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231"/>
  <workbookPr/>
  <mc:AlternateContent xmlns:mc="http://schemas.openxmlformats.org/markup-compatibility/2006">
    <mc:Choice Requires="x15">
      <x15ac:absPath xmlns:x15ac="http://schemas.microsoft.com/office/spreadsheetml/2010/11/ac" url="C:\projects\Sibintek\beermachine\docs\"/>
    </mc:Choice>
  </mc:AlternateContent>
  <xr:revisionPtr revIDLastSave="0" documentId="8_{B1719437-EF68-4830-A6B8-1EEC22D36D57}" xr6:coauthVersionLast="40" xr6:coauthVersionMax="40" xr10:uidLastSave="{00000000-0000-0000-0000-000000000000}"/>
  <bookViews>
    <workbookView xWindow="-120" yWindow="-120" windowWidth="29040" windowHeight="15840" activeTab="3" xr2:uid="{00000000-000D-0000-FFFF-FFFF00000000}"/>
  </bookViews>
  <sheets>
    <sheet name="14.03.2019" sheetId="1" r:id="rId1"/>
    <sheet name="15.03.2019 " sheetId="5" r:id="rId2"/>
    <sheet name="Тайминг 1-го дня" sheetId="7" r:id="rId3"/>
    <sheet name="Тайминг 2-го дня" sheetId="8" r:id="rId4"/>
  </sheets>
  <definedNames>
    <definedName name="_xlnm.Print_Titles" localSheetId="2">'Тайминг 1-го дня'!$1:$3</definedName>
    <definedName name="_xlnm.Print_Titles" localSheetId="3">'Тайминг 2-го дня'!$1:$3</definedName>
    <definedName name="_xlnm.Print_Area" localSheetId="0">'14.03.2019'!$A$1:$G$34</definedName>
    <definedName name="_xlnm.Print_Area" localSheetId="1">'15.03.2019 '!$A$1:$I$46</definedName>
  </definedNames>
  <calcPr calcId="181029"/>
</workbook>
</file>

<file path=xl/calcChain.xml><?xml version="1.0" encoding="utf-8"?>
<calcChain xmlns="http://schemas.openxmlformats.org/spreadsheetml/2006/main">
  <c r="I38" i="8" l="1"/>
  <c r="I39" i="8"/>
  <c r="I40" i="8"/>
  <c r="I41" i="8"/>
  <c r="I42" i="8"/>
  <c r="I43" i="8"/>
  <c r="I44" i="8"/>
  <c r="I45" i="8"/>
  <c r="I46" i="8"/>
  <c r="I47" i="8"/>
  <c r="I48" i="8"/>
  <c r="I49" i="8"/>
  <c r="I50" i="8"/>
  <c r="I51" i="8"/>
  <c r="I37" i="8"/>
  <c r="I54" i="8"/>
  <c r="I55" i="8"/>
  <c r="I53" i="8"/>
  <c r="I36" i="8"/>
  <c r="I26" i="8"/>
  <c r="I27" i="8"/>
  <c r="I28" i="8"/>
  <c r="I29" i="8"/>
  <c r="I30" i="8"/>
  <c r="I31" i="8"/>
  <c r="I32" i="8"/>
  <c r="I33" i="8"/>
  <c r="I34" i="8"/>
  <c r="I35" i="8"/>
  <c r="I25" i="8"/>
  <c r="I15" i="8"/>
  <c r="I16" i="8"/>
  <c r="I17" i="8"/>
  <c r="I18" i="8"/>
  <c r="I19" i="8"/>
  <c r="I20" i="8"/>
  <c r="I21" i="8"/>
  <c r="I22" i="8"/>
  <c r="I23" i="8"/>
  <c r="I24" i="8"/>
  <c r="I14" i="8"/>
  <c r="I5" i="8"/>
  <c r="I6" i="8"/>
  <c r="I7" i="8"/>
  <c r="I8" i="8"/>
  <c r="I9" i="8"/>
  <c r="I10" i="8"/>
  <c r="I11" i="8"/>
  <c r="I12" i="8"/>
  <c r="I4" i="8"/>
  <c r="I5" i="7"/>
  <c r="I6" i="7"/>
  <c r="I7" i="7"/>
  <c r="I8" i="7"/>
  <c r="I9" i="7"/>
  <c r="I10" i="7"/>
  <c r="I11" i="7"/>
  <c r="I12" i="7"/>
  <c r="I13" i="7"/>
  <c r="I14" i="7"/>
  <c r="I15" i="7"/>
  <c r="I16" i="7"/>
  <c r="I17" i="7"/>
  <c r="I19" i="7"/>
  <c r="I20" i="7"/>
  <c r="I21" i="7"/>
  <c r="I22" i="7"/>
  <c r="I23" i="7"/>
  <c r="I24" i="7"/>
  <c r="I25" i="7"/>
  <c r="I26" i="7"/>
  <c r="I27" i="7"/>
  <c r="I28" i="7"/>
  <c r="I29" i="7"/>
  <c r="I30" i="7"/>
  <c r="I31" i="7"/>
  <c r="I32" i="7"/>
  <c r="I33" i="7"/>
  <c r="I34" i="7"/>
  <c r="I35" i="7"/>
  <c r="I36" i="7"/>
  <c r="I38" i="7"/>
  <c r="I39" i="7"/>
  <c r="I40" i="7"/>
  <c r="I41" i="7"/>
  <c r="I42" i="7"/>
  <c r="I43" i="7"/>
  <c r="I44" i="7"/>
  <c r="I45" i="7"/>
  <c r="I46" i="7"/>
  <c r="I47" i="7"/>
  <c r="I48" i="7"/>
  <c r="I49" i="7"/>
  <c r="I50" i="7"/>
  <c r="I51" i="7"/>
  <c r="I53" i="7"/>
  <c r="I54" i="7"/>
  <c r="I55" i="7"/>
  <c r="I4" i="7"/>
  <c r="I59" i="7"/>
  <c r="I60" i="7"/>
  <c r="I61" i="7"/>
  <c r="I62" i="7"/>
  <c r="I64" i="7"/>
  <c r="J3" i="7"/>
  <c r="B26" i="8" l="1"/>
  <c r="A27" i="8" s="1"/>
  <c r="B27" i="8" s="1"/>
  <c r="A28" i="8" s="1"/>
  <c r="B28" i="8" s="1"/>
  <c r="A29" i="8" s="1"/>
  <c r="B29" i="8" s="1"/>
  <c r="A30" i="8" s="1"/>
  <c r="B30" i="8" s="1"/>
  <c r="A31" i="8" s="1"/>
  <c r="B31" i="8" s="1"/>
  <c r="A32" i="8" s="1"/>
  <c r="B32" i="8" s="1"/>
  <c r="A33" i="8" s="1"/>
  <c r="B33" i="8" s="1"/>
  <c r="A34" i="8" s="1"/>
  <c r="B34" i="8" s="1"/>
  <c r="A35" i="8" s="1"/>
  <c r="B35" i="8" s="1"/>
  <c r="A36" i="8" s="1"/>
  <c r="B36" i="8" s="1"/>
  <c r="B21" i="7" l="1"/>
  <c r="A22" i="7" s="1"/>
  <c r="B22" i="7" s="1"/>
  <c r="A23" i="7" s="1"/>
  <c r="B23" i="7" s="1"/>
  <c r="A24" i="7" s="1"/>
  <c r="B24" i="7" s="1"/>
  <c r="A25" i="7" s="1"/>
  <c r="B25" i="7" s="1"/>
  <c r="A26" i="7" s="1"/>
  <c r="B26" i="7" s="1"/>
  <c r="A27" i="7" s="1"/>
  <c r="B27" i="7" s="1"/>
  <c r="A28" i="7" s="1"/>
  <c r="B28" i="7" s="1"/>
  <c r="A29" i="7" s="1"/>
  <c r="B29" i="7" s="1"/>
  <c r="A30" i="7" s="1"/>
  <c r="B30" i="7" s="1"/>
  <c r="A31" i="7" l="1"/>
  <c r="B31" i="7" s="1"/>
  <c r="A32" i="7" s="1"/>
  <c r="B32" i="7" s="1"/>
  <c r="A33" i="7" s="1"/>
  <c r="B33" i="7" s="1"/>
  <c r="A34" i="7" s="1"/>
  <c r="B34" i="7" s="1"/>
  <c r="A35" i="7" s="1"/>
  <c r="B35" i="7" s="1"/>
  <c r="A36" i="7" s="1"/>
  <c r="B36" i="7" s="1"/>
  <c r="A38" i="8"/>
  <c r="B38" i="8" s="1"/>
  <c r="A39" i="8" l="1"/>
  <c r="B39" i="8" s="1"/>
  <c r="A40" i="8" s="1"/>
  <c r="B40" i="8" s="1"/>
  <c r="A41" i="8" s="1"/>
  <c r="B41" i="8" s="1"/>
  <c r="A42" i="8" s="1"/>
  <c r="B42" i="8" s="1"/>
  <c r="A43" i="8" s="1"/>
  <c r="B43" i="8" s="1"/>
  <c r="A44" i="8" s="1"/>
  <c r="B44" i="8" s="1"/>
  <c r="A45" i="8" s="1"/>
  <c r="B45" i="8" s="1"/>
  <c r="A46" i="8" s="1"/>
  <c r="B46" i="8" s="1"/>
  <c r="A47" i="8" s="1"/>
  <c r="B47" i="8" s="1"/>
  <c r="E50" i="5"/>
  <c r="E51" i="5" s="1"/>
  <c r="E52" i="5" s="1"/>
  <c r="E53" i="5" s="1"/>
  <c r="E54" i="5" s="1"/>
  <c r="I49" i="5"/>
  <c r="H49" i="5"/>
  <c r="A48" i="8" l="1"/>
  <c r="C13" i="5"/>
  <c r="G54" i="5"/>
  <c r="B48" i="8" l="1"/>
  <c r="C6" i="1"/>
  <c r="A49" i="8" l="1"/>
  <c r="B49" i="8" s="1"/>
  <c r="A50" i="8" s="1"/>
  <c r="B50" i="8" s="1"/>
  <c r="A51" i="8" s="1"/>
  <c r="B51" i="8" s="1"/>
  <c r="C6" i="5"/>
  <c r="C7" i="5" s="1"/>
  <c r="C8" i="5" s="1"/>
  <c r="C9" i="5" s="1"/>
  <c r="C10" i="5" s="1"/>
  <c r="C11" i="5" s="1"/>
  <c r="B4" i="5"/>
  <c r="A5" i="5" s="1"/>
  <c r="A6" i="5" s="1"/>
  <c r="A7" i="5" s="1"/>
  <c r="A8" i="5" s="1"/>
  <c r="A9" i="5" s="1"/>
  <c r="A10" i="5" s="1"/>
  <c r="A11" i="5" s="1"/>
  <c r="C13" i="1"/>
  <c r="C23" i="1"/>
  <c r="B4" i="1"/>
  <c r="A5" i="1" s="1"/>
  <c r="B5" i="1" s="1"/>
  <c r="A6" i="1" s="1"/>
  <c r="A7" i="1" s="1"/>
  <c r="B5" i="5" l="1"/>
  <c r="B6" i="5" s="1"/>
  <c r="B7" i="5" s="1"/>
  <c r="B6" i="1"/>
  <c r="B7" i="1" s="1"/>
  <c r="A8" i="1" s="1"/>
  <c r="B8" i="1" s="1"/>
  <c r="A9" i="1" s="1"/>
  <c r="B9" i="1" s="1"/>
  <c r="A12" i="5" l="1"/>
  <c r="B12" i="5" s="1"/>
  <c r="B8" i="5"/>
  <c r="B9" i="5" s="1"/>
  <c r="B10" i="5" s="1"/>
  <c r="B11" i="5" s="1"/>
  <c r="A10" i="1"/>
  <c r="B10" i="1" s="1"/>
  <c r="A13" i="5" l="1"/>
  <c r="B13" i="5" s="1"/>
  <c r="A14" i="5"/>
  <c r="A11" i="1"/>
  <c r="B11" i="1" s="1"/>
  <c r="A12" i="1" s="1"/>
  <c r="B12" i="1" s="1"/>
  <c r="A32" i="5" l="1"/>
  <c r="B32" i="5" s="1"/>
  <c r="A33" i="5" s="1"/>
  <c r="B33" i="5" s="1"/>
  <c r="A34" i="5" s="1"/>
  <c r="A23" i="5"/>
  <c r="B14" i="5"/>
  <c r="A15" i="5" s="1"/>
  <c r="A13" i="1"/>
  <c r="A15" i="1" s="1"/>
  <c r="B15" i="1" s="1"/>
  <c r="A16" i="1" s="1"/>
  <c r="B16" i="1" s="1"/>
  <c r="A17" i="1" s="1"/>
  <c r="B17" i="1" s="1"/>
  <c r="A18" i="1" s="1"/>
  <c r="B34" i="5" l="1"/>
  <c r="G49" i="5"/>
  <c r="B15" i="5"/>
  <c r="A16" i="5" s="1"/>
  <c r="B23" i="5"/>
  <c r="A24" i="5" s="1"/>
  <c r="B13" i="1"/>
  <c r="A35" i="5" l="1"/>
  <c r="B35" i="5" s="1"/>
  <c r="A36" i="5" s="1"/>
  <c r="B24" i="5"/>
  <c r="A25" i="5" s="1"/>
  <c r="B16" i="5"/>
  <c r="A17" i="5" s="1"/>
  <c r="I54" i="5" l="1"/>
  <c r="B36" i="5"/>
  <c r="A37" i="5" s="1"/>
  <c r="B37" i="5" s="1"/>
  <c r="A38" i="5" s="1"/>
  <c r="B38" i="5" s="1"/>
  <c r="A39" i="5" s="1"/>
  <c r="I53" i="5"/>
  <c r="B25" i="5"/>
  <c r="A26" i="5" s="1"/>
  <c r="B17" i="5"/>
  <c r="A18" i="5" s="1"/>
  <c r="B39" i="5" l="1"/>
  <c r="A40" i="5" s="1"/>
  <c r="B40" i="5" s="1"/>
  <c r="A41" i="5" s="1"/>
  <c r="B41" i="5" s="1"/>
  <c r="A42" i="5" s="1"/>
  <c r="B42" i="5" s="1"/>
  <c r="A43" i="5" s="1"/>
  <c r="B43" i="5" s="1"/>
  <c r="A44" i="5" s="1"/>
  <c r="I51" i="5"/>
  <c r="H50" i="5"/>
  <c r="B26" i="5"/>
  <c r="B18" i="5"/>
  <c r="A19" i="5" s="1"/>
  <c r="G53" i="5" s="1"/>
  <c r="I50" i="5" l="1"/>
  <c r="A27" i="5"/>
  <c r="B27" i="5" s="1"/>
  <c r="A28" i="5" s="1"/>
  <c r="B28" i="5" s="1"/>
  <c r="A29" i="5" s="1"/>
  <c r="B19" i="5"/>
  <c r="A20" i="5" s="1"/>
  <c r="G50" i="5" s="1"/>
  <c r="B44" i="5" l="1"/>
  <c r="A45" i="5" s="1"/>
  <c r="B45" i="5" s="1"/>
  <c r="A46" i="5" s="1"/>
  <c r="B46" i="5" s="1"/>
  <c r="I52" i="5"/>
  <c r="B29" i="5"/>
  <c r="A30" i="5" s="1"/>
  <c r="B30" i="5" s="1"/>
  <c r="A31" i="5" s="1"/>
  <c r="B31" i="5" s="1"/>
  <c r="H52" i="5"/>
  <c r="H51" i="5"/>
  <c r="B20" i="5"/>
  <c r="A21" i="5" s="1"/>
  <c r="B21" i="5" s="1"/>
  <c r="A22" i="5" s="1"/>
  <c r="G51" i="5" l="1"/>
  <c r="H54" i="5"/>
  <c r="G52" i="5"/>
  <c r="H53" i="5"/>
  <c r="B22" i="5"/>
  <c r="A37" i="7"/>
  <c r="B18" i="1" l="1"/>
  <c r="A19" i="1" s="1"/>
  <c r="B19" i="1" s="1"/>
  <c r="A20" i="1" s="1"/>
  <c r="B20" i="1" s="1"/>
  <c r="A21" i="1" s="1"/>
  <c r="B21" i="1" s="1"/>
  <c r="A22" i="1" s="1"/>
  <c r="B22" i="1" s="1"/>
  <c r="A23" i="1" s="1"/>
  <c r="A24" i="1" l="1"/>
  <c r="B24" i="1" s="1"/>
  <c r="A25" i="1" s="1"/>
  <c r="B23" i="1"/>
  <c r="A26" i="1" l="1"/>
  <c r="B26" i="1" s="1"/>
  <c r="B25" i="1"/>
  <c r="A27" i="1" s="1"/>
  <c r="B27" i="1" s="1"/>
</calcChain>
</file>

<file path=xl/sharedStrings.xml><?xml version="1.0" encoding="utf-8"?>
<sst xmlns="http://schemas.openxmlformats.org/spreadsheetml/2006/main" count="733" uniqueCount="300">
  <si>
    <t>Обед</t>
  </si>
  <si>
    <t>Кофе-брейк</t>
  </si>
  <si>
    <t xml:space="preserve">Пленарная сессия руководителей ССП ЦАУК </t>
  </si>
  <si>
    <t>Приветствие гостей, вступительное слово</t>
  </si>
  <si>
    <t>Заключительное слово</t>
  </si>
  <si>
    <t>Модераторы</t>
  </si>
  <si>
    <t>Сбор гостей</t>
  </si>
  <si>
    <t xml:space="preserve">Презентация </t>
  </si>
  <si>
    <t>Стенды (цифровой шоу-рум)</t>
  </si>
  <si>
    <t>1.</t>
  </si>
  <si>
    <t>2.</t>
  </si>
  <si>
    <t>Цифровая конференция</t>
  </si>
  <si>
    <t>3.</t>
  </si>
  <si>
    <t>Название</t>
  </si>
  <si>
    <t>Описание</t>
  </si>
  <si>
    <t>4.</t>
  </si>
  <si>
    <t>Содержание и демонстрация</t>
  </si>
  <si>
    <t>Кофе-брейк, свободное общение. Технический перерыв: реинжиниринг зала под гала-ужин и демонстрацию решений по РиД на сцене (подготовка сцены)</t>
  </si>
  <si>
    <t>Стенд по "Предиксу" от "Умной цифры"</t>
  </si>
  <si>
    <t>Сбор гостей, открытие 2-го дня</t>
  </si>
  <si>
    <t>Презентация</t>
  </si>
  <si>
    <t xml:space="preserve">Рабочие группы по ББ, стратегические сессии </t>
  </si>
  <si>
    <t>Докладчики, модераторы</t>
  </si>
  <si>
    <t>цифровой стол, на котором производится: 1 демонстрация программы конференции, схемы посещения с разбивкой по залам 2. мониторинг участников (на каких секциях, в каких залах, помещениях, у стендов) 3. видеотрансляция докладов и секций</t>
  </si>
  <si>
    <t>Дополнительные участники с презентациями по решениям</t>
  </si>
  <si>
    <t>Цифровой ассистент будущего с голосовым интерфейсом</t>
  </si>
  <si>
    <t>Экран + клавиатура + умная колонка (с микрофоном и динамиками). Каждый участник может пообщаться с цифровым ассистентом в режиме диалога на темы, связанные с Добычей нефти, Фондом скважин, информацией о деятельности компании и ОГ. На стенде также будет помощник от ЦК.</t>
  </si>
  <si>
    <r>
      <rPr>
        <b/>
        <sz val="11"/>
        <rFont val="Calibri"/>
        <family val="2"/>
        <charset val="204"/>
        <scheme val="minor"/>
      </rPr>
      <t>А.С. Петров</t>
    </r>
    <r>
      <rPr>
        <sz val="11"/>
        <rFont val="Calibri"/>
        <family val="2"/>
        <charset val="204"/>
        <scheme val="minor"/>
      </rPr>
      <t>: Комплексная цифровизация производственной деятельности ПАО "НК "Роснефть"</t>
    </r>
  </si>
  <si>
    <r>
      <rPr>
        <b/>
        <sz val="11"/>
        <rFont val="Calibri"/>
        <family val="2"/>
        <charset val="204"/>
        <scheme val="minor"/>
      </rPr>
      <t>В.Н. Перевозный:</t>
    </r>
    <r>
      <rPr>
        <sz val="11"/>
        <rFont val="Calibri"/>
        <family val="2"/>
        <charset val="204"/>
        <scheme val="minor"/>
      </rPr>
      <t xml:space="preserve"> Реализация Стратегии развития ООО ИК «СИБИНТЕК» 2022. Первые результаты.</t>
    </r>
  </si>
  <si>
    <r>
      <rPr>
        <b/>
        <sz val="11"/>
        <rFont val="Calibri"/>
        <family val="2"/>
        <charset val="204"/>
        <scheme val="minor"/>
      </rPr>
      <t>Р.Е. Калмыков, А.А. Гончаренко, И.В. Мерцалов, В.В. Раченков, В.В. Дмитриев</t>
    </r>
    <r>
      <rPr>
        <sz val="11"/>
        <rFont val="Calibri"/>
        <family val="2"/>
        <charset val="204"/>
        <scheme val="minor"/>
      </rPr>
      <t>: Разъяснения по порядку взаимодействия ОГ и СИБИНТЕК в формате ЕОС ИТ. Обсуждение открытых вопросов</t>
    </r>
  </si>
  <si>
    <r>
      <t xml:space="preserve">В.В. Сычев: </t>
    </r>
    <r>
      <rPr>
        <sz val="11"/>
        <rFont val="Calibri"/>
        <family val="2"/>
        <charset val="204"/>
        <scheme val="minor"/>
      </rPr>
      <t>Концепция центра по управлению ИБ, 187-ФЗ</t>
    </r>
  </si>
  <si>
    <r>
      <rPr>
        <b/>
        <sz val="11"/>
        <rFont val="Calibri"/>
        <family val="2"/>
        <charset val="204"/>
        <scheme val="minor"/>
      </rPr>
      <t xml:space="preserve">В.В. Гайлунь: </t>
    </r>
    <r>
      <rPr>
        <sz val="11"/>
        <rFont val="Calibri"/>
        <family val="2"/>
        <charset val="204"/>
        <scheme val="minor"/>
      </rPr>
      <t>Концепция управления эффективностью в области ИТ, ПАМиКК и ИБ на всех стадиях жизненного цикла ИТ потребности</t>
    </r>
  </si>
  <si>
    <r>
      <rPr>
        <b/>
        <sz val="11"/>
        <rFont val="Calibri"/>
        <family val="2"/>
        <charset val="204"/>
        <scheme val="minor"/>
      </rPr>
      <t xml:space="preserve">А.С. Филиппов, Т.И. Комкова, Ж.И. Елоза, С.П. Горячев: </t>
    </r>
    <r>
      <rPr>
        <sz val="11"/>
        <rFont val="Calibri"/>
        <family val="2"/>
        <charset val="204"/>
        <scheme val="minor"/>
      </rPr>
      <t xml:space="preserve"> Контроль эффективности производственных процессов</t>
    </r>
  </si>
  <si>
    <t>Пленарная сессия руководителей от бизнеса</t>
  </si>
  <si>
    <t>A+B+C</t>
  </si>
  <si>
    <t>A</t>
  </si>
  <si>
    <t>B</t>
  </si>
  <si>
    <t>C</t>
  </si>
  <si>
    <t>Старт</t>
  </si>
  <si>
    <t>Зав.</t>
  </si>
  <si>
    <t>Длит.</t>
  </si>
  <si>
    <t>Пом.</t>
  </si>
  <si>
    <t>A/ B/ C</t>
  </si>
  <si>
    <r>
      <rPr>
        <b/>
        <sz val="11"/>
        <rFont val="Calibri"/>
        <family val="2"/>
        <charset val="204"/>
        <scheme val="minor"/>
      </rPr>
      <t xml:space="preserve">1. Вводное слово и выступление М.А. Нечухаева (РиД/ЦАУК): </t>
    </r>
    <r>
      <rPr>
        <sz val="11"/>
        <rFont val="Calibri"/>
        <family val="2"/>
        <charset val="204"/>
        <scheme val="minor"/>
      </rPr>
      <t>презентация результатов работ 2018 года</t>
    </r>
    <r>
      <rPr>
        <b/>
        <sz val="11"/>
        <rFont val="Calibri"/>
        <family val="2"/>
        <charset val="204"/>
        <scheme val="minor"/>
      </rPr>
      <t xml:space="preserve"> </t>
    </r>
    <r>
      <rPr>
        <sz val="11"/>
        <rFont val="Calibri"/>
        <family val="2"/>
        <charset val="204"/>
        <scheme val="minor"/>
      </rPr>
      <t xml:space="preserve">(цифровой работник, онлайн-оптимизация актива на ML, видеоаналитика для бурения, интегрированное планирование, прогнозная аналитика (отказы ЭЦН),  обслуживание оборудования на основе предиктивной аналитики, скважина как клиент, "Дракон").
</t>
    </r>
    <r>
      <rPr>
        <b/>
        <sz val="11"/>
        <rFont val="Calibri"/>
        <family val="2"/>
        <charset val="204"/>
        <scheme val="minor"/>
      </rPr>
      <t>2. Демонстрация подхода к оперативному мониторингу и управлению месторождением через планшет (Белоусов О.В.)</t>
    </r>
    <r>
      <rPr>
        <sz val="11"/>
        <rFont val="Calibri"/>
        <family val="2"/>
        <charset val="204"/>
        <scheme val="minor"/>
      </rPr>
      <t xml:space="preserve">. Действия с планшета транслируются на экраны в режиме реального времени. Отсылка к стенду "цифровой стол" (пример другого бизнес-применения технологий). 
</t>
    </r>
    <r>
      <rPr>
        <b/>
        <sz val="11"/>
        <rFont val="Calibri"/>
        <family val="2"/>
        <charset val="204"/>
        <scheme val="minor"/>
      </rPr>
      <t>3. Выступление Р.Н. Еникеева/Д.Н. Лозанского (Башнефть)</t>
    </r>
    <r>
      <rPr>
        <sz val="11"/>
        <rFont val="Calibri"/>
        <family val="2"/>
        <charset val="204"/>
        <scheme val="minor"/>
      </rPr>
      <t xml:space="preserve">, Документальный </t>
    </r>
    <r>
      <rPr>
        <b/>
        <sz val="11"/>
        <rFont val="Calibri"/>
        <family val="2"/>
        <charset val="204"/>
        <scheme val="minor"/>
      </rPr>
      <t>фильм</t>
    </r>
    <r>
      <rPr>
        <sz val="11"/>
        <rFont val="Calibri"/>
        <family val="2"/>
        <charset val="204"/>
        <scheme val="minor"/>
      </rPr>
      <t xml:space="preserve"> "Цифровое месторождение "Башнефть"
</t>
    </r>
    <r>
      <rPr>
        <b/>
        <sz val="11"/>
        <rFont val="Calibri"/>
        <family val="2"/>
        <charset val="204"/>
        <scheme val="minor"/>
      </rPr>
      <t>4.</t>
    </r>
    <r>
      <rPr>
        <sz val="11"/>
        <rFont val="Calibri"/>
        <family val="2"/>
        <charset val="204"/>
        <scheme val="minor"/>
      </rPr>
      <t xml:space="preserve"> </t>
    </r>
    <r>
      <rPr>
        <b/>
        <sz val="11"/>
        <rFont val="Calibri"/>
        <family val="2"/>
        <charset val="204"/>
        <scheme val="minor"/>
      </rPr>
      <t>Выступление О.Загайнова (Уватнефтегаз)</t>
    </r>
    <r>
      <rPr>
        <sz val="11"/>
        <rFont val="Calibri"/>
        <family val="2"/>
        <charset val="204"/>
        <scheme val="minor"/>
      </rPr>
      <t>. Рассказ о применении Продвинутой 3D аналитики для оперативного мониторинга и управления Цифровым месторождением.</t>
    </r>
  </si>
  <si>
    <t>Программа Совещания ИТ и Метрологии - 14 марта</t>
  </si>
  <si>
    <t>Программа Совещания ИТ и Метрологии - 15 марта</t>
  </si>
  <si>
    <t>Гала-ужин</t>
  </si>
  <si>
    <t>Обсуждение вопросов работы ЕОС</t>
  </si>
  <si>
    <t>Презентации</t>
  </si>
  <si>
    <t>Описание программы</t>
  </si>
  <si>
    <r>
      <rPr>
        <b/>
        <sz val="11"/>
        <rFont val="Calibri"/>
        <family val="2"/>
        <charset val="204"/>
        <scheme val="minor"/>
      </rPr>
      <t xml:space="preserve">Е.В. Мартынова: </t>
    </r>
    <r>
      <rPr>
        <sz val="11"/>
        <rFont val="Calibri"/>
        <family val="2"/>
        <charset val="204"/>
        <scheme val="minor"/>
      </rPr>
      <t>Программа СЛОН: взаимодействие ЦАУК и ОГ</t>
    </r>
  </si>
  <si>
    <r>
      <t xml:space="preserve">М.И. Тищенко, М.Н. Токарь: </t>
    </r>
    <r>
      <rPr>
        <sz val="11"/>
        <rFont val="Calibri"/>
        <family val="2"/>
        <charset val="204"/>
        <scheme val="minor"/>
      </rPr>
      <t>Процесс планирования и реализации потребностей по направлениям ИТ, ИБ и ПАМиКК</t>
    </r>
  </si>
  <si>
    <t>Презентация - 20 минут, 
Обсуждение открытых вопросов - 40 минут</t>
  </si>
  <si>
    <r>
      <t xml:space="preserve">Ж.Р. Лория: </t>
    </r>
    <r>
      <rPr>
        <sz val="11"/>
        <rFont val="Calibri"/>
        <family val="2"/>
        <charset val="204"/>
        <scheme val="minor"/>
      </rPr>
      <t>Цифровая лаборатория</t>
    </r>
  </si>
  <si>
    <r>
      <rPr>
        <b/>
        <sz val="11"/>
        <rFont val="Calibri"/>
        <family val="2"/>
        <charset val="204"/>
        <scheme val="minor"/>
      </rPr>
      <t xml:space="preserve">Секция ДОБЫЧА: </t>
    </r>
    <r>
      <rPr>
        <sz val="11"/>
        <rFont val="Calibri"/>
        <family val="2"/>
        <charset val="204"/>
        <scheme val="minor"/>
      </rPr>
      <t xml:space="preserve">
Нефтегазовое месторождение</t>
    </r>
  </si>
  <si>
    <r>
      <rPr>
        <b/>
        <sz val="11"/>
        <rFont val="Calibri"/>
        <family val="2"/>
        <charset val="204"/>
        <scheme val="minor"/>
      </rPr>
      <t xml:space="preserve">Секция ПЕРЕРАБОТКА: </t>
    </r>
    <r>
      <rPr>
        <sz val="11"/>
        <rFont val="Calibri"/>
        <family val="2"/>
        <charset val="204"/>
        <scheme val="minor"/>
      </rPr>
      <t xml:space="preserve">
Современное производство в нефтепереработке и нефтегазохимии</t>
    </r>
  </si>
  <si>
    <r>
      <rPr>
        <b/>
        <sz val="11"/>
        <rFont val="Calibri"/>
        <family val="2"/>
        <charset val="204"/>
        <scheme val="minor"/>
      </rPr>
      <t xml:space="preserve">Секция СБЫТ: 
</t>
    </r>
    <r>
      <rPr>
        <sz val="11"/>
        <rFont val="Calibri"/>
        <family val="2"/>
        <charset val="204"/>
        <scheme val="minor"/>
      </rPr>
      <t>Цифровая АЗС, система региональных продаж, маркетинг</t>
    </r>
  </si>
  <si>
    <r>
      <t xml:space="preserve">А.А. Андриец, Г.П. Яцков: </t>
    </r>
    <r>
      <rPr>
        <sz val="11"/>
        <rFont val="Calibri"/>
        <family val="2"/>
        <charset val="204"/>
        <scheme val="minor"/>
      </rPr>
      <t>Контроль исполнения Программы обеспечения измерений внутри-производственных материальных потоков</t>
    </r>
  </si>
  <si>
    <t>Освещение концепции платформы промышленного интерена Predix в рамках тематик: платформа как сервис, цифровые двойники, интеллектуальный анализ данных на интерактивном понятном примере (пример выбирается)</t>
  </si>
  <si>
    <r>
      <t xml:space="preserve">Е.В. Мартынова:  </t>
    </r>
    <r>
      <rPr>
        <sz val="11"/>
        <rFont val="Calibri"/>
        <family val="2"/>
        <charset val="204"/>
        <scheme val="minor"/>
      </rPr>
      <t>Стратегическая сессия по дизайн мышлению: взаимодействие ЦАУК и ОГ (+ кофе-брейк в 17:30 - 15 мин)</t>
    </r>
  </si>
  <si>
    <r>
      <t xml:space="preserve">Е.В. Мартынова: </t>
    </r>
    <r>
      <rPr>
        <sz val="11"/>
        <rFont val="Calibri"/>
        <family val="2"/>
        <charset val="204"/>
        <scheme val="minor"/>
      </rPr>
      <t>Результаты стратегической сессии (стратегический дешборд)</t>
    </r>
  </si>
  <si>
    <r>
      <t xml:space="preserve">А.В. Парасына, С.П. Горячев: </t>
    </r>
    <r>
      <rPr>
        <sz val="11"/>
        <rFont val="Calibri"/>
        <family val="2"/>
        <charset val="204"/>
        <scheme val="minor"/>
      </rPr>
      <t>Перспективные технологии на базе РН-Предикс</t>
    </r>
  </si>
  <si>
    <r>
      <t xml:space="preserve">А.Е. Рыжов: </t>
    </r>
    <r>
      <rPr>
        <sz val="11"/>
        <rFont val="Calibri"/>
        <family val="2"/>
        <charset val="204"/>
        <scheme val="minor"/>
      </rPr>
      <t>Повышение устойчивости ИТ ОГ в условиях НВК</t>
    </r>
  </si>
  <si>
    <t>О.В. Белоусов, Я.С. Чудин</t>
  </si>
  <si>
    <t>Внедрение системы удаленного доступа к КИС и ее развитие в регионах</t>
  </si>
  <si>
    <t>Д.А. Андриков</t>
  </si>
  <si>
    <t>Стратегия развития цифровизации службы Бурения ПАО «НК «Роснефть»</t>
  </si>
  <si>
    <t>А.К. Михайлов</t>
  </si>
  <si>
    <t>Н.Д. Стадников</t>
  </si>
  <si>
    <t>Перспективы развития программных роботов</t>
  </si>
  <si>
    <t>Переход на комплексные услуги - «ГеоПАК»</t>
  </si>
  <si>
    <t>C.Г. Светов</t>
  </si>
  <si>
    <t>К.Л. Фатеева</t>
  </si>
  <si>
    <t>Методика ускоренной реализации цифровых инициатив на основе подходов интеллектуального анализа производственных данных: как создавать решения, которые нужны</t>
  </si>
  <si>
    <t>И.И. Пелевин</t>
  </si>
  <si>
    <t>А</t>
  </si>
  <si>
    <t>Обзор цифровых трендов и технологий в блоке</t>
  </si>
  <si>
    <t>15 минут в формате Ted Talk (на сцене) + 5 минут на Q&amp;A</t>
  </si>
  <si>
    <t>10 мин. в формате доклада</t>
  </si>
  <si>
    <t>Программа цифровизации и текущие планы - обзорная презентация</t>
  </si>
  <si>
    <t>15 минут в формате обзорной презентации + 5 минут на Q&amp;A</t>
  </si>
  <si>
    <t>В</t>
  </si>
  <si>
    <t>Восстановление работоспособности АЗС</t>
  </si>
  <si>
    <t>В.В. Чикамасов</t>
  </si>
  <si>
    <t>С</t>
  </si>
  <si>
    <t>Добыча</t>
  </si>
  <si>
    <t>Переработка</t>
  </si>
  <si>
    <t>Сбыт</t>
  </si>
  <si>
    <t>Модель взаимодействия с Цифровым Кластером</t>
  </si>
  <si>
    <r>
      <rPr>
        <b/>
        <sz val="11"/>
        <rFont val="Calibri"/>
        <family val="2"/>
        <charset val="204"/>
        <scheme val="minor"/>
      </rPr>
      <t xml:space="preserve">И.Г. Воронина: </t>
    </r>
    <r>
      <rPr>
        <sz val="11"/>
        <rFont val="Calibri"/>
        <family val="2"/>
        <charset val="204"/>
        <scheme val="minor"/>
      </rPr>
      <t>Внедрение типового решения для блоков РиД и Газ на базе SAP</t>
    </r>
  </si>
  <si>
    <t>Докладчики</t>
  </si>
  <si>
    <r>
      <rPr>
        <b/>
        <sz val="11"/>
        <rFont val="Calibri"/>
        <family val="2"/>
        <charset val="204"/>
        <scheme val="minor"/>
      </rPr>
      <t xml:space="preserve">РиД: </t>
    </r>
    <r>
      <rPr>
        <sz val="11"/>
        <rFont val="Calibri"/>
        <family val="2"/>
        <charset val="204"/>
        <scheme val="minor"/>
      </rPr>
      <t xml:space="preserve">М.А. Нечухаев
</t>
    </r>
    <r>
      <rPr>
        <b/>
        <sz val="11"/>
        <rFont val="Calibri"/>
        <family val="2"/>
        <charset val="204"/>
        <scheme val="minor"/>
      </rPr>
      <t>ИТ:</t>
    </r>
    <r>
      <rPr>
        <sz val="11"/>
        <rFont val="Calibri"/>
        <family val="2"/>
        <charset val="204"/>
        <scheme val="minor"/>
      </rPr>
      <t xml:space="preserve"> Е.Ю. Гуницкий
</t>
    </r>
    <r>
      <rPr>
        <b/>
        <sz val="11"/>
        <rFont val="Calibri"/>
        <family val="2"/>
        <charset val="204"/>
        <scheme val="minor"/>
      </rPr>
      <t xml:space="preserve">БГМ: </t>
    </r>
    <r>
      <rPr>
        <sz val="11"/>
        <rFont val="Calibri"/>
        <family val="2"/>
        <charset val="204"/>
        <scheme val="minor"/>
      </rPr>
      <t>А.М. Солнышкин</t>
    </r>
  </si>
  <si>
    <r>
      <t xml:space="preserve">НиН: </t>
    </r>
    <r>
      <rPr>
        <sz val="11"/>
        <rFont val="Calibri"/>
        <family val="2"/>
        <charset val="204"/>
        <scheme val="minor"/>
      </rPr>
      <t xml:space="preserve">А.С. Дмитриев
</t>
    </r>
    <r>
      <rPr>
        <b/>
        <sz val="11"/>
        <rFont val="Calibri"/>
        <family val="2"/>
        <charset val="204"/>
        <scheme val="minor"/>
      </rPr>
      <t>ИТ:</t>
    </r>
    <r>
      <rPr>
        <sz val="11"/>
        <rFont val="Calibri"/>
        <family val="2"/>
        <charset val="204"/>
        <scheme val="minor"/>
      </rPr>
      <t xml:space="preserve"> Ю.А. Сальников
</t>
    </r>
    <r>
      <rPr>
        <b/>
        <sz val="11"/>
        <rFont val="Calibri"/>
        <family val="2"/>
        <charset val="204"/>
        <scheme val="minor"/>
      </rPr>
      <t xml:space="preserve">БГМ: </t>
    </r>
    <r>
      <rPr>
        <sz val="11"/>
        <rFont val="Calibri"/>
        <family val="2"/>
        <charset val="204"/>
        <scheme val="minor"/>
      </rPr>
      <t>А.Н. Максимов</t>
    </r>
  </si>
  <si>
    <t>Применение BLOCKCHAIN технологий в региональных продаж</t>
  </si>
  <si>
    <r>
      <rPr>
        <b/>
        <sz val="11"/>
        <rFont val="Calibri"/>
        <family val="2"/>
        <charset val="204"/>
        <scheme val="minor"/>
      </rPr>
      <t xml:space="preserve">И.А. Баранов, А.М. Мальцев: </t>
    </r>
    <r>
      <rPr>
        <sz val="11"/>
        <rFont val="Calibri"/>
        <family val="2"/>
        <charset val="204"/>
        <scheme val="minor"/>
      </rPr>
      <t>Результаты внедрения корпоративного шаблона Службы Снабжения</t>
    </r>
  </si>
  <si>
    <t>Программа цифровизации РиД - обзорная презентация
Программа цифровизации Блока Газ - обзорная презентация</t>
  </si>
  <si>
    <t>Обзор Программы (планы, структура управления, краткий обзор ключевых инициатив)
Краткий обзор ключевых инициатив по специфике Блока Газ</t>
  </si>
  <si>
    <t>Подход к реализации цифровых инициатив - вызовы и пути решения (по результатам опроса ОГ о готовности к цифровизации)</t>
  </si>
  <si>
    <t>Обзор основных результатов опроса ОГ о готовности к цифровизации</t>
  </si>
  <si>
    <t>Т.А.Серых, О.В. Белоусов</t>
  </si>
  <si>
    <t>Инфраструктурная поддержка цифровизации</t>
  </si>
  <si>
    <t>Обзор основных требований к ИТ-инфраструктуре для успешной реализации цифровых инициатив</t>
  </si>
  <si>
    <t>Цифровой кластер Сибинтек – задачи, подходы к реализации цифровых инициатив, взаимодействие с ОГ</t>
  </si>
  <si>
    <t>Комментарии</t>
  </si>
  <si>
    <t>Обзор ключевых направлений развития автоматизации и цифровизации Бурения</t>
  </si>
  <si>
    <t>Предпосылки, удобство для конечного пользователя, упрощение закупочных процедур ускорение получения услуг</t>
  </si>
  <si>
    <t>Программа мобильности - развитие системы удаленного доступа к корпоративным информационным системам Компании</t>
  </si>
  <si>
    <t>Управление ИТ-активами</t>
  </si>
  <si>
    <t>Обзор сервиса по управлению ИТ-активами ОГ – предпосылки, задачи, дорожная карта</t>
  </si>
  <si>
    <t>Вопросы и ответы по автоматизации, информатизации и цифровизации ОГ РиД/Газ</t>
  </si>
  <si>
    <r>
      <rPr>
        <b/>
        <sz val="11"/>
        <rFont val="Calibri"/>
        <family val="2"/>
        <charset val="204"/>
        <scheme val="minor"/>
      </rPr>
      <t xml:space="preserve">А.А. Куликов: </t>
    </r>
    <r>
      <rPr>
        <sz val="11"/>
        <rFont val="Calibri"/>
        <family val="2"/>
        <charset val="204"/>
        <scheme val="minor"/>
      </rPr>
      <t>Внедрение шаблона РУНО</t>
    </r>
  </si>
  <si>
    <t>А.С.Дмитриев,
Ю.Сальников, 
А. Вольский.</t>
  </si>
  <si>
    <t>ВР</t>
  </si>
  <si>
    <t>Подход к реализации цифровых инициатив компании BP</t>
  </si>
  <si>
    <t>5 минут трансляция по skype + 5 минут на Q&amp;A</t>
  </si>
  <si>
    <t>Д.В. Максимов</t>
  </si>
  <si>
    <t>Непрерывный контроль и управление технологическим процессом (СУУТП)</t>
  </si>
  <si>
    <t>10 минут в формате обзорной презентации + 5 минут на Q&amp;A</t>
  </si>
  <si>
    <t>Применение Blockchain технологий в нефтепереработке и региональных продажах</t>
  </si>
  <si>
    <t>Ю.Сальников, А. Вольский</t>
  </si>
  <si>
    <t>Тренды  будудщего, потенциальные варианты применения в нефтепереработке</t>
  </si>
  <si>
    <t>Работа в группах  формате Design Thinking 25 мин+15 мин представление результатов</t>
  </si>
  <si>
    <t>Дорожная карта - ЦАУК (доступ к почте, защищённый браузер, КСЭД, ПМ, возможность обработки конфиденциальной информации), подключение ОГ, развитие новых сервисов: Криптомессенджер, Мобильная ВКС, сервисы спутниковой навигации, подключение локальных информ.систем ОГ, расширение профиля безопасности на моб.устройства в ОГ для подключения к КСЭД</t>
  </si>
  <si>
    <t>Тайминг 1-го дня - 14 марта</t>
  </si>
  <si>
    <r>
      <rPr>
        <b/>
        <sz val="11"/>
        <rFont val="Calibri"/>
        <family val="2"/>
        <charset val="204"/>
        <scheme val="minor"/>
      </rPr>
      <t xml:space="preserve">И.С. Якимов: </t>
    </r>
    <r>
      <rPr>
        <i/>
        <sz val="11"/>
        <rFont val="Calibri"/>
        <family val="2"/>
        <charset val="204"/>
        <scheme val="minor"/>
      </rPr>
      <t>КСЭД и Система обмена регулярной отчетностью между ОГ и ЦАУК</t>
    </r>
  </si>
  <si>
    <t>А.С. Петров</t>
  </si>
  <si>
    <t>Выступающий</t>
  </si>
  <si>
    <t>Тема выступления</t>
  </si>
  <si>
    <t>Приветствие гостей. Открытие мероприятия.</t>
  </si>
  <si>
    <t>Е.В. Фролова</t>
  </si>
  <si>
    <t>Безопасность на мероприятии</t>
  </si>
  <si>
    <t>СБ Radisson</t>
  </si>
  <si>
    <t>Представление А.С. Петрова и темы доклада</t>
  </si>
  <si>
    <t>Комплексная цифровизация производственной деятельности ПАО "НК "Роснефть"</t>
  </si>
  <si>
    <t>Контент, девайс</t>
  </si>
  <si>
    <t>-</t>
  </si>
  <si>
    <t>Отбойник благодарность выступающему, Видео-визитка</t>
  </si>
  <si>
    <t>Презентация + видеоролик или демонстрация с VR-очками</t>
  </si>
  <si>
    <t>Представление В.В. Гайлунь и темы доклада</t>
  </si>
  <si>
    <t>Концепция управления эффективностью в области ИТ, ПАМиКК и ИБ на всех стадиях жизненного цикла ИТ потребности</t>
  </si>
  <si>
    <t>Д.Б. Бабич, В.Г. Королев, Б.Л. Никитин, В.В. Ивлев</t>
  </si>
  <si>
    <t>10 мин. в формате доклада и демонстрации стенда</t>
  </si>
  <si>
    <t>В.В. Гайлунь</t>
  </si>
  <si>
    <t>Представление А.С. Филиппова, Т.И. Комкова, Ж.И. Елоза, С.П. Горячева и темы доклада</t>
  </si>
  <si>
    <t>Контроль эффективности производственных процессов</t>
  </si>
  <si>
    <t>А.С. Филиппов, Т.И. Комкова, Ж.И. Елоза, С.П. Горячев</t>
  </si>
  <si>
    <t>Реализация Стратегии развития ООО ИК «СИБИНТЕК» 2022. Первые результаты.</t>
  </si>
  <si>
    <t>Представление Е.В. Мартыновой</t>
  </si>
  <si>
    <t>Е.В. Мартынова</t>
  </si>
  <si>
    <t>В.Н. Перевозный</t>
  </si>
  <si>
    <t>Программа СЛОН: взаимодействие ЦАУК и ОГ</t>
  </si>
  <si>
    <t>Объевление кофе-брейка</t>
  </si>
  <si>
    <t>Видео-визитка</t>
  </si>
  <si>
    <t>Презентация результатов работ 2018 года</t>
  </si>
  <si>
    <t>Объявление о начале пленарной сессии руководителей от бизнеса</t>
  </si>
  <si>
    <t>М.А. Нечухаев</t>
  </si>
  <si>
    <t>О.В. Белоусов</t>
  </si>
  <si>
    <t>Д.Н. Лозанский, 
Р.М. Еникеев</t>
  </si>
  <si>
    <t>О.Г. Загайнов</t>
  </si>
  <si>
    <t xml:space="preserve">Демонстрация подхода к оперативному мониторингу и управлению месторождением через планшет </t>
  </si>
  <si>
    <t>Демонстрация</t>
  </si>
  <si>
    <t>Видеоролик</t>
  </si>
  <si>
    <t>Документальный фильм "Цифровое месторождение "Башнефть"</t>
  </si>
  <si>
    <t>Видео и рассказ о применении Продвинутой 3D аналитики для оперативного мониторинга и управления Цифровым месторождением</t>
  </si>
  <si>
    <t>Объявление темы: Цифровой нефтеперерабатывающий завод</t>
  </si>
  <si>
    <t>Объявление темы: Программа цифровизации РиД. Существующие и реализованные решения</t>
  </si>
  <si>
    <t>А.С. Дмитриев</t>
  </si>
  <si>
    <t>Презентация на 3-4 слайда (цели и задачи цифровизации)</t>
  </si>
  <si>
    <t>Видео о цифровом заводе</t>
  </si>
  <si>
    <t>"Живая" трансляция работы дрона и компьютерного зрения</t>
  </si>
  <si>
    <t>А.В. Кульков</t>
  </si>
  <si>
    <t>Восстановление работы. Демонстрация использования планшета для обслуживания АЗС.</t>
  </si>
  <si>
    <t>Внедрение типового решения для блоков РиД и Газ на базе SAP</t>
  </si>
  <si>
    <t>И.А. Баранов</t>
  </si>
  <si>
    <t>А.А. Куликов</t>
  </si>
  <si>
    <t>Результаты внедрения корпоративного шаблона Службы Снабжения</t>
  </si>
  <si>
    <t>Внедрение шаблона РУНО</t>
  </si>
  <si>
    <t>Представление И.А. Баранова</t>
  </si>
  <si>
    <t>Представление А.А. Куликова</t>
  </si>
  <si>
    <t>Объявление о завершении пленарной сессии руководителей от бизнеса</t>
  </si>
  <si>
    <t>Объявление об обеде</t>
  </si>
  <si>
    <t>Объявление о продолжении мероприятия (серия докладов)</t>
  </si>
  <si>
    <t>Объявление о старте части мероприятия: Разъяснения по порядку взаимодействия ОГ и СИБИНТЕК в формате ЕОС ИТ</t>
  </si>
  <si>
    <t>Объявление о старте стратегической сессии по дизайн-мышлению: взаимодействие ЦАУК и ОГ</t>
  </si>
  <si>
    <t>Объявление завершении  части мероприятия: Разъяснения по порядку взаимодействия ОГ и СИБИНТЕК в формате ЕОС ИТ</t>
  </si>
  <si>
    <t>Объявление кофе-брейке, свободное общение.</t>
  </si>
  <si>
    <t>Вводная часть про дизайн-мышление</t>
  </si>
  <si>
    <t>Дизайн-мышление Part 1</t>
  </si>
  <si>
    <t>Дизайн-мышление Part 2</t>
  </si>
  <si>
    <t>Гала- ужин</t>
  </si>
  <si>
    <t>Тайминг 2-го дня - 15 марта</t>
  </si>
  <si>
    <t>Концепция центра по управлению ИБ, 187-ФЗ</t>
  </si>
  <si>
    <t>М.И. Тищенко, М.Н. Токарь</t>
  </si>
  <si>
    <t>В.В. Сычев, А.В. Кузнецов</t>
  </si>
  <si>
    <t>Процесс планирования и реализации потребностей по направлениям ИТ, ИБ и ПАМиКК</t>
  </si>
  <si>
    <t>Итоги запуска корпоративных ЦОД и развитие региональных ЦОД</t>
  </si>
  <si>
    <t>Д.А. Решетников, В.О. Баврин</t>
  </si>
  <si>
    <t>Ж.Р. Лория</t>
  </si>
  <si>
    <t>Цифровая лаборатория</t>
  </si>
  <si>
    <t>КСЭД и Система обмена регулярной отчетностью между ОГ и ЦАУК</t>
  </si>
  <si>
    <t>В.В. Раченков, В.В. Дмитриев, Р.Е. Калмыков, А.А. Гончаренко, И.В. Мерцалов</t>
  </si>
  <si>
    <t>- Презентация подходов/ решений по внутренним вопросам
- Презентация подходов/ решений в части поставок МТР
- Презентация подходов/ решений в части поставок услуг/ проектов</t>
  </si>
  <si>
    <t>Г.П. Яцков</t>
  </si>
  <si>
    <t>Контроль исполнения Программы обеспечения измерений внутри-произв. материальных потоков</t>
  </si>
  <si>
    <t>А.В. Парасына, С.П. Горячев</t>
  </si>
  <si>
    <t>Перспективные технологии на базе РН-Предикс</t>
  </si>
  <si>
    <t xml:space="preserve"> Повышение устойчивости ИТ ОГ в условиях НВК</t>
  </si>
  <si>
    <t>А.Е. Рыжов</t>
  </si>
  <si>
    <t>9</t>
  </si>
  <si>
    <t>10</t>
  </si>
  <si>
    <t>11</t>
  </si>
  <si>
    <t>12</t>
  </si>
  <si>
    <t>Объявление о старте выступлений в секции  ДОБЫЧА: Нефтегазовое месторождение</t>
  </si>
  <si>
    <t>Программа цифровизации РиД - обзорная презентация</t>
  </si>
  <si>
    <t>Я.С. Чудин</t>
  </si>
  <si>
    <t>Программа цифровизации Блока Газ - обзорная презентация</t>
  </si>
  <si>
    <t>Стратегия развития цифровизации службы Бурения</t>
  </si>
  <si>
    <t xml:space="preserve">А.К. Михайлов
</t>
  </si>
  <si>
    <t>Объявление о старте выступлений в секции ПЕРЕРАБОТКА: 
Современное производство в нефтепереработке и нефтегазохимии</t>
  </si>
  <si>
    <t>Доклад</t>
  </si>
  <si>
    <t>Работа в группах  (Design Thinking)</t>
  </si>
  <si>
    <t xml:space="preserve">Формат Ted Talk </t>
  </si>
  <si>
    <t xml:space="preserve"> 5 минут на Q&amp;A</t>
  </si>
  <si>
    <t>Звонок Скайп</t>
  </si>
  <si>
    <t>Q&amp;A</t>
  </si>
  <si>
    <t>Ю.Сальников, 
А. Вольский
А.С.Дмитриев</t>
  </si>
  <si>
    <t xml:space="preserve">Результаты стратегической сессии </t>
  </si>
  <si>
    <t>(стратегический дешборд)</t>
  </si>
  <si>
    <t>Объявление о финальной части мероприятия</t>
  </si>
  <si>
    <t>Заключительное слово + объявление об обеде</t>
  </si>
  <si>
    <t>Ответы на вопросы ОГ</t>
  </si>
  <si>
    <t>10 мин на Q&amp;A</t>
  </si>
  <si>
    <t>-Обзор программы цифровизации, основные тренды и топ 5 активностей.
-Искусственный интеллект для промышленности (А.С.Дмитриев)</t>
  </si>
  <si>
    <r>
      <t>Д.C. Решетников, В.О. Баврин:</t>
    </r>
    <r>
      <rPr>
        <sz val="11"/>
        <rFont val="Calibri"/>
        <family val="2"/>
        <charset val="204"/>
        <scheme val="minor"/>
      </rPr>
      <t xml:space="preserve"> Итоги запуска корпоративного ЦОД и подход к организации сети региональных ЦОД</t>
    </r>
  </si>
  <si>
    <t>Объявление кофе-брейка</t>
  </si>
  <si>
    <t>A+B+C/ 10-13</t>
  </si>
  <si>
    <t>Стенд ПО Сфера</t>
  </si>
  <si>
    <t>5.</t>
  </si>
  <si>
    <r>
      <rPr>
        <b/>
        <sz val="11"/>
        <rFont val="Calibri"/>
        <family val="2"/>
        <charset val="204"/>
        <scheme val="minor"/>
      </rPr>
      <t xml:space="preserve">1. Видео о цифровом заводе: цифровое моделирование (5D Bim), персонал, предиктивный ТОиР и контроль технических устройств (883), центр управления производством и дроны.
2. Вводное слово: </t>
    </r>
    <r>
      <rPr>
        <sz val="11"/>
        <rFont val="Calibri"/>
        <family val="2"/>
        <charset val="204"/>
        <scheme val="minor"/>
      </rPr>
      <t xml:space="preserve">Презентация на 3-4 слайда (Зачем нам нужна цифровизация? Каких ключевых целей нужно достичь? С помощью каких технологий? Какие ожидания? Какова готовность к их применению на примере заводов?).
</t>
    </r>
    <r>
      <rPr>
        <b/>
        <sz val="11"/>
        <rFont val="Calibri"/>
        <family val="2"/>
        <charset val="204"/>
        <scheme val="minor"/>
      </rPr>
      <t xml:space="preserve">3. Видеоролик трансляция работы дрона и компьютерного зрения: </t>
    </r>
    <r>
      <rPr>
        <sz val="11"/>
        <rFont val="Calibri"/>
        <family val="2"/>
        <charset val="204"/>
        <scheme val="minor"/>
      </rPr>
      <t>в поле устанавливается кусок трубы, дрон вылетает  из базовой станции, пролетает над трубой, не фиксирует никаких нарушений. Поджигаем трубу, дрон летит обратно, фиксирует возгорание, определяет, что рядом находится человек без каски (чужой), вызывает бригаду. Видео с улицы транслируется в зал, время мониторинга и реакции совмещаем с хронометражом "традиционной" отработки обходов трубопроводов в соответствии с действующими регламентами.</t>
    </r>
  </si>
  <si>
    <t>Умный магазин</t>
  </si>
  <si>
    <t>Общая информация о мероприятии + информация о руководителях ССП</t>
  </si>
  <si>
    <t>Представление: - В.Н. Перевозный</t>
  </si>
  <si>
    <t>Видео-визитка, объявление благодарности, приглашение на кофе-брейк</t>
  </si>
  <si>
    <t>Видео-визитка, объявление выступлений М.А. Нечухаева,  О.В. Белоусова, Д.Н. Лозанского, 
Р.М. Еникеева, О.Г. Загайнова</t>
  </si>
  <si>
    <t xml:space="preserve">Объявление </t>
  </si>
  <si>
    <t>Объявление благодарности выступающим</t>
  </si>
  <si>
    <t>Видео-визитка + объявление А.С. Дмитриева , А.В. Кулькова</t>
  </si>
  <si>
    <t>Видео-визитка + объявление Д. Б. Бабича, В.Г. Королева, В.И. Кабанова</t>
  </si>
  <si>
    <t>В.Г. Королев</t>
  </si>
  <si>
    <t>Видео-визитка + объявление благодарности</t>
  </si>
  <si>
    <t>Представление  И.Г. Ворониной</t>
  </si>
  <si>
    <t>И.Г. Воронина</t>
  </si>
  <si>
    <t>Представление Иванова Р. В.</t>
  </si>
  <si>
    <t>Иванова Р. В.</t>
  </si>
  <si>
    <t>Видео-визитка +Представление В.В. Раченкова, В.В. Дмитриева, Р.Е. Калмыкова, А.А. Гончаренко, И.В. Мерцалова</t>
  </si>
  <si>
    <t>Видео-визитка + оповещение о дальнейших шагах</t>
  </si>
  <si>
    <t>Объявление</t>
  </si>
  <si>
    <t>Объявление благодарности</t>
  </si>
  <si>
    <t>Подготовка А+В+С к Гала-ужину</t>
  </si>
  <si>
    <t>Параллельные активности в период с 15:45 до 18:45</t>
  </si>
  <si>
    <t>Вручение призов директорам филиалов (Сибинтек)</t>
  </si>
  <si>
    <t>10-13</t>
  </si>
  <si>
    <t>A/B/C</t>
  </si>
  <si>
    <t>Видео визитка о структуре мероприятия</t>
  </si>
  <si>
    <t>Обзор программы цифровизации, основные тренды и топ 5 активностей
Искусственный интеллект для промышленности</t>
  </si>
  <si>
    <t>Тренды  будущего, потенциальные варианты применения в нефтепереработке</t>
  </si>
  <si>
    <t>Объявление о старте выступлений в секции СБЫТ: 
Цифровая АЗС, система региональных продаж, маркетинг</t>
  </si>
  <si>
    <t>СБОР в зале А</t>
  </si>
  <si>
    <t>Для аудитории из зала В и С</t>
  </si>
  <si>
    <t>Видео-визитка + Представление Елены Мартыновой</t>
  </si>
  <si>
    <t>Информация о трансферах, об обеде и о схеме выезда/сдачи номеров</t>
  </si>
  <si>
    <t>Вводное слово</t>
  </si>
  <si>
    <t>И.В. Лабудев</t>
  </si>
  <si>
    <t>Контроль сохранности материальных запасов</t>
  </si>
  <si>
    <t>И.В. Лабудев
А.А. Газизов</t>
  </si>
  <si>
    <t>Цифровые инициативы ДПСН</t>
  </si>
  <si>
    <t>А.А. Газизов
К.Д. Балакшев</t>
  </si>
  <si>
    <t>Джунковский П.О.
Д.Б. Бабич</t>
  </si>
  <si>
    <t>В.И. Кабанов</t>
  </si>
  <si>
    <t>Вводное слово и выступление "Презентация проекта Системы Электронной Пломбировки"</t>
  </si>
  <si>
    <t xml:space="preserve"> Д. Б. Бабич,
П.О. Джунковский</t>
  </si>
  <si>
    <t>Заправка с использованием мобильного приложения</t>
  </si>
  <si>
    <t xml:space="preserve"> Д. Б. Бабич,
Н.А. Чистяков
А.А. Газизиов</t>
  </si>
  <si>
    <t>Видеоролик+презентация</t>
  </si>
  <si>
    <t>Видеоролик + презентация</t>
  </si>
  <si>
    <r>
      <rPr>
        <b/>
        <sz val="11"/>
        <rFont val="Calibri"/>
        <family val="2"/>
        <charset val="204"/>
        <scheme val="minor"/>
      </rPr>
      <t>1. Вводное слово и выступление</t>
    </r>
    <r>
      <rPr>
        <sz val="11"/>
        <rFont val="Calibri"/>
        <family val="2"/>
        <charset val="204"/>
        <scheme val="minor"/>
      </rPr>
      <t xml:space="preserve"> (Презентация)</t>
    </r>
    <r>
      <rPr>
        <b/>
        <sz val="11"/>
        <rFont val="Calibri"/>
        <family val="2"/>
        <charset val="204"/>
        <scheme val="minor"/>
      </rPr>
      <t xml:space="preserve">
2. Презентация проекта Системы Электронной Пломбировки </t>
    </r>
    <r>
      <rPr>
        <sz val="11"/>
        <rFont val="Calibri"/>
        <family val="2"/>
        <charset val="204"/>
        <scheme val="minor"/>
      </rPr>
      <t>(Презентация)</t>
    </r>
    <r>
      <rPr>
        <b/>
        <sz val="11"/>
        <rFont val="Calibri"/>
        <family val="2"/>
        <charset val="204"/>
        <scheme val="minor"/>
      </rPr>
      <t xml:space="preserve">
3. Восстановление работы</t>
    </r>
    <r>
      <rPr>
        <sz val="11"/>
        <rFont val="Calibri"/>
        <family val="2"/>
        <charset val="204"/>
        <scheme val="minor"/>
      </rPr>
      <t xml:space="preserve">. Демонстрация использования планшета для обслуживания АЗС. (Видеоролик + презентация)
</t>
    </r>
    <r>
      <rPr>
        <b/>
        <sz val="11"/>
        <rFont val="Calibri"/>
        <family val="2"/>
        <charset val="204"/>
        <scheme val="minor"/>
      </rPr>
      <t xml:space="preserve">4. Заправка с использованием мобильного приложения </t>
    </r>
    <r>
      <rPr>
        <sz val="11"/>
        <rFont val="Calibri"/>
        <family val="2"/>
        <charset val="204"/>
        <scheme val="minor"/>
      </rPr>
      <t>(Видеоролик + презентация)</t>
    </r>
  </si>
  <si>
    <t>И.В. Лабуев</t>
  </si>
  <si>
    <t>И.В. Лабуев
А.А. Газизов</t>
  </si>
  <si>
    <t>П.О. Джунковский 
Д.Б, Бабич</t>
  </si>
  <si>
    <t>Презентация + видеоролик</t>
  </si>
  <si>
    <t xml:space="preserve">Сессия вопросов и ответов </t>
  </si>
  <si>
    <r>
      <rPr>
        <b/>
        <sz val="11"/>
        <rFont val="Calibri"/>
        <family val="2"/>
        <charset val="204"/>
        <scheme val="minor"/>
      </rPr>
      <t>М.А. Нечухаев, Д.Н. Лозанский, Р.М. Еникеев, О. Загайнов, О.В. Белоусов:</t>
    </r>
    <r>
      <rPr>
        <sz val="11"/>
        <rFont val="Calibri"/>
        <family val="2"/>
        <charset val="204"/>
        <scheme val="minor"/>
      </rPr>
      <t xml:space="preserve"> 
Программа цифровизации РиД. Существующие и реализованные решения
</t>
    </r>
    <r>
      <rPr>
        <u/>
        <sz val="11"/>
        <rFont val="Calibri"/>
        <family val="2"/>
        <charset val="204"/>
        <scheme val="minor"/>
      </rPr>
      <t xml:space="preserve">
</t>
    </r>
    <r>
      <rPr>
        <b/>
        <u/>
        <sz val="11"/>
        <rFont val="Calibri"/>
        <family val="2"/>
        <charset val="204"/>
        <scheme val="minor"/>
      </rPr>
      <t>Ответственный за организацию: О.В. Белоусов</t>
    </r>
  </si>
  <si>
    <r>
      <rPr>
        <b/>
        <sz val="11"/>
        <rFont val="Calibri"/>
        <family val="2"/>
        <charset val="204"/>
        <scheme val="minor"/>
      </rPr>
      <t xml:space="preserve">А.С. Дмитриев, Ю.А. Сальников, Вольский А.А.: 
</t>
    </r>
    <r>
      <rPr>
        <sz val="11"/>
        <rFont val="Calibri"/>
        <family val="2"/>
        <charset val="204"/>
        <scheme val="minor"/>
      </rPr>
      <t xml:space="preserve">Цифровой нефтеперерабатывающий завод
</t>
    </r>
    <r>
      <rPr>
        <b/>
        <u/>
        <sz val="11"/>
        <rFont val="Calibri"/>
        <family val="2"/>
        <charset val="204"/>
        <scheme val="minor"/>
      </rPr>
      <t>Ответственный за организацию: А.А. Вольский</t>
    </r>
  </si>
  <si>
    <t>Объявление темы: Примеры проектов региональных продаж</t>
  </si>
  <si>
    <r>
      <rPr>
        <sz val="11"/>
        <rFont val="Calibri"/>
        <family val="2"/>
        <charset val="204"/>
        <scheme val="minor"/>
      </rPr>
      <t xml:space="preserve">
</t>
    </r>
    <r>
      <rPr>
        <b/>
        <sz val="11"/>
        <rFont val="Calibri"/>
        <family val="2"/>
        <charset val="204"/>
        <scheme val="minor"/>
      </rPr>
      <t>ИТ:</t>
    </r>
    <r>
      <rPr>
        <sz val="11"/>
        <rFont val="Calibri"/>
        <family val="2"/>
        <charset val="204"/>
        <scheme val="minor"/>
      </rPr>
      <t xml:space="preserve"> В.Г. Королев; Б.Л. Никитин
</t>
    </r>
    <r>
      <rPr>
        <b/>
        <sz val="11"/>
        <rFont val="Calibri"/>
        <family val="2"/>
        <charset val="204"/>
        <scheme val="minor"/>
      </rPr>
      <t>БГМ:</t>
    </r>
    <r>
      <rPr>
        <sz val="11"/>
        <rFont val="Calibri"/>
        <family val="2"/>
        <charset val="204"/>
        <scheme val="minor"/>
      </rPr>
      <t xml:space="preserve"> В.В. Ивлев</t>
    </r>
  </si>
  <si>
    <t>Презентация, очки VR, ролик</t>
  </si>
  <si>
    <r>
      <rPr>
        <b/>
        <sz val="11"/>
        <rFont val="Calibri"/>
        <family val="2"/>
        <charset val="204"/>
        <scheme val="minor"/>
      </rPr>
      <t>В.Г. Королев, В.И Кабанов, Д.Б Бабич:</t>
    </r>
    <r>
      <rPr>
        <sz val="11"/>
        <rFont val="Calibri"/>
        <family val="2"/>
        <charset val="204"/>
        <scheme val="minor"/>
      </rPr>
      <t xml:space="preserve"> 
Примеры проектов региональных продаж
</t>
    </r>
    <r>
      <rPr>
        <b/>
        <u/>
        <sz val="11"/>
        <rFont val="Calibri"/>
        <family val="2"/>
        <charset val="204"/>
        <scheme val="minor"/>
      </rPr>
      <t>Ответственный за организацию: А.А. Газизов</t>
    </r>
  </si>
  <si>
    <t>4,5,6</t>
  </si>
  <si>
    <t>номера комнаты, за нахождение в которых в заявленное время начисляем баллы</t>
  </si>
  <si>
    <t>10,11,12,13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</si>
</sst>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11" x14ac:knownFonts="1">
    <font>
      <sz val="11"/>
      <color theme="1"/>
      <name val="Calibri"/>
      <family val="2"/>
      <charset val="204"/>
      <scheme val="minor"/>
    </font>
    <font>
      <sz val="11"/>
      <name val="Calibri"/>
      <family val="2"/>
      <charset val="204"/>
      <scheme val="minor"/>
    </font>
    <font>
      <b/>
      <sz val="11"/>
      <name val="Calibri"/>
      <family val="2"/>
      <charset val="204"/>
      <scheme val="minor"/>
    </font>
    <font>
      <b/>
      <sz val="16"/>
      <name val="Arial"/>
      <family val="2"/>
      <charset val="204"/>
    </font>
    <font>
      <u/>
      <sz val="11"/>
      <name val="Calibri"/>
      <family val="2"/>
      <charset val="204"/>
      <scheme val="minor"/>
    </font>
    <font>
      <b/>
      <u/>
      <sz val="11"/>
      <name val="Calibri"/>
      <family val="2"/>
      <charset val="204"/>
      <scheme val="minor"/>
    </font>
    <font>
      <i/>
      <sz val="11"/>
      <name val="Calibri"/>
      <family val="2"/>
      <charset val="204"/>
      <scheme val="minor"/>
    </font>
    <font>
      <sz val="10"/>
      <color rgb="FF000000"/>
      <name val="Arial"/>
      <family val="2"/>
      <charset val="204"/>
    </font>
    <font>
      <b/>
      <sz val="10"/>
      <name val="Arial"/>
      <family val="2"/>
      <charset val="204"/>
    </font>
    <font>
      <sz val="10"/>
      <color theme="1"/>
      <name val="Arial"/>
      <family val="2"/>
      <charset val="204"/>
    </font>
    <font>
      <sz val="10"/>
      <name val="Arial"/>
      <family val="2"/>
      <charset val="204"/>
    </font>
  </fonts>
  <fills count="16">
    <fill>
      <patternFill patternType="none"/>
    </fill>
    <fill>
      <patternFill patternType="gray125"/>
    </fill>
    <fill>
      <patternFill patternType="solid">
        <fgColor theme="9"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rgb="FFFFFF99"/>
        <bgColor indexed="64"/>
      </patternFill>
    </fill>
    <fill>
      <patternFill patternType="solid">
        <fgColor theme="0"/>
        <bgColor indexed="64"/>
      </patternFill>
    </fill>
    <fill>
      <patternFill patternType="solid">
        <fgColor theme="9" tint="0.59999389629810485"/>
        <bgColor indexed="64"/>
      </patternFill>
    </fill>
    <fill>
      <patternFill patternType="solid">
        <fgColor rgb="FFFFE9BD"/>
        <bgColor indexed="64"/>
      </patternFill>
    </fill>
    <fill>
      <patternFill patternType="solid">
        <fgColor rgb="FFFFC000"/>
        <bgColor indexed="64"/>
      </patternFill>
    </fill>
    <fill>
      <patternFill patternType="solid">
        <fgColor theme="4" tint="0.79998168889431442"/>
        <bgColor indexed="64"/>
      </patternFill>
    </fill>
    <fill>
      <patternFill patternType="solid">
        <fgColor theme="0" tint="-0.499984740745262"/>
        <bgColor indexed="64"/>
      </patternFill>
    </fill>
    <fill>
      <patternFill patternType="solid">
        <fgColor rgb="FFFFFF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188">
    <xf numFmtId="0" fontId="0" fillId="0" borderId="0" xfId="0"/>
    <xf numFmtId="0" fontId="0" fillId="0" borderId="0" xfId="0" applyAlignment="1">
      <alignment vertical="distributed"/>
    </xf>
    <xf numFmtId="0" fontId="1" fillId="0" borderId="1" xfId="0" applyFont="1" applyBorder="1" applyAlignment="1">
      <alignment vertical="distributed"/>
    </xf>
    <xf numFmtId="0" fontId="1" fillId="0" borderId="0" xfId="0" applyFont="1" applyAlignment="1">
      <alignment vertical="distributed"/>
    </xf>
    <xf numFmtId="0" fontId="1" fillId="9" borderId="1" xfId="0" applyFont="1" applyFill="1" applyBorder="1" applyAlignment="1">
      <alignment vertical="distributed"/>
    </xf>
    <xf numFmtId="0" fontId="2" fillId="10" borderId="1" xfId="0" applyFont="1" applyFill="1" applyBorder="1" applyAlignment="1">
      <alignment horizontal="left" vertical="distributed"/>
    </xf>
    <xf numFmtId="0" fontId="2" fillId="4" borderId="1" xfId="0" applyFont="1" applyFill="1" applyBorder="1" applyAlignment="1">
      <alignment vertical="distributed"/>
    </xf>
    <xf numFmtId="0" fontId="0" fillId="0" borderId="0" xfId="0" applyAlignment="1">
      <alignment horizontal="center" vertical="distributed"/>
    </xf>
    <xf numFmtId="164" fontId="2" fillId="4" borderId="1" xfId="0" applyNumberFormat="1" applyFont="1" applyFill="1" applyBorder="1" applyAlignment="1">
      <alignment vertical="distributed"/>
    </xf>
    <xf numFmtId="164" fontId="2" fillId="2" borderId="1" xfId="0" applyNumberFormat="1" applyFont="1" applyFill="1" applyBorder="1" applyAlignment="1">
      <alignment vertical="distributed"/>
    </xf>
    <xf numFmtId="0" fontId="2" fillId="2" borderId="1" xfId="0" applyFont="1" applyFill="1" applyBorder="1" applyAlignment="1">
      <alignment vertical="distributed"/>
    </xf>
    <xf numFmtId="164" fontId="2" fillId="5" borderId="1" xfId="0" applyNumberFormat="1" applyFont="1" applyFill="1" applyBorder="1" applyAlignment="1">
      <alignment vertical="distributed"/>
    </xf>
    <xf numFmtId="164" fontId="1" fillId="9" borderId="1" xfId="0" applyNumberFormat="1" applyFont="1" applyFill="1" applyBorder="1" applyAlignment="1">
      <alignment vertical="distributed"/>
    </xf>
    <xf numFmtId="0" fontId="1" fillId="9" borderId="1" xfId="0" applyFont="1" applyFill="1" applyBorder="1" applyAlignment="1">
      <alignment vertical="distributed" wrapText="1"/>
    </xf>
    <xf numFmtId="164" fontId="2" fillId="7" borderId="1" xfId="0" applyNumberFormat="1" applyFont="1" applyFill="1" applyBorder="1" applyAlignment="1">
      <alignment vertical="distributed"/>
    </xf>
    <xf numFmtId="164" fontId="2" fillId="8" borderId="1" xfId="0" applyNumberFormat="1" applyFont="1" applyFill="1" applyBorder="1" applyAlignment="1">
      <alignment vertical="distributed"/>
    </xf>
    <xf numFmtId="164" fontId="2" fillId="11" borderId="1" xfId="0" applyNumberFormat="1" applyFont="1" applyFill="1" applyBorder="1" applyAlignment="1">
      <alignment vertical="distributed"/>
    </xf>
    <xf numFmtId="164" fontId="2" fillId="6" borderId="1" xfId="0" applyNumberFormat="1" applyFont="1" applyFill="1" applyBorder="1" applyAlignment="1">
      <alignment vertical="distributed"/>
    </xf>
    <xf numFmtId="0" fontId="2" fillId="4" borderId="1" xfId="0" applyFont="1" applyFill="1" applyBorder="1" applyAlignment="1">
      <alignment horizontal="center" vertical="distributed"/>
    </xf>
    <xf numFmtId="0" fontId="1" fillId="0" borderId="0" xfId="0" applyFont="1" applyAlignment="1">
      <alignment horizontal="center" vertical="distributed"/>
    </xf>
    <xf numFmtId="164" fontId="1" fillId="9" borderId="1" xfId="0" applyNumberFormat="1" applyFont="1" applyFill="1" applyBorder="1" applyAlignment="1">
      <alignment horizontal="center" vertical="distributed"/>
    </xf>
    <xf numFmtId="14" fontId="2" fillId="3" borderId="3" xfId="0" applyNumberFormat="1" applyFont="1" applyFill="1" applyBorder="1" applyAlignment="1">
      <alignment vertical="distributed"/>
    </xf>
    <xf numFmtId="14" fontId="2" fillId="3" borderId="2" xfId="0" applyNumberFormat="1" applyFont="1" applyFill="1" applyBorder="1" applyAlignment="1">
      <alignment vertical="distributed"/>
    </xf>
    <xf numFmtId="14" fontId="2" fillId="3" borderId="2" xfId="0" applyNumberFormat="1" applyFont="1" applyFill="1" applyBorder="1" applyAlignment="1">
      <alignment horizontal="center" vertical="distributed"/>
    </xf>
    <xf numFmtId="164" fontId="2" fillId="4" borderId="1" xfId="0" applyNumberFormat="1" applyFont="1" applyFill="1" applyBorder="1" applyAlignment="1">
      <alignment horizontal="center" vertical="distributed"/>
    </xf>
    <xf numFmtId="164" fontId="2" fillId="2" borderId="1" xfId="0" applyNumberFormat="1" applyFont="1" applyFill="1" applyBorder="1" applyAlignment="1">
      <alignment horizontal="center" vertical="distributed"/>
    </xf>
    <xf numFmtId="164" fontId="2" fillId="5" borderId="1" xfId="0" applyNumberFormat="1" applyFont="1" applyFill="1" applyBorder="1" applyAlignment="1">
      <alignment horizontal="center" vertical="distributed"/>
    </xf>
    <xf numFmtId="164" fontId="2" fillId="4" borderId="3" xfId="0" applyNumberFormat="1" applyFont="1" applyFill="1" applyBorder="1" applyAlignment="1">
      <alignment horizontal="center" vertical="distributed"/>
    </xf>
    <xf numFmtId="164" fontId="2" fillId="7" borderId="1" xfId="0" applyNumberFormat="1" applyFont="1" applyFill="1" applyBorder="1" applyAlignment="1">
      <alignment horizontal="center" vertical="distributed"/>
    </xf>
    <xf numFmtId="164" fontId="2" fillId="8" borderId="1" xfId="0" applyNumberFormat="1" applyFont="1" applyFill="1" applyBorder="1" applyAlignment="1">
      <alignment horizontal="center" vertical="distributed"/>
    </xf>
    <xf numFmtId="164" fontId="2" fillId="11" borderId="1" xfId="0" applyNumberFormat="1" applyFont="1" applyFill="1" applyBorder="1" applyAlignment="1">
      <alignment horizontal="center" vertical="distributed"/>
    </xf>
    <xf numFmtId="164" fontId="2" fillId="6" borderId="1" xfId="0" applyNumberFormat="1" applyFont="1" applyFill="1" applyBorder="1" applyAlignment="1">
      <alignment horizontal="center" vertical="distributed"/>
    </xf>
    <xf numFmtId="164" fontId="2" fillId="9" borderId="1" xfId="0" applyNumberFormat="1" applyFont="1" applyFill="1" applyBorder="1" applyAlignment="1">
      <alignment vertical="distributed"/>
    </xf>
    <xf numFmtId="14" fontId="2" fillId="3" borderId="1" xfId="0" applyNumberFormat="1" applyFont="1" applyFill="1" applyBorder="1" applyAlignment="1">
      <alignment vertical="distributed"/>
    </xf>
    <xf numFmtId="0" fontId="2" fillId="9" borderId="1" xfId="0" applyFont="1" applyFill="1" applyBorder="1" applyAlignment="1">
      <alignment horizontal="center" vertical="distributed"/>
    </xf>
    <xf numFmtId="20" fontId="2" fillId="5" borderId="1" xfId="0" applyNumberFormat="1" applyFont="1" applyFill="1" applyBorder="1" applyAlignment="1">
      <alignment horizontal="center" vertical="distributed"/>
    </xf>
    <xf numFmtId="0" fontId="2" fillId="5" borderId="1" xfId="0" applyFont="1" applyFill="1" applyBorder="1" applyAlignment="1">
      <alignment horizontal="center" vertical="distributed"/>
    </xf>
    <xf numFmtId="14" fontId="2" fillId="3" borderId="1" xfId="0" applyNumberFormat="1" applyFont="1" applyFill="1" applyBorder="1" applyAlignment="1">
      <alignment horizontal="center" vertical="distributed"/>
    </xf>
    <xf numFmtId="164" fontId="1" fillId="9" borderId="1" xfId="0" applyNumberFormat="1" applyFont="1" applyFill="1" applyBorder="1" applyAlignment="1">
      <alignment horizontal="center" vertical="distributed"/>
    </xf>
    <xf numFmtId="164" fontId="1" fillId="2" borderId="1" xfId="0" applyNumberFormat="1" applyFont="1" applyFill="1" applyBorder="1" applyAlignment="1">
      <alignment vertical="distributed"/>
    </xf>
    <xf numFmtId="20" fontId="0" fillId="0" borderId="0" xfId="0" applyNumberFormat="1" applyAlignment="1">
      <alignment vertical="distributed"/>
    </xf>
    <xf numFmtId="164" fontId="1" fillId="11" borderId="1" xfId="0" applyNumberFormat="1" applyFont="1" applyFill="1" applyBorder="1" applyAlignment="1">
      <alignment vertical="center"/>
    </xf>
    <xf numFmtId="20" fontId="1" fillId="11" borderId="1" xfId="0" applyNumberFormat="1" applyFont="1" applyFill="1" applyBorder="1" applyAlignment="1">
      <alignment vertical="center"/>
    </xf>
    <xf numFmtId="0" fontId="1" fillId="0" borderId="1" xfId="0" applyFont="1" applyFill="1" applyBorder="1" applyAlignment="1">
      <alignment vertical="center" wrapText="1"/>
    </xf>
    <xf numFmtId="0" fontId="1" fillId="11" borderId="1" xfId="0" applyFont="1" applyFill="1" applyBorder="1" applyAlignment="1">
      <alignment vertical="center" wrapText="1"/>
    </xf>
    <xf numFmtId="0" fontId="1" fillId="0" borderId="1" xfId="0" applyFont="1" applyBorder="1" applyAlignment="1">
      <alignment vertical="center" wrapText="1"/>
    </xf>
    <xf numFmtId="164" fontId="1" fillId="0" borderId="1" xfId="0" applyNumberFormat="1" applyFont="1" applyFill="1" applyBorder="1" applyAlignment="1">
      <alignment vertical="center"/>
    </xf>
    <xf numFmtId="20" fontId="1" fillId="0" borderId="1" xfId="0" applyNumberFormat="1" applyFont="1" applyFill="1" applyBorder="1" applyAlignment="1">
      <alignment vertical="center"/>
    </xf>
    <xf numFmtId="164" fontId="1" fillId="9" borderId="1" xfId="0" applyNumberFormat="1" applyFont="1" applyFill="1" applyBorder="1" applyAlignment="1">
      <alignment horizontal="center" vertical="distributed"/>
    </xf>
    <xf numFmtId="164" fontId="2" fillId="12" borderId="1" xfId="0" applyNumberFormat="1" applyFont="1" applyFill="1" applyBorder="1" applyAlignment="1">
      <alignment vertical="center" wrapText="1"/>
    </xf>
    <xf numFmtId="0" fontId="2" fillId="12" borderId="1" xfId="0" applyFont="1" applyFill="1" applyBorder="1" applyAlignment="1">
      <alignment horizontal="center" vertical="center" wrapText="1"/>
    </xf>
    <xf numFmtId="0" fontId="2" fillId="12" borderId="1" xfId="0" applyFont="1" applyFill="1" applyBorder="1" applyAlignment="1">
      <alignment vertical="center" wrapText="1"/>
    </xf>
    <xf numFmtId="0" fontId="2" fillId="2" borderId="1" xfId="0" applyFont="1" applyFill="1" applyBorder="1" applyAlignment="1">
      <alignment horizontal="center" vertical="distributed"/>
    </xf>
    <xf numFmtId="164" fontId="1" fillId="2" borderId="1" xfId="0" quotePrefix="1" applyNumberFormat="1" applyFont="1" applyFill="1" applyBorder="1" applyAlignment="1">
      <alignment horizontal="center" vertical="distributed"/>
    </xf>
    <xf numFmtId="20" fontId="1" fillId="11" borderId="1" xfId="0" applyNumberFormat="1" applyFont="1" applyFill="1" applyBorder="1" applyAlignment="1">
      <alignment vertical="center"/>
    </xf>
    <xf numFmtId="20" fontId="1" fillId="0" borderId="1" xfId="0" applyNumberFormat="1" applyFont="1" applyFill="1" applyBorder="1" applyAlignment="1">
      <alignment vertical="center"/>
    </xf>
    <xf numFmtId="0" fontId="0" fillId="0" borderId="0" xfId="0" applyAlignment="1">
      <alignment vertical="distributed"/>
    </xf>
    <xf numFmtId="164" fontId="1" fillId="9" borderId="1" xfId="0" applyNumberFormat="1" applyFont="1" applyFill="1" applyBorder="1" applyAlignment="1">
      <alignment vertical="distributed"/>
    </xf>
    <xf numFmtId="0" fontId="1" fillId="9" borderId="1" xfId="0" applyFont="1" applyFill="1" applyBorder="1" applyAlignment="1">
      <alignment vertical="distributed" wrapText="1"/>
    </xf>
    <xf numFmtId="164" fontId="1" fillId="9" borderId="1" xfId="0" applyNumberFormat="1" applyFont="1" applyFill="1" applyBorder="1" applyAlignment="1">
      <alignment horizontal="center" vertical="distributed"/>
    </xf>
    <xf numFmtId="0" fontId="1" fillId="0" borderId="1" xfId="0" applyFont="1" applyFill="1" applyBorder="1" applyAlignment="1">
      <alignment vertical="center" wrapText="1"/>
    </xf>
    <xf numFmtId="0" fontId="1" fillId="11" borderId="1" xfId="0" applyFont="1" applyFill="1" applyBorder="1" applyAlignment="1">
      <alignment vertical="center" wrapText="1"/>
    </xf>
    <xf numFmtId="0" fontId="1" fillId="0" borderId="1" xfId="0" applyFont="1" applyBorder="1" applyAlignment="1">
      <alignment vertical="center" wrapText="1"/>
    </xf>
    <xf numFmtId="0" fontId="1" fillId="11" borderId="1" xfId="0" applyFont="1" applyFill="1" applyBorder="1" applyAlignment="1">
      <alignment vertical="center" wrapText="1"/>
    </xf>
    <xf numFmtId="0" fontId="1" fillId="0" borderId="0" xfId="0" applyFont="1" applyAlignment="1">
      <alignment vertical="distributed"/>
    </xf>
    <xf numFmtId="0" fontId="1" fillId="11" borderId="1" xfId="0" applyFont="1" applyFill="1" applyBorder="1" applyAlignment="1">
      <alignment vertical="center" wrapText="1"/>
    </xf>
    <xf numFmtId="164" fontId="1" fillId="0" borderId="1" xfId="0" applyNumberFormat="1" applyFont="1" applyFill="1" applyBorder="1" applyAlignment="1">
      <alignment vertical="center"/>
    </xf>
    <xf numFmtId="20" fontId="1" fillId="0" borderId="1" xfId="0" applyNumberFormat="1" applyFont="1" applyFill="1" applyBorder="1" applyAlignment="1">
      <alignment vertical="center"/>
    </xf>
    <xf numFmtId="0" fontId="1" fillId="0" borderId="1" xfId="0" applyFont="1" applyFill="1" applyBorder="1" applyAlignment="1">
      <alignment vertical="center" wrapText="1"/>
    </xf>
    <xf numFmtId="0" fontId="1" fillId="0" borderId="1" xfId="0" applyFont="1" applyBorder="1" applyAlignment="1">
      <alignment vertical="center" wrapText="1"/>
    </xf>
    <xf numFmtId="0" fontId="1" fillId="11" borderId="1" xfId="0" quotePrefix="1" applyFont="1" applyFill="1" applyBorder="1" applyAlignment="1">
      <alignment vertical="center" wrapText="1"/>
    </xf>
    <xf numFmtId="0" fontId="9" fillId="0" borderId="0" xfId="0" applyFont="1" applyAlignment="1">
      <alignment wrapText="1"/>
    </xf>
    <xf numFmtId="0" fontId="9" fillId="0" borderId="0" xfId="0" applyFont="1"/>
    <xf numFmtId="14" fontId="8" fillId="3" borderId="1" xfId="0" applyNumberFormat="1" applyFont="1" applyFill="1" applyBorder="1" applyAlignment="1">
      <alignment horizontal="center" vertical="center" wrapText="1"/>
    </xf>
    <xf numFmtId="49" fontId="8" fillId="3" borderId="1" xfId="0" applyNumberFormat="1" applyFont="1" applyFill="1" applyBorder="1" applyAlignment="1">
      <alignment horizontal="center" vertical="center" wrapText="1"/>
    </xf>
    <xf numFmtId="14" fontId="8" fillId="3" borderId="1" xfId="0" applyNumberFormat="1" applyFont="1" applyFill="1" applyBorder="1" applyAlignment="1">
      <alignment horizontal="left" vertical="center" wrapText="1"/>
    </xf>
    <xf numFmtId="164" fontId="10" fillId="0" borderId="1" xfId="0" applyNumberFormat="1" applyFont="1" applyFill="1" applyBorder="1" applyAlignment="1">
      <alignment horizontal="center" vertical="center" wrapText="1"/>
    </xf>
    <xf numFmtId="49" fontId="10" fillId="0" borderId="1" xfId="0" applyNumberFormat="1"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0" borderId="1" xfId="0" applyFont="1" applyFill="1" applyBorder="1" applyAlignment="1">
      <alignment horizontal="left" vertical="center" wrapText="1"/>
    </xf>
    <xf numFmtId="0" fontId="9" fillId="0" borderId="0" xfId="0" applyFont="1" applyAlignment="1">
      <alignment horizontal="left" vertical="center" wrapText="1"/>
    </xf>
    <xf numFmtId="164" fontId="9" fillId="0" borderId="1" xfId="0" applyNumberFormat="1" applyFont="1" applyBorder="1" applyAlignment="1">
      <alignment horizontal="center" vertical="center" wrapText="1"/>
    </xf>
    <xf numFmtId="0" fontId="9" fillId="9" borderId="1" xfId="0" applyFont="1" applyFill="1" applyBorder="1" applyAlignment="1">
      <alignment horizontal="left" vertical="center" wrapText="1"/>
    </xf>
    <xf numFmtId="0" fontId="9" fillId="0" borderId="1" xfId="0" applyFont="1" applyBorder="1" applyAlignment="1">
      <alignment horizontal="left" vertical="center" wrapText="1"/>
    </xf>
    <xf numFmtId="49" fontId="9" fillId="0" borderId="1" xfId="0" applyNumberFormat="1" applyFont="1" applyBorder="1" applyAlignment="1">
      <alignment horizontal="center" vertical="center" wrapText="1"/>
    </xf>
    <xf numFmtId="0" fontId="9" fillId="0" borderId="0" xfId="0" applyFont="1" applyAlignment="1">
      <alignment horizontal="center" vertical="center" wrapText="1"/>
    </xf>
    <xf numFmtId="49" fontId="9" fillId="0" borderId="0" xfId="0" applyNumberFormat="1" applyFont="1" applyAlignment="1">
      <alignment horizontal="center" vertical="center" wrapText="1"/>
    </xf>
    <xf numFmtId="164" fontId="10" fillId="9" borderId="1" xfId="0" applyNumberFormat="1" applyFont="1" applyFill="1" applyBorder="1" applyAlignment="1">
      <alignment horizontal="center" vertical="center" wrapText="1"/>
    </xf>
    <xf numFmtId="49" fontId="10" fillId="9" borderId="1" xfId="0" applyNumberFormat="1" applyFont="1" applyFill="1" applyBorder="1" applyAlignment="1">
      <alignment horizontal="center" vertical="center" wrapText="1"/>
    </xf>
    <xf numFmtId="164" fontId="9" fillId="9" borderId="1" xfId="0" applyNumberFormat="1" applyFont="1" applyFill="1" applyBorder="1" applyAlignment="1">
      <alignment horizontal="center" vertical="center" wrapText="1"/>
    </xf>
    <xf numFmtId="164" fontId="10" fillId="9" borderId="1" xfId="0" applyNumberFormat="1" applyFont="1" applyFill="1" applyBorder="1" applyAlignment="1">
      <alignment horizontal="center" vertical="center"/>
    </xf>
    <xf numFmtId="49" fontId="9" fillId="9" borderId="1" xfId="0" applyNumberFormat="1" applyFont="1" applyFill="1" applyBorder="1" applyAlignment="1">
      <alignment horizontal="left" vertical="center" wrapText="1"/>
    </xf>
    <xf numFmtId="164" fontId="9" fillId="0" borderId="1" xfId="0" applyNumberFormat="1" applyFont="1" applyFill="1" applyBorder="1" applyAlignment="1">
      <alignment horizontal="center" vertical="center" wrapText="1"/>
    </xf>
    <xf numFmtId="164" fontId="10" fillId="0" borderId="1" xfId="0" applyNumberFormat="1" applyFont="1" applyFill="1" applyBorder="1" applyAlignment="1">
      <alignment horizontal="center" vertical="center"/>
    </xf>
    <xf numFmtId="164" fontId="9" fillId="0" borderId="0" xfId="0" applyNumberFormat="1" applyFont="1" applyFill="1" applyBorder="1" applyAlignment="1">
      <alignment horizontal="center" vertical="center" wrapText="1"/>
    </xf>
    <xf numFmtId="164" fontId="10" fillId="0" borderId="0" xfId="0" applyNumberFormat="1" applyFont="1" applyFill="1" applyBorder="1" applyAlignment="1">
      <alignment horizontal="center" vertical="center"/>
    </xf>
    <xf numFmtId="49" fontId="9" fillId="0" borderId="0" xfId="0" applyNumberFormat="1" applyFont="1" applyFill="1" applyBorder="1" applyAlignment="1">
      <alignment horizontal="center" vertical="center" wrapText="1"/>
    </xf>
    <xf numFmtId="164" fontId="10" fillId="0" borderId="0" xfId="0" applyNumberFormat="1" applyFont="1" applyFill="1" applyBorder="1" applyAlignment="1">
      <alignment horizontal="center" vertical="center" wrapText="1"/>
    </xf>
    <xf numFmtId="49" fontId="10" fillId="0" borderId="0" xfId="0" applyNumberFormat="1" applyFont="1" applyFill="1" applyBorder="1" applyAlignment="1">
      <alignment horizontal="center" vertical="center" wrapText="1"/>
    </xf>
    <xf numFmtId="0" fontId="9" fillId="0" borderId="0" xfId="0" applyFont="1" applyFill="1" applyBorder="1"/>
    <xf numFmtId="0" fontId="9" fillId="0" borderId="0" xfId="0" applyFont="1" applyFill="1" applyBorder="1" applyAlignment="1">
      <alignment horizontal="center" vertical="center" wrapText="1"/>
    </xf>
    <xf numFmtId="164" fontId="10" fillId="13" borderId="1" xfId="0" applyNumberFormat="1" applyFont="1" applyFill="1" applyBorder="1" applyAlignment="1">
      <alignment horizontal="center" vertical="center" wrapText="1"/>
    </xf>
    <xf numFmtId="49" fontId="10" fillId="13" borderId="1" xfId="0" applyNumberFormat="1" applyFont="1" applyFill="1" applyBorder="1" applyAlignment="1">
      <alignment horizontal="center" vertical="center" wrapText="1"/>
    </xf>
    <xf numFmtId="0" fontId="9" fillId="13" borderId="1" xfId="0" applyFont="1" applyFill="1" applyBorder="1" applyAlignment="1">
      <alignment horizontal="center" vertical="center" wrapText="1"/>
    </xf>
    <xf numFmtId="0" fontId="9" fillId="13" borderId="1" xfId="0" applyFont="1" applyFill="1" applyBorder="1" applyAlignment="1">
      <alignment horizontal="left" vertical="center" wrapText="1"/>
    </xf>
    <xf numFmtId="164" fontId="9" fillId="13" borderId="1" xfId="0" applyNumberFormat="1" applyFont="1" applyFill="1" applyBorder="1" applyAlignment="1">
      <alignment horizontal="center" vertical="center" wrapText="1"/>
    </xf>
    <xf numFmtId="164" fontId="10" fillId="13" borderId="1" xfId="0" applyNumberFormat="1" applyFont="1" applyFill="1" applyBorder="1" applyAlignment="1">
      <alignment horizontal="center" vertical="center"/>
    </xf>
    <xf numFmtId="164" fontId="10" fillId="14" borderId="3" xfId="0" applyNumberFormat="1" applyFont="1" applyFill="1" applyBorder="1" applyAlignment="1">
      <alignment horizontal="center" vertical="center" wrapText="1"/>
    </xf>
    <xf numFmtId="164" fontId="9" fillId="14" borderId="2" xfId="0" applyNumberFormat="1" applyFont="1" applyFill="1" applyBorder="1" applyAlignment="1">
      <alignment horizontal="center" vertical="center" wrapText="1"/>
    </xf>
    <xf numFmtId="164" fontId="10" fillId="14" borderId="2" xfId="0" applyNumberFormat="1" applyFont="1" applyFill="1" applyBorder="1" applyAlignment="1">
      <alignment horizontal="center" vertical="center"/>
    </xf>
    <xf numFmtId="49" fontId="10" fillId="14" borderId="2" xfId="0" applyNumberFormat="1" applyFont="1" applyFill="1" applyBorder="1" applyAlignment="1">
      <alignment horizontal="center" vertical="center" wrapText="1"/>
    </xf>
    <xf numFmtId="0" fontId="9" fillId="14" borderId="2" xfId="0" applyFont="1" applyFill="1" applyBorder="1" applyAlignment="1">
      <alignment horizontal="left" vertical="center" wrapText="1"/>
    </xf>
    <xf numFmtId="0" fontId="7" fillId="9" borderId="1" xfId="0" applyFont="1" applyFill="1" applyBorder="1" applyAlignment="1">
      <alignment horizontal="left" vertical="center" wrapText="1"/>
    </xf>
    <xf numFmtId="0" fontId="9" fillId="14" borderId="7" xfId="0" applyFont="1" applyFill="1" applyBorder="1" applyAlignment="1">
      <alignment horizontal="left" vertical="center" wrapText="1"/>
    </xf>
    <xf numFmtId="0" fontId="9" fillId="0" borderId="0" xfId="0" applyFont="1" applyFill="1" applyBorder="1" applyAlignment="1">
      <alignment horizontal="left" vertical="center" wrapText="1"/>
    </xf>
    <xf numFmtId="49" fontId="10" fillId="0" borderId="0" xfId="0" applyNumberFormat="1" applyFont="1" applyFill="1" applyBorder="1" applyAlignment="1">
      <alignment horizontal="left" vertical="center" wrapText="1"/>
    </xf>
    <xf numFmtId="49" fontId="9" fillId="9" borderId="1" xfId="0" applyNumberFormat="1" applyFont="1" applyFill="1" applyBorder="1" applyAlignment="1">
      <alignment horizontal="center" vertical="center" wrapText="1"/>
    </xf>
    <xf numFmtId="0" fontId="7" fillId="0" borderId="1" xfId="0" applyFont="1" applyFill="1" applyBorder="1" applyAlignment="1">
      <alignment horizontal="left" vertical="center" wrapText="1"/>
    </xf>
    <xf numFmtId="49" fontId="9" fillId="13" borderId="1" xfId="0" applyNumberFormat="1" applyFont="1" applyFill="1" applyBorder="1" applyAlignment="1">
      <alignment horizontal="center" vertical="center" wrapText="1"/>
    </xf>
    <xf numFmtId="0" fontId="0" fillId="0" borderId="0" xfId="0" applyAlignment="1">
      <alignment horizontal="center"/>
    </xf>
    <xf numFmtId="0" fontId="10" fillId="0" borderId="1" xfId="0" applyFont="1" applyBorder="1" applyAlignment="1">
      <alignment horizontal="left" vertical="center" wrapText="1"/>
    </xf>
    <xf numFmtId="0" fontId="10" fillId="0" borderId="1" xfId="0" applyFont="1" applyFill="1" applyBorder="1" applyAlignment="1">
      <alignment horizontal="left" vertical="center" wrapText="1"/>
    </xf>
    <xf numFmtId="0" fontId="7" fillId="0" borderId="1" xfId="0" applyFont="1" applyBorder="1" applyAlignment="1">
      <alignment horizontal="left" vertical="center" wrapText="1"/>
    </xf>
    <xf numFmtId="0" fontId="0" fillId="0" borderId="0" xfId="0" applyAlignment="1">
      <alignment horizontal="left" wrapText="1"/>
    </xf>
    <xf numFmtId="0" fontId="1" fillId="9" borderId="1" xfId="0" applyFont="1" applyFill="1" applyBorder="1" applyAlignment="1">
      <alignment vertical="center" wrapText="1"/>
    </xf>
    <xf numFmtId="164" fontId="1" fillId="9" borderId="5" xfId="0" applyNumberFormat="1" applyFont="1" applyFill="1" applyBorder="1" applyAlignment="1">
      <alignment vertical="distributed"/>
    </xf>
    <xf numFmtId="164" fontId="1" fillId="9" borderId="1" xfId="0" applyNumberFormat="1" applyFont="1" applyFill="1" applyBorder="1" applyAlignment="1">
      <alignment vertical="distributed"/>
    </xf>
    <xf numFmtId="164" fontId="1" fillId="9" borderId="5" xfId="0" applyNumberFormat="1" applyFont="1" applyFill="1" applyBorder="1" applyAlignment="1">
      <alignment horizontal="center" vertical="distributed"/>
    </xf>
    <xf numFmtId="0" fontId="1" fillId="9" borderId="5" xfId="0" applyFont="1" applyFill="1" applyBorder="1" applyAlignment="1">
      <alignment vertical="top" wrapText="1"/>
    </xf>
    <xf numFmtId="20" fontId="1" fillId="0" borderId="0" xfId="0" applyNumberFormat="1" applyFont="1" applyAlignment="1">
      <alignment vertical="distributed"/>
    </xf>
    <xf numFmtId="0" fontId="9" fillId="15" borderId="1" xfId="0" applyFont="1" applyFill="1" applyBorder="1"/>
    <xf numFmtId="0" fontId="9" fillId="0" borderId="1" xfId="0" applyFont="1" applyBorder="1"/>
    <xf numFmtId="0" fontId="9" fillId="0" borderId="1" xfId="0" applyFont="1" applyBorder="1" applyAlignment="1">
      <alignment wrapText="1"/>
    </xf>
    <xf numFmtId="0" fontId="9" fillId="15" borderId="1" xfId="0" applyFont="1" applyFill="1" applyBorder="1" applyAlignment="1">
      <alignment horizontal="left" vertical="center" wrapText="1"/>
    </xf>
    <xf numFmtId="0" fontId="9" fillId="15" borderId="1" xfId="0" applyFont="1" applyFill="1" applyBorder="1" applyAlignment="1">
      <alignment horizontal="left"/>
    </xf>
    <xf numFmtId="0" fontId="9" fillId="15" borderId="1" xfId="0" applyFont="1" applyFill="1" applyBorder="1" applyAlignment="1">
      <alignment horizontal="left" wrapText="1"/>
    </xf>
    <xf numFmtId="0" fontId="3" fillId="0" borderId="1" xfId="0" applyFont="1" applyBorder="1" applyAlignment="1">
      <alignment horizontal="center" vertical="distributed"/>
    </xf>
    <xf numFmtId="0" fontId="2" fillId="4" borderId="3" xfId="0" applyFont="1" applyFill="1" applyBorder="1" applyAlignment="1">
      <alignment horizontal="left" vertical="distributed"/>
    </xf>
    <xf numFmtId="0" fontId="2" fillId="4" borderId="7" xfId="0" applyFont="1" applyFill="1" applyBorder="1" applyAlignment="1">
      <alignment horizontal="left" vertical="distributed"/>
    </xf>
    <xf numFmtId="14" fontId="2" fillId="3" borderId="3" xfId="0" applyNumberFormat="1" applyFont="1" applyFill="1" applyBorder="1" applyAlignment="1">
      <alignment horizontal="center" vertical="distributed"/>
    </xf>
    <xf numFmtId="14" fontId="2" fillId="3" borderId="2" xfId="0" applyNumberFormat="1" applyFont="1" applyFill="1" applyBorder="1" applyAlignment="1">
      <alignment horizontal="center" vertical="distributed"/>
    </xf>
    <xf numFmtId="14" fontId="2" fillId="3" borderId="7" xfId="0" applyNumberFormat="1" applyFont="1" applyFill="1" applyBorder="1" applyAlignment="1">
      <alignment horizontal="center" vertical="distributed"/>
    </xf>
    <xf numFmtId="0" fontId="2" fillId="2" borderId="1" xfId="0" applyFont="1" applyFill="1" applyBorder="1" applyAlignment="1">
      <alignment horizontal="left" vertical="distributed"/>
    </xf>
    <xf numFmtId="0" fontId="1" fillId="9" borderId="1" xfId="0" applyFont="1" applyFill="1" applyBorder="1" applyAlignment="1">
      <alignment horizontal="left" vertical="distributed"/>
    </xf>
    <xf numFmtId="0" fontId="2" fillId="4" borderId="1" xfId="0" applyFont="1" applyFill="1" applyBorder="1" applyAlignment="1">
      <alignment horizontal="left" vertical="distributed"/>
    </xf>
    <xf numFmtId="0" fontId="2" fillId="5" borderId="1" xfId="0" applyFont="1" applyFill="1" applyBorder="1" applyAlignment="1">
      <alignment horizontal="left" vertical="distributed"/>
    </xf>
    <xf numFmtId="0" fontId="2" fillId="11" borderId="3" xfId="0" applyFont="1" applyFill="1" applyBorder="1" applyAlignment="1">
      <alignment horizontal="center" vertical="distributed"/>
    </xf>
    <xf numFmtId="0" fontId="2" fillId="11" borderId="7" xfId="0" applyFont="1" applyFill="1" applyBorder="1" applyAlignment="1">
      <alignment horizontal="center" vertical="distributed"/>
    </xf>
    <xf numFmtId="0" fontId="1" fillId="9" borderId="1" xfId="0" applyFont="1" applyFill="1" applyBorder="1" applyAlignment="1">
      <alignment horizontal="center" vertical="center" wrapText="1"/>
    </xf>
    <xf numFmtId="0" fontId="2" fillId="6" borderId="1" xfId="0" applyFont="1" applyFill="1" applyBorder="1" applyAlignment="1">
      <alignment horizontal="left" vertical="distributed"/>
    </xf>
    <xf numFmtId="0" fontId="1" fillId="9" borderId="1" xfId="0" applyFont="1" applyFill="1" applyBorder="1" applyAlignment="1">
      <alignment horizontal="left" vertical="distributed" wrapText="1"/>
    </xf>
    <xf numFmtId="0" fontId="1" fillId="0" borderId="1" xfId="0" applyFont="1" applyBorder="1" applyAlignment="1">
      <alignment horizontal="left" vertical="distributed"/>
    </xf>
    <xf numFmtId="0" fontId="2" fillId="7" borderId="8" xfId="0" applyFont="1" applyFill="1" applyBorder="1" applyAlignment="1">
      <alignment horizontal="left" vertical="distributed"/>
    </xf>
    <xf numFmtId="0" fontId="2" fillId="2" borderId="3" xfId="0" applyFont="1" applyFill="1" applyBorder="1" applyAlignment="1">
      <alignment horizontal="left" vertical="center" wrapText="1"/>
    </xf>
    <xf numFmtId="0" fontId="2" fillId="2" borderId="2" xfId="0" applyFont="1" applyFill="1" applyBorder="1" applyAlignment="1">
      <alignment horizontal="left" vertical="center"/>
    </xf>
    <xf numFmtId="0" fontId="2" fillId="2" borderId="7" xfId="0" applyFont="1" applyFill="1" applyBorder="1" applyAlignment="1">
      <alignment horizontal="left" vertical="center"/>
    </xf>
    <xf numFmtId="0" fontId="1" fillId="0" borderId="3" xfId="0" applyFont="1" applyBorder="1" applyAlignment="1">
      <alignment horizontal="left" vertical="distributed"/>
    </xf>
    <xf numFmtId="0" fontId="1" fillId="0" borderId="2" xfId="0" applyFont="1" applyBorder="1" applyAlignment="1">
      <alignment horizontal="left" vertical="distributed"/>
    </xf>
    <xf numFmtId="0" fontId="1" fillId="0" borderId="7" xfId="0" applyFont="1" applyBorder="1" applyAlignment="1">
      <alignment horizontal="left" vertical="distributed"/>
    </xf>
    <xf numFmtId="0" fontId="2" fillId="8" borderId="1" xfId="0" applyFont="1" applyFill="1" applyBorder="1" applyAlignment="1">
      <alignment horizontal="left" vertical="distributed"/>
    </xf>
    <xf numFmtId="0" fontId="2" fillId="7" borderId="1" xfId="0" applyFont="1" applyFill="1" applyBorder="1" applyAlignment="1">
      <alignment horizontal="left" vertical="distributed"/>
    </xf>
    <xf numFmtId="0" fontId="2" fillId="10" borderId="3" xfId="0" applyFont="1" applyFill="1" applyBorder="1" applyAlignment="1">
      <alignment horizontal="left" vertical="distributed"/>
    </xf>
    <xf numFmtId="0" fontId="2" fillId="10" borderId="2" xfId="0" applyFont="1" applyFill="1" applyBorder="1" applyAlignment="1">
      <alignment horizontal="left" vertical="distributed"/>
    </xf>
    <xf numFmtId="0" fontId="2" fillId="10" borderId="7" xfId="0" applyFont="1" applyFill="1" applyBorder="1" applyAlignment="1">
      <alignment horizontal="left" vertical="distributed"/>
    </xf>
    <xf numFmtId="0" fontId="2" fillId="10" borderId="1" xfId="0" applyFont="1" applyFill="1" applyBorder="1" applyAlignment="1">
      <alignment horizontal="left" vertical="distributed"/>
    </xf>
    <xf numFmtId="0" fontId="2" fillId="2" borderId="3" xfId="0" applyFont="1" applyFill="1" applyBorder="1" applyAlignment="1">
      <alignment horizontal="left" vertical="distributed"/>
    </xf>
    <xf numFmtId="0" fontId="2" fillId="2" borderId="2" xfId="0" applyFont="1" applyFill="1" applyBorder="1" applyAlignment="1">
      <alignment horizontal="left" vertical="distributed"/>
    </xf>
    <xf numFmtId="0" fontId="2" fillId="2" borderId="7" xfId="0" applyFont="1" applyFill="1" applyBorder="1" applyAlignment="1">
      <alignment horizontal="left" vertical="distributed"/>
    </xf>
    <xf numFmtId="0" fontId="2" fillId="5" borderId="3" xfId="0" applyFont="1" applyFill="1" applyBorder="1" applyAlignment="1">
      <alignment horizontal="left" vertical="distributed"/>
    </xf>
    <xf numFmtId="0" fontId="2" fillId="5" borderId="2" xfId="0" applyFont="1" applyFill="1" applyBorder="1" applyAlignment="1">
      <alignment horizontal="left" vertical="distributed"/>
    </xf>
    <xf numFmtId="0" fontId="2" fillId="5" borderId="7" xfId="0" applyFont="1" applyFill="1" applyBorder="1" applyAlignment="1">
      <alignment horizontal="left" vertical="distributed"/>
    </xf>
    <xf numFmtId="0" fontId="1" fillId="0"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1" fillId="11" borderId="3" xfId="0" applyFont="1" applyFill="1" applyBorder="1" applyAlignment="1">
      <alignment horizontal="left" vertical="center" wrapText="1"/>
    </xf>
    <xf numFmtId="0" fontId="1" fillId="11" borderId="2" xfId="0" applyFont="1" applyFill="1" applyBorder="1" applyAlignment="1">
      <alignment horizontal="left" vertical="center" wrapText="1"/>
    </xf>
    <xf numFmtId="0" fontId="1" fillId="11" borderId="7" xfId="0" applyFont="1" applyFill="1" applyBorder="1" applyAlignment="1">
      <alignment horizontal="left" vertical="center" wrapText="1"/>
    </xf>
    <xf numFmtId="0" fontId="2" fillId="9" borderId="5" xfId="0" applyFont="1" applyFill="1" applyBorder="1" applyAlignment="1">
      <alignment horizontal="center" vertical="center" wrapText="1"/>
    </xf>
    <xf numFmtId="0" fontId="2" fillId="9" borderId="6" xfId="0" applyFont="1" applyFill="1" applyBorder="1" applyAlignment="1">
      <alignment horizontal="center" vertical="center" wrapText="1"/>
    </xf>
    <xf numFmtId="0" fontId="2" fillId="9" borderId="4" xfId="0" applyFont="1" applyFill="1" applyBorder="1" applyAlignment="1">
      <alignment horizontal="center" vertical="center" wrapText="1"/>
    </xf>
    <xf numFmtId="14" fontId="2" fillId="3" borderId="1" xfId="0" applyNumberFormat="1" applyFont="1" applyFill="1" applyBorder="1" applyAlignment="1">
      <alignment horizontal="center" vertical="distributed"/>
    </xf>
    <xf numFmtId="0" fontId="2" fillId="9" borderId="1" xfId="0" applyFont="1" applyFill="1" applyBorder="1" applyAlignment="1">
      <alignment horizontal="left" vertical="distributed"/>
    </xf>
    <xf numFmtId="0" fontId="1" fillId="9" borderId="5" xfId="0" applyFont="1" applyFill="1" applyBorder="1" applyAlignment="1">
      <alignment vertical="center" wrapText="1"/>
    </xf>
    <xf numFmtId="0" fontId="1" fillId="9" borderId="6" xfId="0" applyFont="1" applyFill="1" applyBorder="1" applyAlignment="1">
      <alignment vertical="center" wrapText="1"/>
    </xf>
    <xf numFmtId="0" fontId="3" fillId="0" borderId="1" xfId="0" applyFont="1" applyBorder="1" applyAlignment="1">
      <alignment horizontal="center" vertical="center" wrapText="1"/>
    </xf>
    <xf numFmtId="164" fontId="10" fillId="4" borderId="3" xfId="0" applyNumberFormat="1" applyFont="1" applyFill="1" applyBorder="1" applyAlignment="1">
      <alignment horizontal="center" vertical="center" wrapText="1"/>
    </xf>
    <xf numFmtId="164" fontId="10" fillId="4" borderId="2" xfId="0" applyNumberFormat="1" applyFont="1" applyFill="1" applyBorder="1" applyAlignment="1">
      <alignment horizontal="center" vertical="center" wrapText="1"/>
    </xf>
    <xf numFmtId="164" fontId="10" fillId="4" borderId="7" xfId="0" applyNumberFormat="1" applyFont="1" applyFill="1" applyBorder="1" applyAlignment="1">
      <alignment horizontal="center" vertical="center" wrapText="1"/>
    </xf>
  </cellXfs>
  <cellStyles count="1">
    <cellStyle name="Обычный" xfId="0" builtinId="0"/>
  </cellStyles>
  <dxfs count="0"/>
  <tableStyles count="0" defaultTableStyle="TableStyleMedium2" defaultPivotStyle="PivotStyleLight16"/>
  <colors>
    <mruColors>
      <color rgb="FFFFE9BD"/>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35"/>
  <sheetViews>
    <sheetView topLeftCell="A10" zoomScale="70" zoomScaleNormal="70" workbookViewId="0">
      <selection activeCell="E19" sqref="E19:F19"/>
    </sheetView>
  </sheetViews>
  <sheetFormatPr defaultColWidth="9.140625" defaultRowHeight="15" x14ac:dyDescent="0.25"/>
  <cols>
    <col min="1" max="3" width="7.5703125" style="1" customWidth="1"/>
    <col min="4" max="4" width="7.5703125" style="7" customWidth="1"/>
    <col min="5" max="5" width="31.7109375" style="1" customWidth="1"/>
    <col min="6" max="6" width="20.28515625" style="1" customWidth="1"/>
    <col min="7" max="7" width="109.28515625" style="1" customWidth="1"/>
    <col min="8" max="16384" width="9.140625" style="1"/>
  </cols>
  <sheetData>
    <row r="1" spans="1:7" ht="15" customHeight="1" x14ac:dyDescent="0.25">
      <c r="A1" s="136" t="s">
        <v>44</v>
      </c>
      <c r="B1" s="136"/>
      <c r="C1" s="136"/>
      <c r="D1" s="136"/>
      <c r="E1" s="136"/>
      <c r="F1" s="136"/>
      <c r="G1" s="136"/>
    </row>
    <row r="2" spans="1:7" ht="15.6" customHeight="1" x14ac:dyDescent="0.25">
      <c r="A2" s="136"/>
      <c r="B2" s="136"/>
      <c r="C2" s="136"/>
      <c r="D2" s="136"/>
      <c r="E2" s="136"/>
      <c r="F2" s="136"/>
      <c r="G2" s="136"/>
    </row>
    <row r="3" spans="1:7" x14ac:dyDescent="0.25">
      <c r="A3" s="21" t="s">
        <v>38</v>
      </c>
      <c r="B3" s="22" t="s">
        <v>39</v>
      </c>
      <c r="C3" s="22" t="s">
        <v>40</v>
      </c>
      <c r="D3" s="23" t="s">
        <v>41</v>
      </c>
      <c r="E3" s="139" t="s">
        <v>49</v>
      </c>
      <c r="F3" s="140"/>
      <c r="G3" s="141"/>
    </row>
    <row r="4" spans="1:7" ht="19.7" customHeight="1" x14ac:dyDescent="0.25">
      <c r="A4" s="8">
        <v>0.375</v>
      </c>
      <c r="B4" s="8">
        <f>A4+C4</f>
        <v>0.39583333333333331</v>
      </c>
      <c r="C4" s="8">
        <v>2.0833333333333332E-2</v>
      </c>
      <c r="D4" s="24" t="s">
        <v>34</v>
      </c>
      <c r="E4" s="144" t="s">
        <v>6</v>
      </c>
      <c r="F4" s="144"/>
      <c r="G4" s="144"/>
    </row>
    <row r="5" spans="1:7" ht="23.45" customHeight="1" x14ac:dyDescent="0.25">
      <c r="A5" s="9">
        <f>B4</f>
        <v>0.39583333333333331</v>
      </c>
      <c r="B5" s="9">
        <f>A5+C5</f>
        <v>0.39930555555555552</v>
      </c>
      <c r="C5" s="9">
        <v>3.472222222222222E-3</v>
      </c>
      <c r="D5" s="25" t="s">
        <v>34</v>
      </c>
      <c r="E5" s="142" t="s">
        <v>3</v>
      </c>
      <c r="F5" s="142"/>
      <c r="G5" s="10"/>
    </row>
    <row r="6" spans="1:7" ht="29.25" customHeight="1" x14ac:dyDescent="0.25">
      <c r="A6" s="11">
        <f t="shared" ref="A6:A9" si="0">B5</f>
        <v>0.39930555555555552</v>
      </c>
      <c r="B6" s="11">
        <f t="shared" ref="B6:B27" si="1">A6+C6</f>
        <v>0.45138888888888884</v>
      </c>
      <c r="C6" s="11">
        <f>SUM(C7:C11)</f>
        <v>5.2083333333333329E-2</v>
      </c>
      <c r="D6" s="26" t="s">
        <v>34</v>
      </c>
      <c r="E6" s="145" t="s">
        <v>2</v>
      </c>
      <c r="F6" s="145"/>
      <c r="G6" s="145"/>
    </row>
    <row r="7" spans="1:7" ht="30" customHeight="1" x14ac:dyDescent="0.25">
      <c r="A7" s="12">
        <f>A6</f>
        <v>0.39930555555555552</v>
      </c>
      <c r="B7" s="12">
        <f t="shared" si="1"/>
        <v>0.40972222222222221</v>
      </c>
      <c r="C7" s="12">
        <v>1.0416666666666666E-2</v>
      </c>
      <c r="D7" s="20" t="s">
        <v>34</v>
      </c>
      <c r="E7" s="143" t="s">
        <v>27</v>
      </c>
      <c r="F7" s="143"/>
      <c r="G7" s="4" t="s">
        <v>295</v>
      </c>
    </row>
    <row r="8" spans="1:7" ht="48" customHeight="1" x14ac:dyDescent="0.25">
      <c r="A8" s="12">
        <f t="shared" si="0"/>
        <v>0.40972222222222221</v>
      </c>
      <c r="B8" s="12">
        <f t="shared" si="1"/>
        <v>0.4201388888888889</v>
      </c>
      <c r="C8" s="12">
        <v>1.0416666666666666E-2</v>
      </c>
      <c r="D8" s="20" t="s">
        <v>34</v>
      </c>
      <c r="E8" s="143" t="s">
        <v>31</v>
      </c>
      <c r="F8" s="143"/>
      <c r="G8" s="13" t="s">
        <v>7</v>
      </c>
    </row>
    <row r="9" spans="1:7" ht="30" customHeight="1" x14ac:dyDescent="0.25">
      <c r="A9" s="12">
        <f t="shared" si="0"/>
        <v>0.4201388888888889</v>
      </c>
      <c r="B9" s="12">
        <f t="shared" si="1"/>
        <v>0.43402777777777779</v>
      </c>
      <c r="C9" s="12">
        <v>1.3888888888888888E-2</v>
      </c>
      <c r="D9" s="20" t="s">
        <v>34</v>
      </c>
      <c r="E9" s="143" t="s">
        <v>32</v>
      </c>
      <c r="F9" s="143"/>
      <c r="G9" s="13" t="s">
        <v>7</v>
      </c>
    </row>
    <row r="10" spans="1:7" ht="34.5" customHeight="1" x14ac:dyDescent="0.25">
      <c r="A10" s="12">
        <f>B9</f>
        <v>0.43402777777777779</v>
      </c>
      <c r="B10" s="12">
        <f t="shared" si="1"/>
        <v>0.44444444444444448</v>
      </c>
      <c r="C10" s="12">
        <v>1.0416666666666666E-2</v>
      </c>
      <c r="D10" s="20" t="s">
        <v>34</v>
      </c>
      <c r="E10" s="143" t="s">
        <v>28</v>
      </c>
      <c r="F10" s="143"/>
      <c r="G10" s="13" t="s">
        <v>20</v>
      </c>
    </row>
    <row r="11" spans="1:7" ht="31.35" customHeight="1" x14ac:dyDescent="0.25">
      <c r="A11" s="12">
        <f>B10</f>
        <v>0.44444444444444448</v>
      </c>
      <c r="B11" s="12">
        <f>A11+C11</f>
        <v>0.4513888888888889</v>
      </c>
      <c r="C11" s="12">
        <v>6.9444444444444441E-3</v>
      </c>
      <c r="D11" s="38" t="s">
        <v>34</v>
      </c>
      <c r="E11" s="143" t="s">
        <v>50</v>
      </c>
      <c r="F11" s="143"/>
      <c r="G11" s="13" t="s">
        <v>7</v>
      </c>
    </row>
    <row r="12" spans="1:7" x14ac:dyDescent="0.25">
      <c r="A12" s="8">
        <f>B11</f>
        <v>0.4513888888888889</v>
      </c>
      <c r="B12" s="8">
        <f t="shared" si="1"/>
        <v>0.46527777777777779</v>
      </c>
      <c r="C12" s="8">
        <v>1.3888888888888888E-2</v>
      </c>
      <c r="D12" s="27"/>
      <c r="E12" s="137" t="s">
        <v>1</v>
      </c>
      <c r="F12" s="138"/>
      <c r="G12" s="6"/>
    </row>
    <row r="13" spans="1:7" ht="28.5" customHeight="1" x14ac:dyDescent="0.25">
      <c r="A13" s="15">
        <f>B12</f>
        <v>0.46527777777777779</v>
      </c>
      <c r="B13" s="15">
        <f>A13+C13</f>
        <v>0.52777777777777779</v>
      </c>
      <c r="C13" s="15">
        <f>SUM(C15:C17)</f>
        <v>6.25E-2</v>
      </c>
      <c r="D13" s="29" t="s">
        <v>34</v>
      </c>
      <c r="E13" s="159" t="s">
        <v>33</v>
      </c>
      <c r="F13" s="159"/>
      <c r="G13" s="159"/>
    </row>
    <row r="14" spans="1:7" ht="28.5" customHeight="1" x14ac:dyDescent="0.25">
      <c r="A14" s="16"/>
      <c r="B14" s="16"/>
      <c r="C14" s="16"/>
      <c r="D14" s="30"/>
      <c r="E14" s="146" t="s">
        <v>22</v>
      </c>
      <c r="F14" s="147"/>
      <c r="G14" s="6" t="s">
        <v>16</v>
      </c>
    </row>
    <row r="15" spans="1:7" s="56" customFormat="1" ht="148.35" customHeight="1" x14ac:dyDescent="0.25">
      <c r="A15" s="126">
        <f>A13</f>
        <v>0.46527777777777779</v>
      </c>
      <c r="B15" s="126">
        <f>A15+C15</f>
        <v>0.4861111111111111</v>
      </c>
      <c r="C15" s="126">
        <v>2.0833333333333332E-2</v>
      </c>
      <c r="D15" s="59" t="s">
        <v>34</v>
      </c>
      <c r="E15" s="148" t="s">
        <v>291</v>
      </c>
      <c r="F15" s="148"/>
      <c r="G15" s="58" t="s">
        <v>43</v>
      </c>
    </row>
    <row r="16" spans="1:7" s="56" customFormat="1" ht="150" x14ac:dyDescent="0.25">
      <c r="A16" s="125">
        <f>$B$15</f>
        <v>0.4861111111111111</v>
      </c>
      <c r="B16" s="125">
        <f>A16+C16</f>
        <v>0.50694444444444442</v>
      </c>
      <c r="C16" s="125">
        <v>2.0833333333333332E-2</v>
      </c>
      <c r="D16" s="127" t="s">
        <v>34</v>
      </c>
      <c r="E16" s="148" t="s">
        <v>292</v>
      </c>
      <c r="F16" s="148"/>
      <c r="G16" s="128" t="s">
        <v>238</v>
      </c>
    </row>
    <row r="17" spans="1:8" s="56" customFormat="1" ht="75" x14ac:dyDescent="0.25">
      <c r="A17" s="126">
        <f>$B$16</f>
        <v>0.50694444444444442</v>
      </c>
      <c r="B17" s="126">
        <f>A17+C17</f>
        <v>0.52777777777777779</v>
      </c>
      <c r="C17" s="126">
        <v>2.0833333333333332E-2</v>
      </c>
      <c r="D17" s="59" t="s">
        <v>34</v>
      </c>
      <c r="E17" s="148" t="s">
        <v>296</v>
      </c>
      <c r="F17" s="148"/>
      <c r="G17" s="124" t="s">
        <v>285</v>
      </c>
    </row>
    <row r="18" spans="1:8" x14ac:dyDescent="0.25">
      <c r="A18" s="9">
        <f>$B$17</f>
        <v>0.52777777777777779</v>
      </c>
      <c r="B18" s="9">
        <f t="shared" ref="B18:B19" si="2">A18+C18</f>
        <v>0.59027777777777779</v>
      </c>
      <c r="C18" s="9">
        <v>6.25E-2</v>
      </c>
      <c r="D18" s="25"/>
      <c r="E18" s="142" t="s">
        <v>0</v>
      </c>
      <c r="F18" s="142"/>
      <c r="G18" s="142"/>
    </row>
    <row r="19" spans="1:8" ht="28.15" customHeight="1" x14ac:dyDescent="0.25">
      <c r="A19" s="12">
        <f t="shared" ref="A19:A23" si="3">B18</f>
        <v>0.59027777777777779</v>
      </c>
      <c r="B19" s="12">
        <f t="shared" si="2"/>
        <v>0.59722222222222221</v>
      </c>
      <c r="C19" s="12">
        <v>6.9444444444444441E-3</v>
      </c>
      <c r="D19" s="20" t="s">
        <v>34</v>
      </c>
      <c r="E19" s="150" t="s">
        <v>89</v>
      </c>
      <c r="F19" s="143"/>
      <c r="G19" s="13" t="s">
        <v>20</v>
      </c>
    </row>
    <row r="20" spans="1:8" ht="29.1" customHeight="1" x14ac:dyDescent="0.25">
      <c r="A20" s="12">
        <f t="shared" si="3"/>
        <v>0.59722222222222221</v>
      </c>
      <c r="B20" s="12">
        <f t="shared" si="1"/>
        <v>0.60416666666666663</v>
      </c>
      <c r="C20" s="12">
        <v>6.9444444444444441E-3</v>
      </c>
      <c r="D20" s="20" t="s">
        <v>34</v>
      </c>
      <c r="E20" s="150" t="s">
        <v>94</v>
      </c>
      <c r="F20" s="143"/>
      <c r="G20" s="13" t="s">
        <v>20</v>
      </c>
    </row>
    <row r="21" spans="1:8" ht="29.1" customHeight="1" x14ac:dyDescent="0.25">
      <c r="A21" s="12">
        <f t="shared" si="3"/>
        <v>0.60416666666666663</v>
      </c>
      <c r="B21" s="12">
        <f t="shared" ref="B21" si="4">A21+C21</f>
        <v>0.61111111111111105</v>
      </c>
      <c r="C21" s="12">
        <v>6.9444444444444441E-3</v>
      </c>
      <c r="D21" s="48" t="s">
        <v>34</v>
      </c>
      <c r="E21" s="150" t="s">
        <v>110</v>
      </c>
      <c r="F21" s="143"/>
      <c r="G21" s="13" t="s">
        <v>20</v>
      </c>
    </row>
    <row r="22" spans="1:8" s="56" customFormat="1" ht="29.1" customHeight="1" x14ac:dyDescent="0.25">
      <c r="A22" s="57">
        <f t="shared" si="3"/>
        <v>0.61111111111111105</v>
      </c>
      <c r="B22" s="57">
        <f t="shared" ref="B22" si="5">A22+C22</f>
        <v>0.61805555555555547</v>
      </c>
      <c r="C22" s="57">
        <v>6.9444444444444441E-3</v>
      </c>
      <c r="D22" s="59" t="s">
        <v>34</v>
      </c>
      <c r="E22" s="150" t="s">
        <v>124</v>
      </c>
      <c r="F22" s="143"/>
      <c r="G22" s="58" t="s">
        <v>20</v>
      </c>
    </row>
    <row r="23" spans="1:8" ht="30.75" customHeight="1" x14ac:dyDescent="0.25">
      <c r="A23" s="14">
        <f t="shared" si="3"/>
        <v>0.61805555555555547</v>
      </c>
      <c r="B23" s="14">
        <f>A23+C23</f>
        <v>0.64583333333333326</v>
      </c>
      <c r="C23" s="14">
        <f>SUM(C24)</f>
        <v>2.7777777777777776E-2</v>
      </c>
      <c r="D23" s="28" t="s">
        <v>34</v>
      </c>
      <c r="E23" s="160" t="s">
        <v>47</v>
      </c>
      <c r="F23" s="160"/>
      <c r="G23" s="160"/>
    </row>
    <row r="24" spans="1:8" ht="45.2" customHeight="1" x14ac:dyDescent="0.25">
      <c r="A24" s="12">
        <f>A23</f>
        <v>0.61805555555555547</v>
      </c>
      <c r="B24" s="12">
        <f>A24+C24</f>
        <v>0.64583333333333326</v>
      </c>
      <c r="C24" s="12">
        <v>2.7777777777777776E-2</v>
      </c>
      <c r="D24" s="20" t="s">
        <v>34</v>
      </c>
      <c r="E24" s="143" t="s">
        <v>29</v>
      </c>
      <c r="F24" s="143"/>
      <c r="G24" s="13" t="s">
        <v>48</v>
      </c>
    </row>
    <row r="25" spans="1:8" ht="29.25" customHeight="1" x14ac:dyDescent="0.25">
      <c r="A25" s="8">
        <f>B24</f>
        <v>0.64583333333333326</v>
      </c>
      <c r="B25" s="8">
        <f>A25+C25</f>
        <v>0.81249999999999989</v>
      </c>
      <c r="C25" s="8">
        <v>0.16666666666666666</v>
      </c>
      <c r="D25" s="24"/>
      <c r="E25" s="144" t="s">
        <v>17</v>
      </c>
      <c r="F25" s="144"/>
      <c r="G25" s="144"/>
      <c r="H25" s="40">
        <v>1.0416666666666666E-2</v>
      </c>
    </row>
    <row r="26" spans="1:8" ht="33.200000000000003" customHeight="1" x14ac:dyDescent="0.25">
      <c r="A26" s="39">
        <f>A25+H25</f>
        <v>0.65624999999999989</v>
      </c>
      <c r="B26" s="39">
        <f t="shared" ref="B26" si="6">A26+C26</f>
        <v>0.78124999999999989</v>
      </c>
      <c r="C26" s="39">
        <v>0.125</v>
      </c>
      <c r="D26" s="53" t="s">
        <v>235</v>
      </c>
      <c r="E26" s="153" t="s">
        <v>59</v>
      </c>
      <c r="F26" s="154"/>
      <c r="G26" s="155"/>
    </row>
    <row r="27" spans="1:8" ht="31.5" customHeight="1" x14ac:dyDescent="0.25">
      <c r="A27" s="17">
        <f>B25</f>
        <v>0.81249999999999989</v>
      </c>
      <c r="B27" s="17">
        <f t="shared" si="1"/>
        <v>0.95833333333333326</v>
      </c>
      <c r="C27" s="17">
        <v>0.14583333333333334</v>
      </c>
      <c r="D27" s="31" t="s">
        <v>34</v>
      </c>
      <c r="E27" s="149" t="s">
        <v>46</v>
      </c>
      <c r="F27" s="149"/>
      <c r="G27" s="149"/>
    </row>
    <row r="28" spans="1:8" x14ac:dyDescent="0.25">
      <c r="A28" s="3"/>
      <c r="B28" s="3"/>
      <c r="C28" s="3"/>
      <c r="D28" s="19"/>
      <c r="E28" s="3"/>
      <c r="F28" s="3"/>
      <c r="G28" s="3"/>
    </row>
    <row r="29" spans="1:8" ht="20.25" customHeight="1" x14ac:dyDescent="0.25">
      <c r="A29" s="152" t="s">
        <v>8</v>
      </c>
      <c r="B29" s="152"/>
      <c r="C29" s="152"/>
      <c r="D29" s="152"/>
      <c r="E29" s="152"/>
      <c r="F29" s="152"/>
      <c r="G29" s="152"/>
    </row>
    <row r="30" spans="1:8" ht="20.25" customHeight="1" x14ac:dyDescent="0.25">
      <c r="A30" s="5"/>
      <c r="B30" s="161" t="s">
        <v>13</v>
      </c>
      <c r="C30" s="162"/>
      <c r="D30" s="162"/>
      <c r="E30" s="163"/>
      <c r="F30" s="164" t="s">
        <v>14</v>
      </c>
      <c r="G30" s="164"/>
    </row>
    <row r="31" spans="1:8" ht="28.15" customHeight="1" x14ac:dyDescent="0.25">
      <c r="A31" s="2" t="s">
        <v>9</v>
      </c>
      <c r="B31" s="156" t="s">
        <v>11</v>
      </c>
      <c r="C31" s="157"/>
      <c r="D31" s="157"/>
      <c r="E31" s="158"/>
      <c r="F31" s="151" t="s">
        <v>23</v>
      </c>
      <c r="G31" s="151"/>
    </row>
    <row r="32" spans="1:8" ht="30" customHeight="1" x14ac:dyDescent="0.25">
      <c r="A32" s="2" t="s">
        <v>10</v>
      </c>
      <c r="B32" s="156" t="s">
        <v>25</v>
      </c>
      <c r="C32" s="157"/>
      <c r="D32" s="157"/>
      <c r="E32" s="158"/>
      <c r="F32" s="156" t="s">
        <v>26</v>
      </c>
      <c r="G32" s="158"/>
    </row>
    <row r="33" spans="1:7" ht="31.35" customHeight="1" x14ac:dyDescent="0.25">
      <c r="A33" s="2" t="s">
        <v>12</v>
      </c>
      <c r="B33" s="156" t="s">
        <v>18</v>
      </c>
      <c r="C33" s="157"/>
      <c r="D33" s="157"/>
      <c r="E33" s="158"/>
      <c r="F33" s="156" t="s">
        <v>58</v>
      </c>
      <c r="G33" s="158"/>
    </row>
    <row r="34" spans="1:7" ht="29.45" customHeight="1" x14ac:dyDescent="0.25">
      <c r="A34" s="2" t="s">
        <v>15</v>
      </c>
      <c r="B34" s="156" t="s">
        <v>236</v>
      </c>
      <c r="C34" s="157"/>
      <c r="D34" s="157"/>
      <c r="E34" s="158"/>
      <c r="F34" s="156"/>
      <c r="G34" s="158"/>
    </row>
    <row r="35" spans="1:7" s="56" customFormat="1" ht="29.45" customHeight="1" x14ac:dyDescent="0.25">
      <c r="A35" s="2" t="s">
        <v>237</v>
      </c>
      <c r="B35" s="156" t="s">
        <v>239</v>
      </c>
      <c r="C35" s="157"/>
      <c r="D35" s="157"/>
      <c r="E35" s="158"/>
      <c r="F35" s="156"/>
      <c r="G35" s="158"/>
    </row>
  </sheetData>
  <mergeCells count="39">
    <mergeCell ref="B34:E34"/>
    <mergeCell ref="F34:G34"/>
    <mergeCell ref="B35:E35"/>
    <mergeCell ref="F35:G35"/>
    <mergeCell ref="E13:G13"/>
    <mergeCell ref="F33:G33"/>
    <mergeCell ref="E19:F19"/>
    <mergeCell ref="E18:G18"/>
    <mergeCell ref="E23:G23"/>
    <mergeCell ref="E24:F24"/>
    <mergeCell ref="B33:E33"/>
    <mergeCell ref="B30:E30"/>
    <mergeCell ref="B31:E31"/>
    <mergeCell ref="B32:E32"/>
    <mergeCell ref="F32:G32"/>
    <mergeCell ref="F30:G30"/>
    <mergeCell ref="E14:F14"/>
    <mergeCell ref="E15:F15"/>
    <mergeCell ref="E27:G27"/>
    <mergeCell ref="E21:F21"/>
    <mergeCell ref="F31:G31"/>
    <mergeCell ref="A29:G29"/>
    <mergeCell ref="E25:G25"/>
    <mergeCell ref="E16:F16"/>
    <mergeCell ref="E17:F17"/>
    <mergeCell ref="E20:F20"/>
    <mergeCell ref="E22:F22"/>
    <mergeCell ref="E26:G26"/>
    <mergeCell ref="A1:G2"/>
    <mergeCell ref="E12:F12"/>
    <mergeCell ref="E3:G3"/>
    <mergeCell ref="E5:F5"/>
    <mergeCell ref="E7:F7"/>
    <mergeCell ref="E8:F8"/>
    <mergeCell ref="E9:F9"/>
    <mergeCell ref="E10:F10"/>
    <mergeCell ref="E11:F11"/>
    <mergeCell ref="E4:G4"/>
    <mergeCell ref="E6:G6"/>
  </mergeCells>
  <pageMargins left="0.23622047244094491" right="0.23622047244094491" top="0.74803149606299213" bottom="0.74803149606299213" header="0.31496062992125984" footer="0.31496062992125984"/>
  <pageSetup paperSize="8" scale="74" orientation="portrait" r:id="rId1"/>
  <headerFooter>
    <oddFooter>Страница  &amp;P из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L54"/>
  <sheetViews>
    <sheetView zoomScale="85" zoomScaleNormal="85" workbookViewId="0">
      <selection activeCell="E32" sqref="E32:E43"/>
    </sheetView>
  </sheetViews>
  <sheetFormatPr defaultColWidth="9.140625" defaultRowHeight="15" x14ac:dyDescent="0.25"/>
  <cols>
    <col min="1" max="1" width="8.140625" style="3" customWidth="1"/>
    <col min="2" max="2" width="6" style="3" customWidth="1"/>
    <col min="3" max="3" width="6.28515625" style="3" bestFit="1" customWidth="1"/>
    <col min="4" max="4" width="7.28515625" style="3" bestFit="1" customWidth="1"/>
    <col min="5" max="6" width="21" style="3" customWidth="1"/>
    <col min="7" max="7" width="22.7109375" style="3" customWidth="1"/>
    <col min="8" max="8" width="39.7109375" style="3" customWidth="1"/>
    <col min="9" max="9" width="57" style="3" customWidth="1"/>
    <col min="10" max="16384" width="9.140625" style="3"/>
  </cols>
  <sheetData>
    <row r="1" spans="1:12" x14ac:dyDescent="0.25">
      <c r="A1" s="136" t="s">
        <v>45</v>
      </c>
      <c r="B1" s="136"/>
      <c r="C1" s="136"/>
      <c r="D1" s="136"/>
      <c r="E1" s="136"/>
      <c r="F1" s="136"/>
      <c r="G1" s="136"/>
      <c r="H1" s="136"/>
      <c r="I1" s="136"/>
    </row>
    <row r="2" spans="1:12" x14ac:dyDescent="0.25">
      <c r="A2" s="136"/>
      <c r="B2" s="136"/>
      <c r="C2" s="136"/>
      <c r="D2" s="136"/>
      <c r="E2" s="136"/>
      <c r="F2" s="136"/>
      <c r="G2" s="136"/>
      <c r="H2" s="136"/>
      <c r="I2" s="136"/>
    </row>
    <row r="3" spans="1:12" x14ac:dyDescent="0.25">
      <c r="A3" s="33" t="s">
        <v>38</v>
      </c>
      <c r="B3" s="33" t="s">
        <v>39</v>
      </c>
      <c r="C3" s="33" t="s">
        <v>40</v>
      </c>
      <c r="D3" s="37" t="s">
        <v>41</v>
      </c>
      <c r="E3" s="180" t="s">
        <v>49</v>
      </c>
      <c r="F3" s="180"/>
      <c r="G3" s="180"/>
      <c r="H3" s="180"/>
      <c r="I3" s="180"/>
      <c r="J3" s="64"/>
      <c r="K3" s="64"/>
      <c r="L3" s="64"/>
    </row>
    <row r="4" spans="1:12" x14ac:dyDescent="0.25">
      <c r="A4" s="8">
        <v>0.375</v>
      </c>
      <c r="B4" s="8">
        <f>A4+C4</f>
        <v>0.39583333333333331</v>
      </c>
      <c r="C4" s="8">
        <v>2.0833333333333332E-2</v>
      </c>
      <c r="D4" s="18" t="s">
        <v>42</v>
      </c>
      <c r="E4" s="144" t="s">
        <v>19</v>
      </c>
      <c r="F4" s="144"/>
      <c r="G4" s="144"/>
      <c r="H4" s="144"/>
      <c r="I4" s="144"/>
    </row>
    <row r="5" spans="1:12" ht="30.75" customHeight="1" x14ac:dyDescent="0.25">
      <c r="A5" s="32">
        <f>B4</f>
        <v>0.39583333333333331</v>
      </c>
      <c r="B5" s="32">
        <f>A5+C5</f>
        <v>0.4375</v>
      </c>
      <c r="C5" s="32">
        <v>4.1666666666666664E-2</v>
      </c>
      <c r="D5" s="34" t="s">
        <v>35</v>
      </c>
      <c r="E5" s="181" t="s">
        <v>30</v>
      </c>
      <c r="F5" s="181"/>
      <c r="G5" s="181"/>
      <c r="H5" s="181"/>
      <c r="I5" s="182" t="s">
        <v>52</v>
      </c>
    </row>
    <row r="6" spans="1:12" ht="30.75" customHeight="1" x14ac:dyDescent="0.25">
      <c r="A6" s="32">
        <f t="shared" ref="A6:C9" si="0">A5</f>
        <v>0.39583333333333331</v>
      </c>
      <c r="B6" s="32">
        <f t="shared" si="0"/>
        <v>0.4375</v>
      </c>
      <c r="C6" s="32">
        <f t="shared" si="0"/>
        <v>4.1666666666666664E-2</v>
      </c>
      <c r="D6" s="34" t="s">
        <v>36</v>
      </c>
      <c r="E6" s="181" t="s">
        <v>51</v>
      </c>
      <c r="F6" s="181"/>
      <c r="G6" s="181"/>
      <c r="H6" s="181"/>
      <c r="I6" s="183"/>
    </row>
    <row r="7" spans="1:12" ht="30.75" customHeight="1" x14ac:dyDescent="0.25">
      <c r="A7" s="32">
        <f t="shared" si="0"/>
        <v>0.39583333333333331</v>
      </c>
      <c r="B7" s="32">
        <f t="shared" si="0"/>
        <v>0.4375</v>
      </c>
      <c r="C7" s="32">
        <f t="shared" si="0"/>
        <v>4.1666666666666664E-2</v>
      </c>
      <c r="D7" s="34" t="s">
        <v>37</v>
      </c>
      <c r="E7" s="181" t="s">
        <v>233</v>
      </c>
      <c r="F7" s="181"/>
      <c r="G7" s="181"/>
      <c r="H7" s="181"/>
      <c r="I7" s="183"/>
    </row>
    <row r="8" spans="1:12" ht="30.75" customHeight="1" x14ac:dyDescent="0.25">
      <c r="A8" s="32">
        <f t="shared" si="0"/>
        <v>0.39583333333333331</v>
      </c>
      <c r="B8" s="32">
        <f t="shared" si="0"/>
        <v>0.4375</v>
      </c>
      <c r="C8" s="32">
        <f t="shared" si="0"/>
        <v>4.1666666666666664E-2</v>
      </c>
      <c r="D8" s="34">
        <v>9</v>
      </c>
      <c r="E8" s="181" t="s">
        <v>53</v>
      </c>
      <c r="F8" s="181"/>
      <c r="G8" s="181"/>
      <c r="H8" s="181"/>
      <c r="I8" s="183"/>
    </row>
    <row r="9" spans="1:12" ht="30.75" customHeight="1" x14ac:dyDescent="0.25">
      <c r="A9" s="32">
        <f t="shared" si="0"/>
        <v>0.39583333333333331</v>
      </c>
      <c r="B9" s="32">
        <f t="shared" si="0"/>
        <v>0.4375</v>
      </c>
      <c r="C9" s="32">
        <f t="shared" si="0"/>
        <v>4.1666666666666664E-2</v>
      </c>
      <c r="D9" s="34">
        <v>10</v>
      </c>
      <c r="E9" s="181" t="s">
        <v>57</v>
      </c>
      <c r="F9" s="181"/>
      <c r="G9" s="181"/>
      <c r="H9" s="181"/>
      <c r="I9" s="183"/>
    </row>
    <row r="10" spans="1:12" ht="30.75" customHeight="1" x14ac:dyDescent="0.25">
      <c r="A10" s="32">
        <f t="shared" ref="A10:C10" si="1">A9</f>
        <v>0.39583333333333331</v>
      </c>
      <c r="B10" s="32">
        <f t="shared" si="1"/>
        <v>0.4375</v>
      </c>
      <c r="C10" s="32">
        <f t="shared" si="1"/>
        <v>4.1666666666666664E-2</v>
      </c>
      <c r="D10" s="34">
        <v>11</v>
      </c>
      <c r="E10" s="181" t="s">
        <v>61</v>
      </c>
      <c r="F10" s="181"/>
      <c r="G10" s="181"/>
      <c r="H10" s="181"/>
      <c r="I10" s="183"/>
    </row>
    <row r="11" spans="1:12" ht="30.75" customHeight="1" x14ac:dyDescent="0.25">
      <c r="A11" s="32">
        <f t="shared" ref="A11:C11" si="2">A10</f>
        <v>0.39583333333333331</v>
      </c>
      <c r="B11" s="32">
        <f t="shared" si="2"/>
        <v>0.4375</v>
      </c>
      <c r="C11" s="32">
        <f t="shared" si="2"/>
        <v>4.1666666666666664E-2</v>
      </c>
      <c r="D11" s="34">
        <v>12</v>
      </c>
      <c r="E11" s="181" t="s">
        <v>62</v>
      </c>
      <c r="F11" s="181"/>
      <c r="G11" s="181"/>
      <c r="H11" s="181"/>
      <c r="I11" s="183"/>
    </row>
    <row r="12" spans="1:12" x14ac:dyDescent="0.25">
      <c r="A12" s="11">
        <f>B7</f>
        <v>0.4375</v>
      </c>
      <c r="B12" s="11">
        <f>A12+C12</f>
        <v>0.4513888888888889</v>
      </c>
      <c r="C12" s="11">
        <v>1.3888888888888888E-2</v>
      </c>
      <c r="D12" s="35"/>
      <c r="E12" s="145" t="s">
        <v>1</v>
      </c>
      <c r="F12" s="145"/>
      <c r="G12" s="145"/>
      <c r="H12" s="145"/>
      <c r="I12" s="145"/>
    </row>
    <row r="13" spans="1:12" ht="45" x14ac:dyDescent="0.25">
      <c r="A13" s="49">
        <f>B12</f>
        <v>0.4513888888888889</v>
      </c>
      <c r="B13" s="49">
        <f>A13+C13</f>
        <v>0.55208333333333337</v>
      </c>
      <c r="C13" s="49">
        <f>SUM(C14:C22)</f>
        <v>0.10069444444444445</v>
      </c>
      <c r="D13" s="50"/>
      <c r="E13" s="51" t="s">
        <v>21</v>
      </c>
      <c r="F13" s="51" t="s">
        <v>5</v>
      </c>
      <c r="G13" s="51" t="s">
        <v>90</v>
      </c>
      <c r="H13" s="51" t="s">
        <v>24</v>
      </c>
      <c r="I13" s="51" t="s">
        <v>103</v>
      </c>
    </row>
    <row r="14" spans="1:12" ht="60" x14ac:dyDescent="0.25">
      <c r="A14" s="41">
        <f>B12</f>
        <v>0.4513888888888889</v>
      </c>
      <c r="B14" s="41">
        <f>A14+C14</f>
        <v>0.47222222222222221</v>
      </c>
      <c r="C14" s="54">
        <v>2.0833333333333332E-2</v>
      </c>
      <c r="D14" s="172" t="s">
        <v>75</v>
      </c>
      <c r="E14" s="171" t="s">
        <v>54</v>
      </c>
      <c r="F14" s="171" t="s">
        <v>91</v>
      </c>
      <c r="G14" s="44" t="s">
        <v>63</v>
      </c>
      <c r="H14" s="44" t="s">
        <v>95</v>
      </c>
      <c r="I14" s="44" t="s">
        <v>96</v>
      </c>
    </row>
    <row r="15" spans="1:12" ht="30" x14ac:dyDescent="0.25">
      <c r="A15" s="41">
        <f>B14</f>
        <v>0.47222222222222221</v>
      </c>
      <c r="B15" s="41">
        <f>A15+C15</f>
        <v>0.47916666666666663</v>
      </c>
      <c r="C15" s="54">
        <v>6.9444444444444441E-3</v>
      </c>
      <c r="D15" s="171"/>
      <c r="E15" s="171"/>
      <c r="F15" s="171"/>
      <c r="G15" s="44" t="s">
        <v>67</v>
      </c>
      <c r="H15" s="44" t="s">
        <v>66</v>
      </c>
      <c r="I15" s="44" t="s">
        <v>104</v>
      </c>
    </row>
    <row r="16" spans="1:12" ht="45" x14ac:dyDescent="0.25">
      <c r="A16" s="46">
        <f t="shared" ref="A16:A22" si="3">B15</f>
        <v>0.47916666666666663</v>
      </c>
      <c r="B16" s="46">
        <f t="shared" ref="B16:B22" si="4">A16+C16</f>
        <v>0.48611111111111105</v>
      </c>
      <c r="C16" s="55">
        <v>6.9444444444444441E-3</v>
      </c>
      <c r="D16" s="171"/>
      <c r="E16" s="171"/>
      <c r="F16" s="171"/>
      <c r="G16" s="45" t="s">
        <v>71</v>
      </c>
      <c r="H16" s="45" t="s">
        <v>70</v>
      </c>
      <c r="I16" s="43" t="s">
        <v>105</v>
      </c>
    </row>
    <row r="17" spans="1:9" ht="60" x14ac:dyDescent="0.25">
      <c r="A17" s="41">
        <f t="shared" si="3"/>
        <v>0.48611111111111105</v>
      </c>
      <c r="B17" s="41">
        <f t="shared" si="4"/>
        <v>0.49999999999999994</v>
      </c>
      <c r="C17" s="54">
        <v>1.3888888888888888E-2</v>
      </c>
      <c r="D17" s="171"/>
      <c r="E17" s="171"/>
      <c r="F17" s="171"/>
      <c r="G17" s="44" t="s">
        <v>63</v>
      </c>
      <c r="H17" s="44" t="s">
        <v>97</v>
      </c>
      <c r="I17" s="44" t="s">
        <v>98</v>
      </c>
    </row>
    <row r="18" spans="1:9" ht="30" x14ac:dyDescent="0.25">
      <c r="A18" s="41">
        <f t="shared" si="3"/>
        <v>0.49999999999999994</v>
      </c>
      <c r="B18" s="41">
        <f t="shared" si="4"/>
        <v>0.51041666666666663</v>
      </c>
      <c r="C18" s="54">
        <v>1.0416666666666666E-2</v>
      </c>
      <c r="D18" s="171"/>
      <c r="E18" s="171"/>
      <c r="F18" s="171"/>
      <c r="G18" s="44" t="s">
        <v>99</v>
      </c>
      <c r="H18" s="44" t="s">
        <v>100</v>
      </c>
      <c r="I18" s="44" t="s">
        <v>101</v>
      </c>
    </row>
    <row r="19" spans="1:9" ht="30" x14ac:dyDescent="0.25">
      <c r="A19" s="41">
        <f t="shared" si="3"/>
        <v>0.51041666666666663</v>
      </c>
      <c r="B19" s="41">
        <f t="shared" si="4"/>
        <v>0.51736111111111105</v>
      </c>
      <c r="C19" s="54">
        <v>6.9444444444444441E-3</v>
      </c>
      <c r="D19" s="171"/>
      <c r="E19" s="171"/>
      <c r="F19" s="171"/>
      <c r="G19" s="44" t="s">
        <v>63</v>
      </c>
      <c r="H19" s="44" t="s">
        <v>88</v>
      </c>
      <c r="I19" s="44" t="s">
        <v>102</v>
      </c>
    </row>
    <row r="20" spans="1:9" ht="120" x14ac:dyDescent="0.25">
      <c r="A20" s="46">
        <f t="shared" si="3"/>
        <v>0.51736111111111105</v>
      </c>
      <c r="B20" s="46">
        <f t="shared" si="4"/>
        <v>0.52430555555555547</v>
      </c>
      <c r="C20" s="55">
        <v>6.9444444444444441E-3</v>
      </c>
      <c r="D20" s="171"/>
      <c r="E20" s="171"/>
      <c r="F20" s="171"/>
      <c r="G20" s="43" t="s">
        <v>65</v>
      </c>
      <c r="H20" s="43" t="s">
        <v>106</v>
      </c>
      <c r="I20" s="43" t="s">
        <v>122</v>
      </c>
    </row>
    <row r="21" spans="1:9" ht="30" x14ac:dyDescent="0.25">
      <c r="A21" s="46">
        <f t="shared" si="3"/>
        <v>0.52430555555555547</v>
      </c>
      <c r="B21" s="46">
        <f t="shared" si="4"/>
        <v>0.53124999999999989</v>
      </c>
      <c r="C21" s="55">
        <v>6.9444444444444441E-3</v>
      </c>
      <c r="D21" s="171"/>
      <c r="E21" s="171"/>
      <c r="F21" s="171"/>
      <c r="G21" s="45" t="s">
        <v>68</v>
      </c>
      <c r="H21" s="45" t="s">
        <v>107</v>
      </c>
      <c r="I21" s="43" t="s">
        <v>108</v>
      </c>
    </row>
    <row r="22" spans="1:9" x14ac:dyDescent="0.25">
      <c r="A22" s="41">
        <f t="shared" si="3"/>
        <v>0.53124999999999989</v>
      </c>
      <c r="B22" s="41">
        <f t="shared" si="4"/>
        <v>0.55208333333333326</v>
      </c>
      <c r="C22" s="54">
        <v>2.0833333333333332E-2</v>
      </c>
      <c r="D22" s="171"/>
      <c r="E22" s="171"/>
      <c r="F22" s="171"/>
      <c r="G22" s="174" t="s">
        <v>109</v>
      </c>
      <c r="H22" s="175"/>
      <c r="I22" s="176"/>
    </row>
    <row r="23" spans="1:9" ht="60" x14ac:dyDescent="0.25">
      <c r="A23" s="41">
        <f>A14</f>
        <v>0.4513888888888889</v>
      </c>
      <c r="B23" s="41">
        <f>A23+C23</f>
        <v>0.46527777777777779</v>
      </c>
      <c r="C23" s="42">
        <v>1.3888888888888888E-2</v>
      </c>
      <c r="D23" s="173" t="s">
        <v>81</v>
      </c>
      <c r="E23" s="148" t="s">
        <v>55</v>
      </c>
      <c r="F23" s="173" t="s">
        <v>92</v>
      </c>
      <c r="G23" s="44" t="s">
        <v>111</v>
      </c>
      <c r="H23" s="70" t="s">
        <v>232</v>
      </c>
      <c r="I23" s="44" t="s">
        <v>77</v>
      </c>
    </row>
    <row r="24" spans="1:9" ht="30" x14ac:dyDescent="0.25">
      <c r="A24" s="41">
        <f>B23</f>
        <v>0.46527777777777779</v>
      </c>
      <c r="B24" s="41">
        <f t="shared" ref="B24:B35" si="5">A24+C24</f>
        <v>0.47222222222222221</v>
      </c>
      <c r="C24" s="42">
        <v>6.9444444444444441E-3</v>
      </c>
      <c r="D24" s="148"/>
      <c r="E24" s="148"/>
      <c r="F24" s="148"/>
      <c r="G24" s="44" t="s">
        <v>112</v>
      </c>
      <c r="H24" s="44" t="s">
        <v>113</v>
      </c>
      <c r="I24" s="44" t="s">
        <v>114</v>
      </c>
    </row>
    <row r="25" spans="1:9" ht="30" x14ac:dyDescent="0.25">
      <c r="A25" s="41">
        <f t="shared" ref="A25:A26" si="6">B24</f>
        <v>0.47222222222222221</v>
      </c>
      <c r="B25" s="41">
        <f t="shared" si="5"/>
        <v>0.4826388888888889</v>
      </c>
      <c r="C25" s="42">
        <v>1.0416666666666666E-2</v>
      </c>
      <c r="D25" s="148"/>
      <c r="E25" s="148"/>
      <c r="F25" s="148"/>
      <c r="G25" s="44" t="s">
        <v>115</v>
      </c>
      <c r="H25" s="44" t="s">
        <v>116</v>
      </c>
      <c r="I25" s="44" t="s">
        <v>117</v>
      </c>
    </row>
    <row r="26" spans="1:9" ht="30" x14ac:dyDescent="0.25">
      <c r="A26" s="46">
        <f t="shared" si="6"/>
        <v>0.4826388888888889</v>
      </c>
      <c r="B26" s="46">
        <f t="shared" si="5"/>
        <v>0.48958333333333331</v>
      </c>
      <c r="C26" s="47">
        <v>6.9444444444444441E-3</v>
      </c>
      <c r="D26" s="148"/>
      <c r="E26" s="148"/>
      <c r="F26" s="148"/>
      <c r="G26" s="43" t="s">
        <v>65</v>
      </c>
      <c r="H26" s="43" t="s">
        <v>64</v>
      </c>
      <c r="I26" s="43" t="s">
        <v>78</v>
      </c>
    </row>
    <row r="27" spans="1:9" ht="30" x14ac:dyDescent="0.25">
      <c r="A27" s="46">
        <f t="shared" ref="A27" si="7">B26</f>
        <v>0.48958333333333331</v>
      </c>
      <c r="B27" s="46">
        <f t="shared" ref="B27" si="8">A27+C27</f>
        <v>0.49652777777777773</v>
      </c>
      <c r="C27" s="47">
        <v>6.9444444444444441E-3</v>
      </c>
      <c r="D27" s="148"/>
      <c r="E27" s="148"/>
      <c r="F27" s="148"/>
      <c r="G27" s="45" t="s">
        <v>68</v>
      </c>
      <c r="H27" s="45" t="s">
        <v>69</v>
      </c>
      <c r="I27" s="43" t="s">
        <v>78</v>
      </c>
    </row>
    <row r="28" spans="1:9" ht="45" x14ac:dyDescent="0.25">
      <c r="A28" s="46">
        <f t="shared" ref="A28:A31" si="9">B27</f>
        <v>0.49652777777777773</v>
      </c>
      <c r="B28" s="46">
        <f t="shared" ref="B28:B31" si="10">A28+C28</f>
        <v>0.50347222222222221</v>
      </c>
      <c r="C28" s="47">
        <v>6.9444444444444441E-3</v>
      </c>
      <c r="D28" s="148"/>
      <c r="E28" s="148"/>
      <c r="F28" s="148"/>
      <c r="G28" s="45" t="s">
        <v>74</v>
      </c>
      <c r="H28" s="45" t="s">
        <v>118</v>
      </c>
      <c r="I28" s="43" t="s">
        <v>78</v>
      </c>
    </row>
    <row r="29" spans="1:9" s="64" customFormat="1" ht="75" x14ac:dyDescent="0.25">
      <c r="A29" s="66">
        <f t="shared" si="9"/>
        <v>0.50347222222222221</v>
      </c>
      <c r="B29" s="66">
        <f t="shared" si="10"/>
        <v>0.51041666666666663</v>
      </c>
      <c r="C29" s="67">
        <v>6.9444444444444441E-3</v>
      </c>
      <c r="D29" s="148"/>
      <c r="E29" s="148"/>
      <c r="F29" s="148"/>
      <c r="G29" s="69" t="s">
        <v>72</v>
      </c>
      <c r="H29" s="69" t="s">
        <v>73</v>
      </c>
      <c r="I29" s="68" t="s">
        <v>78</v>
      </c>
    </row>
    <row r="30" spans="1:9" ht="45" x14ac:dyDescent="0.25">
      <c r="A30" s="41">
        <f t="shared" si="9"/>
        <v>0.51041666666666663</v>
      </c>
      <c r="B30" s="41">
        <f t="shared" si="10"/>
        <v>0.53819444444444442</v>
      </c>
      <c r="C30" s="42">
        <v>2.7777777777777776E-2</v>
      </c>
      <c r="D30" s="148"/>
      <c r="E30" s="148"/>
      <c r="F30" s="148"/>
      <c r="G30" s="63" t="s">
        <v>119</v>
      </c>
      <c r="H30" s="65" t="s">
        <v>120</v>
      </c>
      <c r="I30" s="65" t="s">
        <v>121</v>
      </c>
    </row>
    <row r="31" spans="1:9" ht="30" x14ac:dyDescent="0.25">
      <c r="A31" s="41">
        <f t="shared" si="9"/>
        <v>0.53819444444444442</v>
      </c>
      <c r="B31" s="41">
        <f t="shared" si="10"/>
        <v>0.55208333333333326</v>
      </c>
      <c r="C31" s="42">
        <v>1.3888888888888888E-2</v>
      </c>
      <c r="D31" s="148"/>
      <c r="E31" s="148"/>
      <c r="F31" s="148"/>
      <c r="G31" s="63" t="s">
        <v>119</v>
      </c>
      <c r="H31" s="65" t="s">
        <v>230</v>
      </c>
      <c r="I31" s="65" t="s">
        <v>231</v>
      </c>
    </row>
    <row r="32" spans="1:9" s="64" customFormat="1" x14ac:dyDescent="0.25">
      <c r="A32" s="41">
        <f>A13</f>
        <v>0.4513888888888889</v>
      </c>
      <c r="B32" s="41">
        <f>A32+C32</f>
        <v>0.45833333333333331</v>
      </c>
      <c r="C32" s="54">
        <v>6.9444444444444441E-3</v>
      </c>
      <c r="D32" s="177" t="s">
        <v>84</v>
      </c>
      <c r="E32" s="148" t="s">
        <v>56</v>
      </c>
      <c r="F32" s="173" t="s">
        <v>294</v>
      </c>
      <c r="G32" s="65" t="s">
        <v>248</v>
      </c>
      <c r="H32" s="65" t="s">
        <v>271</v>
      </c>
      <c r="I32" s="65" t="s">
        <v>219</v>
      </c>
    </row>
    <row r="33" spans="1:10" ht="30" x14ac:dyDescent="0.25">
      <c r="A33" s="41">
        <f>$B$32</f>
        <v>0.45833333333333331</v>
      </c>
      <c r="B33" s="41">
        <f>A33+C33</f>
        <v>0.46875</v>
      </c>
      <c r="C33" s="42">
        <v>1.0416666666666666E-2</v>
      </c>
      <c r="D33" s="178"/>
      <c r="E33" s="148"/>
      <c r="F33" s="173"/>
      <c r="G33" s="61" t="s">
        <v>83</v>
      </c>
      <c r="H33" s="61" t="s">
        <v>76</v>
      </c>
      <c r="I33" s="61" t="s">
        <v>77</v>
      </c>
    </row>
    <row r="34" spans="1:10" ht="45" x14ac:dyDescent="0.25">
      <c r="A34" s="41">
        <f>$B$33</f>
        <v>0.46875</v>
      </c>
      <c r="B34" s="41">
        <f t="shared" si="5"/>
        <v>0.47916666666666669</v>
      </c>
      <c r="C34" s="42">
        <v>1.0416666666666666E-2</v>
      </c>
      <c r="D34" s="178"/>
      <c r="E34" s="148"/>
      <c r="F34" s="173"/>
      <c r="G34" s="61" t="s">
        <v>140</v>
      </c>
      <c r="H34" s="61" t="s">
        <v>79</v>
      </c>
      <c r="I34" s="61" t="s">
        <v>80</v>
      </c>
    </row>
    <row r="35" spans="1:10" ht="30" x14ac:dyDescent="0.25">
      <c r="A35" s="46">
        <f>$B$34</f>
        <v>0.47916666666666669</v>
      </c>
      <c r="B35" s="46">
        <f t="shared" si="5"/>
        <v>0.4861111111111111</v>
      </c>
      <c r="C35" s="47">
        <v>6.9444444444444441E-3</v>
      </c>
      <c r="D35" s="178"/>
      <c r="E35" s="148"/>
      <c r="F35" s="173"/>
      <c r="G35" s="62" t="s">
        <v>74</v>
      </c>
      <c r="H35" s="62" t="s">
        <v>93</v>
      </c>
      <c r="I35" s="60" t="s">
        <v>78</v>
      </c>
    </row>
    <row r="36" spans="1:10" ht="30" x14ac:dyDescent="0.25">
      <c r="A36" s="41">
        <f>$B$35</f>
        <v>0.4861111111111111</v>
      </c>
      <c r="B36" s="41">
        <f t="shared" ref="B36:B46" si="11">A36+C36</f>
        <v>0.49305555555555552</v>
      </c>
      <c r="C36" s="41">
        <v>6.9444444444444441E-3</v>
      </c>
      <c r="D36" s="178"/>
      <c r="E36" s="148"/>
      <c r="F36" s="173"/>
      <c r="G36" s="61" t="s">
        <v>272</v>
      </c>
      <c r="H36" s="61" t="s">
        <v>273</v>
      </c>
      <c r="I36" s="61" t="s">
        <v>20</v>
      </c>
    </row>
    <row r="37" spans="1:10" s="64" customFormat="1" ht="30" x14ac:dyDescent="0.25">
      <c r="A37" s="41">
        <f>$B$36</f>
        <v>0.49305555555555552</v>
      </c>
      <c r="B37" s="41">
        <f t="shared" si="11"/>
        <v>0.49999999999999994</v>
      </c>
      <c r="C37" s="41">
        <v>6.9444444444444441E-3</v>
      </c>
      <c r="D37" s="178"/>
      <c r="E37" s="148"/>
      <c r="F37" s="173"/>
      <c r="G37" s="65" t="s">
        <v>274</v>
      </c>
      <c r="H37" s="65" t="s">
        <v>275</v>
      </c>
      <c r="I37" s="65" t="s">
        <v>20</v>
      </c>
    </row>
    <row r="38" spans="1:10" s="64" customFormat="1" ht="30" x14ac:dyDescent="0.25">
      <c r="A38" s="67">
        <f>$B$37</f>
        <v>0.49999999999999994</v>
      </c>
      <c r="B38" s="67">
        <f t="shared" si="11"/>
        <v>0.50694444444444442</v>
      </c>
      <c r="C38" s="67">
        <v>6.9444444444444441E-3</v>
      </c>
      <c r="D38" s="178"/>
      <c r="E38" s="148"/>
      <c r="F38" s="173"/>
      <c r="G38" s="124" t="s">
        <v>68</v>
      </c>
      <c r="H38" s="124" t="s">
        <v>69</v>
      </c>
      <c r="I38" s="124" t="s">
        <v>20</v>
      </c>
    </row>
    <row r="39" spans="1:10" s="64" customFormat="1" ht="60" x14ac:dyDescent="0.25">
      <c r="A39" s="41">
        <f>$B$38</f>
        <v>0.50694444444444442</v>
      </c>
      <c r="B39" s="41">
        <f t="shared" si="11"/>
        <v>0.52430555555555558</v>
      </c>
      <c r="C39" s="41">
        <v>1.7361111111111112E-2</v>
      </c>
      <c r="D39" s="178"/>
      <c r="E39" s="148"/>
      <c r="F39" s="173"/>
      <c r="G39" s="65" t="s">
        <v>276</v>
      </c>
      <c r="H39" s="65" t="s">
        <v>97</v>
      </c>
      <c r="I39" s="65" t="s">
        <v>20</v>
      </c>
    </row>
    <row r="40" spans="1:10" s="64" customFormat="1" ht="30" x14ac:dyDescent="0.25">
      <c r="A40" s="41">
        <f>$B$39</f>
        <v>0.52430555555555558</v>
      </c>
      <c r="B40" s="41">
        <f t="shared" si="11"/>
        <v>0.53125</v>
      </c>
      <c r="C40" s="42">
        <v>6.9444444444444441E-3</v>
      </c>
      <c r="D40" s="178"/>
      <c r="E40" s="148"/>
      <c r="F40" s="173"/>
      <c r="G40" s="61" t="s">
        <v>277</v>
      </c>
      <c r="H40" s="61" t="s">
        <v>82</v>
      </c>
      <c r="I40" s="61" t="s">
        <v>141</v>
      </c>
    </row>
    <row r="41" spans="1:10" ht="30" x14ac:dyDescent="0.25">
      <c r="A41" s="46">
        <f>$B$40</f>
        <v>0.53125</v>
      </c>
      <c r="B41" s="46">
        <f t="shared" si="11"/>
        <v>0.53819444444444442</v>
      </c>
      <c r="C41" s="47">
        <v>6.9444444444444441E-3</v>
      </c>
      <c r="D41" s="178"/>
      <c r="E41" s="148"/>
      <c r="F41" s="173"/>
      <c r="G41" s="60" t="s">
        <v>65</v>
      </c>
      <c r="H41" s="60" t="s">
        <v>64</v>
      </c>
      <c r="I41" s="60" t="s">
        <v>78</v>
      </c>
    </row>
    <row r="42" spans="1:10" ht="75" x14ac:dyDescent="0.25">
      <c r="A42" s="46">
        <f>$B$41</f>
        <v>0.53819444444444442</v>
      </c>
      <c r="B42" s="46">
        <f t="shared" si="11"/>
        <v>0.54513888888888884</v>
      </c>
      <c r="C42" s="47">
        <v>6.9444444444444441E-3</v>
      </c>
      <c r="D42" s="178"/>
      <c r="E42" s="148"/>
      <c r="F42" s="173"/>
      <c r="G42" s="62" t="s">
        <v>72</v>
      </c>
      <c r="H42" s="62" t="s">
        <v>73</v>
      </c>
      <c r="I42" s="60" t="s">
        <v>78</v>
      </c>
    </row>
    <row r="43" spans="1:10" s="64" customFormat="1" x14ac:dyDescent="0.25">
      <c r="A43" s="54">
        <f>$B$42</f>
        <v>0.54513888888888884</v>
      </c>
      <c r="B43" s="54">
        <f t="shared" si="11"/>
        <v>0.55208333333333326</v>
      </c>
      <c r="C43" s="54">
        <v>6.9444444444444441E-3</v>
      </c>
      <c r="D43" s="179"/>
      <c r="E43" s="148"/>
      <c r="F43" s="173"/>
      <c r="G43" s="65" t="s">
        <v>83</v>
      </c>
      <c r="H43" s="65" t="s">
        <v>230</v>
      </c>
      <c r="I43" s="65" t="s">
        <v>231</v>
      </c>
      <c r="J43" s="129">
        <v>3.472222222222222E-3</v>
      </c>
    </row>
    <row r="44" spans="1:10" x14ac:dyDescent="0.25">
      <c r="A44" s="9">
        <f>$B$43+J43</f>
        <v>0.55555555555555547</v>
      </c>
      <c r="B44" s="9">
        <f t="shared" si="11"/>
        <v>0.5659722222222221</v>
      </c>
      <c r="C44" s="9">
        <v>1.0416666666666666E-2</v>
      </c>
      <c r="D44" s="52" t="s">
        <v>35</v>
      </c>
      <c r="E44" s="165" t="s">
        <v>60</v>
      </c>
      <c r="F44" s="166"/>
      <c r="G44" s="166"/>
      <c r="H44" s="166"/>
      <c r="I44" s="167"/>
    </row>
    <row r="45" spans="1:10" x14ac:dyDescent="0.25">
      <c r="A45" s="11">
        <f>B44</f>
        <v>0.5659722222222221</v>
      </c>
      <c r="B45" s="11">
        <f t="shared" si="11"/>
        <v>0.57291666666666652</v>
      </c>
      <c r="C45" s="11">
        <v>6.9444444444444441E-3</v>
      </c>
      <c r="D45" s="36" t="s">
        <v>35</v>
      </c>
      <c r="E45" s="168" t="s">
        <v>4</v>
      </c>
      <c r="F45" s="169"/>
      <c r="G45" s="169"/>
      <c r="H45" s="169"/>
      <c r="I45" s="170"/>
    </row>
    <row r="46" spans="1:10" x14ac:dyDescent="0.25">
      <c r="A46" s="11">
        <f>B45</f>
        <v>0.57291666666666652</v>
      </c>
      <c r="B46" s="11">
        <f t="shared" si="11"/>
        <v>0.63541666666666652</v>
      </c>
      <c r="C46" s="11">
        <v>6.25E-2</v>
      </c>
      <c r="D46" s="36"/>
      <c r="E46" s="168" t="s">
        <v>0</v>
      </c>
      <c r="F46" s="169"/>
      <c r="G46" s="169"/>
      <c r="H46" s="169"/>
      <c r="I46" s="170"/>
    </row>
    <row r="48" spans="1:10" x14ac:dyDescent="0.25">
      <c r="G48" s="3" t="s">
        <v>85</v>
      </c>
      <c r="H48" s="3" t="s">
        <v>86</v>
      </c>
      <c r="I48" s="3" t="s">
        <v>87</v>
      </c>
    </row>
    <row r="49" spans="5:10" x14ac:dyDescent="0.25">
      <c r="E49" s="3">
        <v>1</v>
      </c>
      <c r="F49" s="43" t="s">
        <v>67</v>
      </c>
      <c r="G49" s="41">
        <f t="shared" ref="G49:G54" si="12">INDEX($A$14:$A$22,MATCH($F49,$G$14:$G$22,0))</f>
        <v>0.47222222222222221</v>
      </c>
      <c r="H49" s="41" t="e">
        <f t="shared" ref="H49:H54" si="13">INDEX($A$23:$A$31,MATCH($F49,$G$23:$G$31,0))</f>
        <v>#N/A</v>
      </c>
      <c r="I49" s="41" t="e">
        <f t="shared" ref="I49:I54" si="14">INDEX($A$33:$A$42,MATCH($F49,$G$33:$G$42,0))</f>
        <v>#N/A</v>
      </c>
    </row>
    <row r="50" spans="5:10" x14ac:dyDescent="0.25">
      <c r="E50" s="3">
        <f>E49+1</f>
        <v>2</v>
      </c>
      <c r="F50" s="43" t="s">
        <v>65</v>
      </c>
      <c r="G50" s="41">
        <f t="shared" si="12"/>
        <v>0.51736111111111105</v>
      </c>
      <c r="H50" s="41">
        <f t="shared" si="13"/>
        <v>0.4826388888888889</v>
      </c>
      <c r="I50" s="41">
        <f t="shared" si="14"/>
        <v>0.53125</v>
      </c>
      <c r="J50" s="41"/>
    </row>
    <row r="51" spans="5:10" x14ac:dyDescent="0.25">
      <c r="E51" s="3">
        <f>E50+1</f>
        <v>3</v>
      </c>
      <c r="F51" s="45" t="s">
        <v>68</v>
      </c>
      <c r="G51" s="41">
        <f t="shared" si="12"/>
        <v>0.52430555555555547</v>
      </c>
      <c r="H51" s="41">
        <f t="shared" si="13"/>
        <v>0.48958333333333331</v>
      </c>
      <c r="I51" s="41">
        <f t="shared" si="14"/>
        <v>0.49999999999999994</v>
      </c>
      <c r="J51" s="41"/>
    </row>
    <row r="52" spans="5:10" x14ac:dyDescent="0.25">
      <c r="E52" s="3">
        <f>E51+1</f>
        <v>4</v>
      </c>
      <c r="F52" s="45" t="s">
        <v>72</v>
      </c>
      <c r="G52" s="41" t="e">
        <f t="shared" si="12"/>
        <v>#N/A</v>
      </c>
      <c r="H52" s="41">
        <f t="shared" si="13"/>
        <v>0.50347222222222221</v>
      </c>
      <c r="I52" s="41">
        <f t="shared" si="14"/>
        <v>0.53819444444444442</v>
      </c>
      <c r="J52" s="41"/>
    </row>
    <row r="53" spans="5:10" x14ac:dyDescent="0.25">
      <c r="E53" s="3">
        <f>E52+1</f>
        <v>5</v>
      </c>
      <c r="F53" s="45" t="s">
        <v>71</v>
      </c>
      <c r="G53" s="41">
        <f t="shared" si="12"/>
        <v>0.47916666666666663</v>
      </c>
      <c r="H53" s="41" t="e">
        <f t="shared" si="13"/>
        <v>#N/A</v>
      </c>
      <c r="I53" s="41" t="e">
        <f t="shared" si="14"/>
        <v>#N/A</v>
      </c>
      <c r="J53" s="41"/>
    </row>
    <row r="54" spans="5:10" x14ac:dyDescent="0.25">
      <c r="E54" s="3">
        <f>E53+1</f>
        <v>6</v>
      </c>
      <c r="F54" s="45" t="s">
        <v>74</v>
      </c>
      <c r="G54" s="41" t="e">
        <f t="shared" si="12"/>
        <v>#N/A</v>
      </c>
      <c r="H54" s="41">
        <f t="shared" si="13"/>
        <v>0.49652777777777773</v>
      </c>
      <c r="I54" s="41">
        <f t="shared" si="14"/>
        <v>0.47916666666666669</v>
      </c>
      <c r="J54" s="41"/>
    </row>
  </sheetData>
  <mergeCells count="25">
    <mergeCell ref="A1:I2"/>
    <mergeCell ref="E3:I3"/>
    <mergeCell ref="E4:I4"/>
    <mergeCell ref="E12:I12"/>
    <mergeCell ref="E5:H5"/>
    <mergeCell ref="E6:H6"/>
    <mergeCell ref="E7:H7"/>
    <mergeCell ref="E8:H8"/>
    <mergeCell ref="E9:H9"/>
    <mergeCell ref="E10:H10"/>
    <mergeCell ref="E11:H11"/>
    <mergeCell ref="I5:I11"/>
    <mergeCell ref="E44:I44"/>
    <mergeCell ref="E45:I45"/>
    <mergeCell ref="E46:I46"/>
    <mergeCell ref="E14:E22"/>
    <mergeCell ref="D14:D22"/>
    <mergeCell ref="E23:E31"/>
    <mergeCell ref="D23:D31"/>
    <mergeCell ref="F14:F22"/>
    <mergeCell ref="F23:F31"/>
    <mergeCell ref="G22:I22"/>
    <mergeCell ref="D32:D43"/>
    <mergeCell ref="F32:F43"/>
    <mergeCell ref="E32:E43"/>
  </mergeCells>
  <pageMargins left="0.23622047244094491" right="0.23622047244094491" top="0.74803149606299213" bottom="0.74803149606299213" header="0.31496062992125984" footer="0.31496062992125984"/>
  <pageSetup paperSize="8" scale="73" orientation="portrait" r:id="rId1"/>
  <headerFooter>
    <oddFooter>Страница  &amp;P из &amp;N</oddFooter>
  </headerFooter>
  <ignoredErrors>
    <ignoredError sqref="A23"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J77"/>
  <sheetViews>
    <sheetView zoomScaleNormal="100" workbookViewId="0">
      <selection activeCell="I4" sqref="I4"/>
    </sheetView>
  </sheetViews>
  <sheetFormatPr defaultColWidth="8.85546875" defaultRowHeight="12.75" x14ac:dyDescent="0.2"/>
  <cols>
    <col min="1" max="1" width="6.28515625" style="85" bestFit="1" customWidth="1"/>
    <col min="2" max="2" width="5.5703125" style="85" bestFit="1" customWidth="1"/>
    <col min="3" max="3" width="5.85546875" style="85" bestFit="1" customWidth="1"/>
    <col min="4" max="4" width="6.7109375" style="86" bestFit="1" customWidth="1"/>
    <col min="5" max="5" width="23.28515625" style="80" customWidth="1"/>
    <col min="6" max="6" width="44.85546875" style="80" customWidth="1"/>
    <col min="7" max="7" width="34.140625" style="80" bestFit="1" customWidth="1"/>
    <col min="8" max="8" width="26.85546875" style="72" customWidth="1"/>
    <col min="9" max="9" width="88.85546875" style="72" customWidth="1"/>
    <col min="10" max="16384" width="8.85546875" style="72"/>
  </cols>
  <sheetData>
    <row r="1" spans="1:10" ht="12.75" customHeight="1" x14ac:dyDescent="0.2">
      <c r="A1" s="184" t="s">
        <v>123</v>
      </c>
      <c r="B1" s="184"/>
      <c r="C1" s="184"/>
      <c r="D1" s="184"/>
      <c r="E1" s="184"/>
      <c r="F1" s="184"/>
      <c r="G1" s="184"/>
    </row>
    <row r="2" spans="1:10" ht="12.75" customHeight="1" x14ac:dyDescent="0.2">
      <c r="A2" s="184"/>
      <c r="B2" s="184"/>
      <c r="C2" s="184"/>
      <c r="D2" s="184"/>
      <c r="E2" s="184"/>
      <c r="F2" s="184"/>
      <c r="G2" s="184"/>
    </row>
    <row r="3" spans="1:10" ht="51" x14ac:dyDescent="0.2">
      <c r="A3" s="73" t="s">
        <v>38</v>
      </c>
      <c r="B3" s="73" t="s">
        <v>39</v>
      </c>
      <c r="C3" s="73" t="s">
        <v>40</v>
      </c>
      <c r="D3" s="74" t="s">
        <v>41</v>
      </c>
      <c r="E3" s="75" t="s">
        <v>126</v>
      </c>
      <c r="F3" s="75" t="s">
        <v>127</v>
      </c>
      <c r="G3" s="75" t="s">
        <v>134</v>
      </c>
      <c r="H3" s="132" t="s">
        <v>298</v>
      </c>
      <c r="J3" s="72" t="str">
        <f>TEXT(A4,"")</f>
        <v/>
      </c>
    </row>
    <row r="4" spans="1:10" ht="25.5" x14ac:dyDescent="0.2">
      <c r="A4" s="101">
        <v>0.39583333333333331</v>
      </c>
      <c r="B4" s="101">
        <v>0.39652777777777776</v>
      </c>
      <c r="C4" s="101">
        <v>6.9444444444444447E-4</v>
      </c>
      <c r="D4" s="102" t="s">
        <v>34</v>
      </c>
      <c r="E4" s="104" t="s">
        <v>129</v>
      </c>
      <c r="F4" s="104" t="s">
        <v>128</v>
      </c>
      <c r="G4" s="104" t="s">
        <v>135</v>
      </c>
      <c r="H4" s="130" t="s">
        <v>297</v>
      </c>
      <c r="I4" s="72" t="str">
        <f>CONCATENATE("new Session(""",F4,""",DateTime.Parse(""2019-03-14 ",TEXT(A4,"ЧЧ:ММ"),""",CultureInfo.InvariantCulture), DateTime.Parse(""2019-03-14 ",TEXT(B4,"ЧЧ:ММ"),""",CultureInfo.InvariantCulture),new[] {Room.ConfHallA, Room.ConfHallB, Room.ConfHallC}),")</f>
        <v>new Session("Приветствие гостей. Открытие мероприятия.",DateTime.Parse("2019-03-14 09:30",CultureInfo.InvariantCulture), DateTime.Parse("2019-03-14 09:31",CultureInfo.InvariantCulture),new[] {Room.ConfHallA, Room.ConfHallB, Room.ConfHallC}),</v>
      </c>
    </row>
    <row r="5" spans="1:10" ht="25.5" x14ac:dyDescent="0.2">
      <c r="A5" s="101">
        <v>0.39652777777777776</v>
      </c>
      <c r="B5" s="101">
        <v>0.39930555555555552</v>
      </c>
      <c r="C5" s="101">
        <v>2.7777777777777779E-3</v>
      </c>
      <c r="D5" s="102" t="s">
        <v>34</v>
      </c>
      <c r="E5" s="104" t="s">
        <v>131</v>
      </c>
      <c r="F5" s="104" t="s">
        <v>130</v>
      </c>
      <c r="G5" s="104" t="s">
        <v>135</v>
      </c>
      <c r="H5" s="130" t="s">
        <v>297</v>
      </c>
      <c r="I5" s="72" t="str">
        <f t="shared" ref="I5:I55" si="0">CONCATENATE("new Session(""",F5,""",DateTime.Parse(""2019-03-14 ",TEXT(A5,"ЧЧ:ММ"),""",CultureInfo.InvariantCulture), DateTime.Parse(""2019-03-14 ",TEXT(B5,"ЧЧ:ММ"),""",CultureInfo.InvariantCulture),new[] {Room.ConfHallA, Room.ConfHallB, Room.ConfHallC}),")</f>
        <v>new Session("Безопасность на мероприятии",DateTime.Parse("2019-03-14 09:31",CultureInfo.InvariantCulture), DateTime.Parse("2019-03-14 09:35",CultureInfo.InvariantCulture),new[] {Room.ConfHallA, Room.ConfHallB, Room.ConfHallC}),</v>
      </c>
    </row>
    <row r="6" spans="1:10" ht="25.5" x14ac:dyDescent="0.2">
      <c r="A6" s="101">
        <v>0.39930555555555552</v>
      </c>
      <c r="B6" s="101">
        <v>0.40208333333333329</v>
      </c>
      <c r="C6" s="101">
        <v>2.7777777777777779E-3</v>
      </c>
      <c r="D6" s="102" t="s">
        <v>34</v>
      </c>
      <c r="E6" s="104" t="s">
        <v>135</v>
      </c>
      <c r="F6" s="104" t="s">
        <v>240</v>
      </c>
      <c r="G6" s="104"/>
      <c r="H6" s="130" t="s">
        <v>297</v>
      </c>
      <c r="I6" s="72" t="str">
        <f t="shared" si="0"/>
        <v>new Session("Общая информация о мероприятии + информация о руководителях ССП",DateTime.Parse("2019-03-14 09:35",CultureInfo.InvariantCulture), DateTime.Parse("2019-03-14 09:39",CultureInfo.InvariantCulture),new[] {Room.ConfHallA, Room.ConfHallB, Room.ConfHallC}),</v>
      </c>
    </row>
    <row r="7" spans="1:10" ht="25.5" x14ac:dyDescent="0.2">
      <c r="A7" s="87">
        <v>0.40208333333333329</v>
      </c>
      <c r="B7" s="87">
        <v>0.40277777777777773</v>
      </c>
      <c r="C7" s="87">
        <v>6.9444444444444447E-4</v>
      </c>
      <c r="D7" s="88" t="s">
        <v>34</v>
      </c>
      <c r="E7" s="82" t="s">
        <v>135</v>
      </c>
      <c r="F7" s="82" t="s">
        <v>132</v>
      </c>
      <c r="G7" s="82" t="s">
        <v>136</v>
      </c>
      <c r="H7" s="130" t="s">
        <v>297</v>
      </c>
      <c r="I7" s="72" t="str">
        <f t="shared" si="0"/>
        <v>new Session("Представление А.С. Петрова и темы доклада",DateTime.Parse("2019-03-14 09:39",CultureInfo.InvariantCulture), DateTime.Parse("2019-03-14 09:40",CultureInfo.InvariantCulture),new[] {Room.ConfHallA, Room.ConfHallB, Room.ConfHallC}),</v>
      </c>
    </row>
    <row r="8" spans="1:10" ht="25.5" x14ac:dyDescent="0.2">
      <c r="A8" s="87">
        <v>0.40277777777777773</v>
      </c>
      <c r="B8" s="87">
        <v>0.40972222222222215</v>
      </c>
      <c r="C8" s="87">
        <v>6.9444444444444441E-3</v>
      </c>
      <c r="D8" s="88" t="s">
        <v>34</v>
      </c>
      <c r="E8" s="82" t="s">
        <v>125</v>
      </c>
      <c r="F8" s="82" t="s">
        <v>133</v>
      </c>
      <c r="G8" s="82" t="s">
        <v>137</v>
      </c>
      <c r="H8" s="130" t="s">
        <v>297</v>
      </c>
      <c r="I8" s="72" t="str">
        <f t="shared" si="0"/>
        <v>new Session("Комплексная цифровизация производственной деятельности ПАО "НК "Роснефть"",DateTime.Parse("2019-03-14 09:40",CultureInfo.InvariantCulture), DateTime.Parse("2019-03-14 09:50",CultureInfo.InvariantCulture),new[] {Room.ConfHallA, Room.ConfHallB, Room.ConfHallC}),</v>
      </c>
    </row>
    <row r="9" spans="1:10" ht="25.5" x14ac:dyDescent="0.2">
      <c r="A9" s="87">
        <v>0.40972222222222215</v>
      </c>
      <c r="B9" s="87">
        <v>0.4104166666666666</v>
      </c>
      <c r="C9" s="87">
        <v>6.9444444444444447E-4</v>
      </c>
      <c r="D9" s="88" t="s">
        <v>34</v>
      </c>
      <c r="E9" s="82" t="s">
        <v>135</v>
      </c>
      <c r="F9" s="82" t="s">
        <v>138</v>
      </c>
      <c r="G9" s="82" t="s">
        <v>136</v>
      </c>
      <c r="H9" s="130" t="s">
        <v>297</v>
      </c>
      <c r="I9" s="72" t="str">
        <f t="shared" si="0"/>
        <v>new Session("Представление В.В. Гайлунь и темы доклада",DateTime.Parse("2019-03-14 09:50",CultureInfo.InvariantCulture), DateTime.Parse("2019-03-14 09:51",CultureInfo.InvariantCulture),new[] {Room.ConfHallA, Room.ConfHallB, Room.ConfHallC}),</v>
      </c>
    </row>
    <row r="10" spans="1:10" ht="38.25" x14ac:dyDescent="0.2">
      <c r="A10" s="87">
        <v>0.4104166666666666</v>
      </c>
      <c r="B10" s="89">
        <v>0.41874999999999996</v>
      </c>
      <c r="C10" s="90">
        <v>8.3333333333333332E-3</v>
      </c>
      <c r="D10" s="88" t="s">
        <v>34</v>
      </c>
      <c r="E10" s="82" t="s">
        <v>142</v>
      </c>
      <c r="F10" s="82" t="s">
        <v>139</v>
      </c>
      <c r="G10" s="82" t="s">
        <v>20</v>
      </c>
      <c r="H10" s="130" t="s">
        <v>297</v>
      </c>
      <c r="I10" s="72" t="str">
        <f t="shared" si="0"/>
        <v>new Session("Концепция управления эффективностью в области ИТ, ПАМиКК и ИБ на всех стадиях жизненного цикла ИТ потребности",DateTime.Parse("2019-03-14 09:51",CultureInfo.InvariantCulture), DateTime.Parse("2019-03-14 10:03",CultureInfo.InvariantCulture),new[] {Room.ConfHallA, Room.ConfHallB, Room.ConfHallC}),</v>
      </c>
    </row>
    <row r="11" spans="1:10" ht="25.5" x14ac:dyDescent="0.2">
      <c r="A11" s="87">
        <v>0.41874999999999996</v>
      </c>
      <c r="B11" s="89">
        <v>0.42083333333333328</v>
      </c>
      <c r="C11" s="90">
        <v>2.0833333333333333E-3</v>
      </c>
      <c r="D11" s="88" t="s">
        <v>34</v>
      </c>
      <c r="E11" s="82" t="s">
        <v>135</v>
      </c>
      <c r="F11" s="82" t="s">
        <v>143</v>
      </c>
      <c r="G11" s="82" t="s">
        <v>136</v>
      </c>
      <c r="H11" s="130" t="s">
        <v>297</v>
      </c>
      <c r="I11" s="72" t="str">
        <f t="shared" si="0"/>
        <v>new Session("Представление А.С. Филиппова, Т.И. Комкова, Ж.И. Елоза, С.П. Горячева и темы доклада",DateTime.Parse("2019-03-14 10:03",CultureInfo.InvariantCulture), DateTime.Parse("2019-03-14 10:06",CultureInfo.InvariantCulture),new[] {Room.ConfHallA, Room.ConfHallB, Room.ConfHallC}),</v>
      </c>
    </row>
    <row r="12" spans="1:10" ht="38.25" x14ac:dyDescent="0.2">
      <c r="A12" s="87">
        <v>0.42083333333333328</v>
      </c>
      <c r="B12" s="89">
        <v>0.43333333333333329</v>
      </c>
      <c r="C12" s="90">
        <v>1.2499999999999999E-2</v>
      </c>
      <c r="D12" s="88" t="s">
        <v>34</v>
      </c>
      <c r="E12" s="82" t="s">
        <v>145</v>
      </c>
      <c r="F12" s="82" t="s">
        <v>144</v>
      </c>
      <c r="G12" s="82" t="s">
        <v>20</v>
      </c>
      <c r="H12" s="130" t="s">
        <v>297</v>
      </c>
      <c r="I12" s="72" t="str">
        <f t="shared" si="0"/>
        <v>new Session("Контроль эффективности производственных процессов",DateTime.Parse("2019-03-14 10:06",CultureInfo.InvariantCulture), DateTime.Parse("2019-03-14 10:24",CultureInfo.InvariantCulture),new[] {Room.ConfHallA, Room.ConfHallB, Room.ConfHallC}),</v>
      </c>
    </row>
    <row r="13" spans="1:10" ht="25.5" x14ac:dyDescent="0.2">
      <c r="A13" s="87">
        <v>0.43333333333333329</v>
      </c>
      <c r="B13" s="89">
        <v>0.43472222222222218</v>
      </c>
      <c r="C13" s="90">
        <v>1.3888888888888889E-3</v>
      </c>
      <c r="D13" s="88" t="s">
        <v>34</v>
      </c>
      <c r="E13" s="82" t="s">
        <v>135</v>
      </c>
      <c r="F13" s="82" t="s">
        <v>241</v>
      </c>
      <c r="G13" s="82" t="s">
        <v>136</v>
      </c>
      <c r="H13" s="130" t="s">
        <v>297</v>
      </c>
      <c r="I13" s="72" t="str">
        <f t="shared" si="0"/>
        <v>new Session("Представление: - В.Н. Перевозный",DateTime.Parse("2019-03-14 10:24",CultureInfo.InvariantCulture), DateTime.Parse("2019-03-14 10:26",CultureInfo.InvariantCulture),new[] {Room.ConfHallA, Room.ConfHallB, Room.ConfHallC}),</v>
      </c>
    </row>
    <row r="14" spans="1:10" ht="25.5" x14ac:dyDescent="0.2">
      <c r="A14" s="87">
        <v>0.43472222222222218</v>
      </c>
      <c r="B14" s="89">
        <v>0.44305555555555554</v>
      </c>
      <c r="C14" s="90">
        <v>8.3333333333333332E-3</v>
      </c>
      <c r="D14" s="88" t="s">
        <v>34</v>
      </c>
      <c r="E14" s="82" t="s">
        <v>149</v>
      </c>
      <c r="F14" s="82" t="s">
        <v>146</v>
      </c>
      <c r="G14" s="82" t="s">
        <v>20</v>
      </c>
      <c r="H14" s="130" t="s">
        <v>297</v>
      </c>
      <c r="I14" s="72" t="str">
        <f t="shared" si="0"/>
        <v>new Session("Реализация Стратегии развития ООО ИК «СИБИНТЕК» 2022. Первые результаты.",DateTime.Parse("2019-03-14 10:26",CultureInfo.InvariantCulture), DateTime.Parse("2019-03-14 10:38",CultureInfo.InvariantCulture),new[] {Room.ConfHallA, Room.ConfHallB, Room.ConfHallC}),</v>
      </c>
    </row>
    <row r="15" spans="1:10" ht="25.5" x14ac:dyDescent="0.2">
      <c r="A15" s="87">
        <v>0.44305555555555554</v>
      </c>
      <c r="B15" s="89">
        <v>0.44374999999999998</v>
      </c>
      <c r="C15" s="90">
        <v>6.9444444444444447E-4</v>
      </c>
      <c r="D15" s="88" t="s">
        <v>34</v>
      </c>
      <c r="E15" s="82" t="s">
        <v>135</v>
      </c>
      <c r="F15" s="82" t="s">
        <v>147</v>
      </c>
      <c r="G15" s="82" t="s">
        <v>136</v>
      </c>
      <c r="H15" s="130" t="s">
        <v>297</v>
      </c>
      <c r="I15" s="72" t="str">
        <f t="shared" si="0"/>
        <v>new Session("Представление Е.В. Мартыновой",DateTime.Parse("2019-03-14 10:38",CultureInfo.InvariantCulture), DateTime.Parse("2019-03-14 10:39",CultureInfo.InvariantCulture),new[] {Room.ConfHallA, Room.ConfHallB, Room.ConfHallC}),</v>
      </c>
    </row>
    <row r="16" spans="1:10" ht="25.5" x14ac:dyDescent="0.2">
      <c r="A16" s="87">
        <v>0.44374999999999998</v>
      </c>
      <c r="B16" s="89">
        <v>0.4506944444444444</v>
      </c>
      <c r="C16" s="90">
        <v>6.9444444444444441E-3</v>
      </c>
      <c r="D16" s="88" t="s">
        <v>34</v>
      </c>
      <c r="E16" s="82" t="s">
        <v>148</v>
      </c>
      <c r="F16" s="82" t="s">
        <v>150</v>
      </c>
      <c r="G16" s="82" t="s">
        <v>20</v>
      </c>
      <c r="H16" s="130" t="s">
        <v>297</v>
      </c>
      <c r="I16" s="72" t="str">
        <f t="shared" si="0"/>
        <v>new Session("Программа СЛОН: взаимодействие ЦАУК и ОГ",DateTime.Parse("2019-03-14 10:39",CultureInfo.InvariantCulture), DateTime.Parse("2019-03-14 10:49",CultureInfo.InvariantCulture),new[] {Room.ConfHallA, Room.ConfHallB, Room.ConfHallC}),</v>
      </c>
    </row>
    <row r="17" spans="1:9" ht="38.25" x14ac:dyDescent="0.2">
      <c r="A17" s="87">
        <v>0.4506944444444444</v>
      </c>
      <c r="B17" s="89">
        <v>0.45138888888888884</v>
      </c>
      <c r="C17" s="90">
        <v>6.9444444444444447E-4</v>
      </c>
      <c r="D17" s="88" t="s">
        <v>34</v>
      </c>
      <c r="E17" s="82" t="s">
        <v>135</v>
      </c>
      <c r="F17" s="82" t="s">
        <v>234</v>
      </c>
      <c r="G17" s="82" t="s">
        <v>242</v>
      </c>
      <c r="H17" s="130" t="s">
        <v>297</v>
      </c>
      <c r="I17" s="72" t="str">
        <f t="shared" si="0"/>
        <v>new Session("Объявление кофе-брейка",DateTime.Parse("2019-03-14 10:49",CultureInfo.InvariantCulture), DateTime.Parse("2019-03-14 10:50",CultureInfo.InvariantCulture),new[] {Room.ConfHallA, Room.ConfHallB, Room.ConfHallC}),</v>
      </c>
    </row>
    <row r="18" spans="1:9" x14ac:dyDescent="0.2">
      <c r="A18" s="101">
        <v>0.45138888888888884</v>
      </c>
      <c r="B18" s="105">
        <v>0.46527777777777773</v>
      </c>
      <c r="C18" s="106">
        <v>1.3888888888888888E-2</v>
      </c>
      <c r="D18" s="102" t="s">
        <v>135</v>
      </c>
      <c r="E18" s="104" t="s">
        <v>135</v>
      </c>
      <c r="F18" s="104" t="s">
        <v>1</v>
      </c>
      <c r="G18" s="104" t="s">
        <v>135</v>
      </c>
      <c r="H18" s="131"/>
    </row>
    <row r="19" spans="1:9" ht="25.5" x14ac:dyDescent="0.2">
      <c r="A19" s="87">
        <v>0.46527777777777773</v>
      </c>
      <c r="B19" s="89">
        <v>0.46597222222222218</v>
      </c>
      <c r="C19" s="90">
        <v>6.9444444444444447E-4</v>
      </c>
      <c r="D19" s="88" t="s">
        <v>34</v>
      </c>
      <c r="E19" s="82" t="s">
        <v>135</v>
      </c>
      <c r="F19" s="82" t="s">
        <v>154</v>
      </c>
      <c r="G19" s="82" t="s">
        <v>152</v>
      </c>
      <c r="H19" s="130" t="s">
        <v>297</v>
      </c>
      <c r="I19" s="72" t="str">
        <f t="shared" si="0"/>
        <v>new Session("Объявление о начале пленарной сессии руководителей от бизнеса",DateTime.Parse("2019-03-14 11:10",CultureInfo.InvariantCulture), DateTime.Parse("2019-03-14 11:11",CultureInfo.InvariantCulture),new[] {Room.ConfHallA, Room.ConfHallB, Room.ConfHallC}),</v>
      </c>
    </row>
    <row r="20" spans="1:9" ht="51" x14ac:dyDescent="0.2">
      <c r="A20" s="87">
        <v>0.46597222222222218</v>
      </c>
      <c r="B20" s="89">
        <v>0.46666666666666662</v>
      </c>
      <c r="C20" s="90">
        <v>6.9444444444444447E-4</v>
      </c>
      <c r="D20" s="88" t="s">
        <v>34</v>
      </c>
      <c r="E20" s="82" t="s">
        <v>135</v>
      </c>
      <c r="F20" s="82" t="s">
        <v>165</v>
      </c>
      <c r="G20" s="82" t="s">
        <v>243</v>
      </c>
      <c r="H20" s="130" t="s">
        <v>297</v>
      </c>
      <c r="I20" s="72" t="str">
        <f t="shared" si="0"/>
        <v>new Session("Объявление темы: Программа цифровизации РиД. Существующие и реализованные решения",DateTime.Parse("2019-03-14 11:11",CultureInfo.InvariantCulture), DateTime.Parse("2019-03-14 11:12",CultureInfo.InvariantCulture),new[] {Room.ConfHallA, Room.ConfHallB, Room.ConfHallC}),</v>
      </c>
    </row>
    <row r="21" spans="1:9" ht="25.5" x14ac:dyDescent="0.2">
      <c r="A21" s="87">
        <v>0.46666666666666662</v>
      </c>
      <c r="B21" s="89">
        <f t="shared" ref="B21:B30" si="1">A21+C21</f>
        <v>0.47222222222222215</v>
      </c>
      <c r="C21" s="90">
        <v>5.5555555555555558E-3</v>
      </c>
      <c r="D21" s="88" t="s">
        <v>34</v>
      </c>
      <c r="E21" s="82" t="s">
        <v>155</v>
      </c>
      <c r="F21" s="82" t="s">
        <v>153</v>
      </c>
      <c r="G21" s="82" t="s">
        <v>20</v>
      </c>
      <c r="H21" s="130" t="s">
        <v>297</v>
      </c>
      <c r="I21" s="72" t="str">
        <f t="shared" si="0"/>
        <v>new Session("Презентация результатов работ 2018 года",DateTime.Parse("2019-03-14 11:12",CultureInfo.InvariantCulture), DateTime.Parse("2019-03-14 11:20",CultureInfo.InvariantCulture),new[] {Room.ConfHallA, Room.ConfHallB, Room.ConfHallC}),</v>
      </c>
    </row>
    <row r="22" spans="1:9" ht="38.25" x14ac:dyDescent="0.2">
      <c r="A22" s="87">
        <f>$B$21</f>
        <v>0.47222222222222215</v>
      </c>
      <c r="B22" s="89">
        <f t="shared" si="1"/>
        <v>0.47777777777777769</v>
      </c>
      <c r="C22" s="90">
        <v>5.5555555555555558E-3</v>
      </c>
      <c r="D22" s="88" t="s">
        <v>34</v>
      </c>
      <c r="E22" s="82" t="s">
        <v>156</v>
      </c>
      <c r="F22" s="82" t="s">
        <v>159</v>
      </c>
      <c r="G22" s="82" t="s">
        <v>160</v>
      </c>
      <c r="H22" s="130" t="s">
        <v>297</v>
      </c>
      <c r="I22" s="72" t="str">
        <f t="shared" si="0"/>
        <v>new Session("Демонстрация подхода к оперативному мониторингу и управлению месторождением через планшет ",DateTime.Parse("2019-03-14 11:20",CultureInfo.InvariantCulture), DateTime.Parse("2019-03-14 11:28",CultureInfo.InvariantCulture),new[] {Room.ConfHallA, Room.ConfHallB, Room.ConfHallC}),</v>
      </c>
    </row>
    <row r="23" spans="1:9" ht="25.5" x14ac:dyDescent="0.2">
      <c r="A23" s="87">
        <f>$B$22</f>
        <v>0.47777777777777769</v>
      </c>
      <c r="B23" s="89">
        <f t="shared" si="1"/>
        <v>0.48333333333333323</v>
      </c>
      <c r="C23" s="90">
        <v>5.5555555555555558E-3</v>
      </c>
      <c r="D23" s="88" t="s">
        <v>34</v>
      </c>
      <c r="E23" s="82" t="s">
        <v>157</v>
      </c>
      <c r="F23" s="82" t="s">
        <v>162</v>
      </c>
      <c r="G23" s="82" t="s">
        <v>161</v>
      </c>
      <c r="H23" s="130" t="s">
        <v>297</v>
      </c>
      <c r="I23" s="72" t="str">
        <f t="shared" si="0"/>
        <v>new Session("Документальный фильм "Цифровое месторождение "Башнефть"",DateTime.Parse("2019-03-14 11:28",CultureInfo.InvariantCulture), DateTime.Parse("2019-03-14 11:36",CultureInfo.InvariantCulture),new[] {Room.ConfHallA, Room.ConfHallB, Room.ConfHallC}),</v>
      </c>
    </row>
    <row r="24" spans="1:9" ht="38.25" x14ac:dyDescent="0.2">
      <c r="A24" s="87">
        <f>$B$23</f>
        <v>0.48333333333333323</v>
      </c>
      <c r="B24" s="89">
        <f t="shared" si="1"/>
        <v>0.48888888888888876</v>
      </c>
      <c r="C24" s="90">
        <v>5.5555555555555558E-3</v>
      </c>
      <c r="D24" s="88" t="s">
        <v>34</v>
      </c>
      <c r="E24" s="82" t="s">
        <v>158</v>
      </c>
      <c r="F24" s="82" t="s">
        <v>163</v>
      </c>
      <c r="G24" s="82" t="s">
        <v>161</v>
      </c>
      <c r="H24" s="130" t="s">
        <v>297</v>
      </c>
      <c r="I24" s="72" t="str">
        <f t="shared" si="0"/>
        <v>new Session("Видео и рассказ о применении Продвинутой 3D аналитики для оперативного мониторинга и управления Цифровым месторождением",DateTime.Parse("2019-03-14 11:36",CultureInfo.InvariantCulture), DateTime.Parse("2019-03-14 11:44",CultureInfo.InvariantCulture),new[] {Room.ConfHallA, Room.ConfHallB, Room.ConfHallC}),</v>
      </c>
    </row>
    <row r="25" spans="1:9" ht="25.5" x14ac:dyDescent="0.2">
      <c r="A25" s="87">
        <f>$B$24</f>
        <v>0.48888888888888876</v>
      </c>
      <c r="B25" s="89">
        <f t="shared" si="1"/>
        <v>0.4895833333333332</v>
      </c>
      <c r="C25" s="90">
        <v>6.9444444444444447E-4</v>
      </c>
      <c r="D25" s="88" t="s">
        <v>34</v>
      </c>
      <c r="E25" s="82" t="s">
        <v>135</v>
      </c>
      <c r="F25" s="82" t="s">
        <v>244</v>
      </c>
      <c r="G25" s="82" t="s">
        <v>245</v>
      </c>
      <c r="H25" s="130" t="s">
        <v>297</v>
      </c>
      <c r="I25" s="72" t="str">
        <f t="shared" si="0"/>
        <v>new Session("Объявление ",DateTime.Parse("2019-03-14 11:44",CultureInfo.InvariantCulture), DateTime.Parse("2019-03-14 11:45",CultureInfo.InvariantCulture),new[] {Room.ConfHallA, Room.ConfHallB, Room.ConfHallC}),</v>
      </c>
    </row>
    <row r="26" spans="1:9" ht="25.5" x14ac:dyDescent="0.2">
      <c r="A26" s="87">
        <f>$B$25</f>
        <v>0.4895833333333332</v>
      </c>
      <c r="B26" s="89">
        <f t="shared" si="1"/>
        <v>0.49027777777777765</v>
      </c>
      <c r="C26" s="90">
        <v>6.9444444444444447E-4</v>
      </c>
      <c r="D26" s="88" t="s">
        <v>34</v>
      </c>
      <c r="E26" s="82" t="s">
        <v>135</v>
      </c>
      <c r="F26" s="82" t="s">
        <v>164</v>
      </c>
      <c r="G26" s="82" t="s">
        <v>246</v>
      </c>
      <c r="H26" s="130" t="s">
        <v>297</v>
      </c>
      <c r="I26" s="72" t="str">
        <f t="shared" si="0"/>
        <v>new Session("Объявление темы: Цифровой нефтеперерабатывающий завод",DateTime.Parse("2019-03-14 11:45",CultureInfo.InvariantCulture), DateTime.Parse("2019-03-14 11:46",CultureInfo.InvariantCulture),new[] {Room.ConfHallA, Room.ConfHallB, Room.ConfHallC}),</v>
      </c>
    </row>
    <row r="27" spans="1:9" ht="25.5" x14ac:dyDescent="0.2">
      <c r="A27" s="87">
        <f>$B$26</f>
        <v>0.49027777777777765</v>
      </c>
      <c r="B27" s="89">
        <f t="shared" si="1"/>
        <v>0.49583333333333318</v>
      </c>
      <c r="C27" s="90">
        <v>5.5555555555555558E-3</v>
      </c>
      <c r="D27" s="88" t="s">
        <v>34</v>
      </c>
      <c r="E27" s="82" t="s">
        <v>166</v>
      </c>
      <c r="F27" s="82" t="s">
        <v>167</v>
      </c>
      <c r="G27" s="82" t="s">
        <v>20</v>
      </c>
      <c r="H27" s="130" t="s">
        <v>297</v>
      </c>
      <c r="I27" s="72" t="str">
        <f t="shared" si="0"/>
        <v>new Session("Презентация на 3-4 слайда (цели и задачи цифровизации)",DateTime.Parse("2019-03-14 11:46",CultureInfo.InvariantCulture), DateTime.Parse("2019-03-14 11:54",CultureInfo.InvariantCulture),new[] {Room.ConfHallA, Room.ConfHallB, Room.ConfHallC}),</v>
      </c>
    </row>
    <row r="28" spans="1:9" x14ac:dyDescent="0.2">
      <c r="A28" s="87">
        <f>$B$27</f>
        <v>0.49583333333333318</v>
      </c>
      <c r="B28" s="89">
        <f t="shared" si="1"/>
        <v>0.50277777777777766</v>
      </c>
      <c r="C28" s="90">
        <v>6.9444444444444441E-3</v>
      </c>
      <c r="D28" s="88"/>
      <c r="E28" s="82" t="s">
        <v>135</v>
      </c>
      <c r="F28" s="82" t="s">
        <v>168</v>
      </c>
      <c r="G28" s="82" t="s">
        <v>161</v>
      </c>
      <c r="H28" s="130" t="s">
        <v>297</v>
      </c>
      <c r="I28" s="72" t="str">
        <f t="shared" si="0"/>
        <v>new Session("Видео о цифровом заводе",DateTime.Parse("2019-03-14 11:54",CultureInfo.InvariantCulture), DateTime.Parse("2019-03-14 12:04",CultureInfo.InvariantCulture),new[] {Room.ConfHallA, Room.ConfHallB, Room.ConfHallC}),</v>
      </c>
    </row>
    <row r="29" spans="1:9" ht="25.5" x14ac:dyDescent="0.2">
      <c r="A29" s="87">
        <f>$B$28</f>
        <v>0.50277777777777766</v>
      </c>
      <c r="B29" s="89">
        <f t="shared" si="1"/>
        <v>0.50972222222222208</v>
      </c>
      <c r="C29" s="90">
        <v>6.9444444444444441E-3</v>
      </c>
      <c r="D29" s="88" t="s">
        <v>34</v>
      </c>
      <c r="E29" s="82" t="s">
        <v>170</v>
      </c>
      <c r="F29" s="82" t="s">
        <v>169</v>
      </c>
      <c r="G29" s="82" t="s">
        <v>160</v>
      </c>
      <c r="H29" s="130" t="s">
        <v>297</v>
      </c>
      <c r="I29" s="72" t="str">
        <f t="shared" si="0"/>
        <v>new Session(""Живая" трансляция работы дрона и компьютерного зрения",DateTime.Parse("2019-03-14 12:04",CultureInfo.InvariantCulture), DateTime.Parse("2019-03-14 12:14",CultureInfo.InvariantCulture),new[] {Room.ConfHallA, Room.ConfHallB, Room.ConfHallC}),</v>
      </c>
    </row>
    <row r="30" spans="1:9" ht="25.5" x14ac:dyDescent="0.2">
      <c r="A30" s="87">
        <f>$B$29</f>
        <v>0.50972222222222208</v>
      </c>
      <c r="B30" s="89">
        <f t="shared" si="1"/>
        <v>0.51041666666666652</v>
      </c>
      <c r="C30" s="90">
        <v>6.9444444444444447E-4</v>
      </c>
      <c r="D30" s="88" t="s">
        <v>34</v>
      </c>
      <c r="E30" s="82" t="s">
        <v>135</v>
      </c>
      <c r="F30" s="82" t="s">
        <v>244</v>
      </c>
      <c r="G30" s="82" t="s">
        <v>245</v>
      </c>
      <c r="H30" s="130" t="s">
        <v>297</v>
      </c>
      <c r="I30" s="72" t="str">
        <f t="shared" si="0"/>
        <v>new Session("Объявление ",DateTime.Parse("2019-03-14 12:14",CultureInfo.InvariantCulture), DateTime.Parse("2019-03-14 12:15",CultureInfo.InvariantCulture),new[] {Room.ConfHallA, Room.ConfHallB, Room.ConfHallC}),</v>
      </c>
    </row>
    <row r="31" spans="1:9" ht="38.25" x14ac:dyDescent="0.2">
      <c r="A31" s="87">
        <f>$B$30</f>
        <v>0.51041666666666652</v>
      </c>
      <c r="B31" s="89">
        <f t="shared" ref="B31:B36" si="2">A31+C31</f>
        <v>0.51111111111111096</v>
      </c>
      <c r="C31" s="90">
        <v>6.9444444444444447E-4</v>
      </c>
      <c r="D31" s="88" t="s">
        <v>34</v>
      </c>
      <c r="E31" s="82" t="s">
        <v>135</v>
      </c>
      <c r="F31" s="82" t="s">
        <v>293</v>
      </c>
      <c r="G31" s="82" t="s">
        <v>247</v>
      </c>
      <c r="H31" s="130" t="s">
        <v>297</v>
      </c>
      <c r="I31" s="72" t="str">
        <f t="shared" si="0"/>
        <v>new Session("Объявление темы: Примеры проектов региональных продаж",DateTime.Parse("2019-03-14 12:15",CultureInfo.InvariantCulture), DateTime.Parse("2019-03-14 12:16",CultureInfo.InvariantCulture),new[] {Room.ConfHallA, Room.ConfHallB, Room.ConfHallC}),</v>
      </c>
    </row>
    <row r="32" spans="1:9" ht="25.5" x14ac:dyDescent="0.2">
      <c r="A32" s="89">
        <f>$B$31</f>
        <v>0.51111111111111096</v>
      </c>
      <c r="B32" s="89">
        <f t="shared" si="2"/>
        <v>0.5166666666666665</v>
      </c>
      <c r="C32" s="90">
        <v>5.5555555555555558E-3</v>
      </c>
      <c r="D32" s="88" t="s">
        <v>34</v>
      </c>
      <c r="E32" s="82" t="s">
        <v>278</v>
      </c>
      <c r="F32" s="82" t="s">
        <v>279</v>
      </c>
      <c r="G32" s="82" t="s">
        <v>20</v>
      </c>
      <c r="H32" s="130" t="s">
        <v>297</v>
      </c>
      <c r="I32" s="72" t="str">
        <f t="shared" si="0"/>
        <v>new Session("Вводное слово и выступление "Презентация проекта Системы Электронной Пломбировки"",DateTime.Parse("2019-03-14 12:16",CultureInfo.InvariantCulture), DateTime.Parse("2019-03-14 12:24",CultureInfo.InvariantCulture),new[] {Room.ConfHallA, Room.ConfHallB, Room.ConfHallC}),</v>
      </c>
    </row>
    <row r="33" spans="1:9" ht="38.25" x14ac:dyDescent="0.2">
      <c r="A33" s="89">
        <f>$B$32</f>
        <v>0.5166666666666665</v>
      </c>
      <c r="B33" s="89">
        <f t="shared" si="2"/>
        <v>0.52222222222222203</v>
      </c>
      <c r="C33" s="90">
        <v>5.5555555555555558E-3</v>
      </c>
      <c r="D33" s="116" t="s">
        <v>34</v>
      </c>
      <c r="E33" s="82" t="s">
        <v>280</v>
      </c>
      <c r="F33" s="82" t="s">
        <v>171</v>
      </c>
      <c r="G33" s="82" t="s">
        <v>284</v>
      </c>
      <c r="H33" s="130" t="s">
        <v>297</v>
      </c>
      <c r="I33" s="72" t="str">
        <f t="shared" si="0"/>
        <v>new Session("Восстановление работы. Демонстрация использования планшета для обслуживания АЗС.",DateTime.Parse("2019-03-14 12:24",CultureInfo.InvariantCulture), DateTime.Parse("2019-03-14 12:32",CultureInfo.InvariantCulture),new[] {Room.ConfHallA, Room.ConfHallB, Room.ConfHallC}),</v>
      </c>
    </row>
    <row r="34" spans="1:9" ht="38.25" x14ac:dyDescent="0.2">
      <c r="A34" s="87">
        <f>$B$33</f>
        <v>0.52222222222222203</v>
      </c>
      <c r="B34" s="89">
        <f t="shared" si="2"/>
        <v>0.52638888888888868</v>
      </c>
      <c r="C34" s="90">
        <v>4.1666666666666666E-3</v>
      </c>
      <c r="D34" s="116" t="s">
        <v>34</v>
      </c>
      <c r="E34" s="82" t="s">
        <v>282</v>
      </c>
      <c r="F34" s="82" t="s">
        <v>281</v>
      </c>
      <c r="G34" s="82" t="s">
        <v>283</v>
      </c>
      <c r="H34" s="130" t="s">
        <v>297</v>
      </c>
      <c r="I34" s="72" t="str">
        <f t="shared" si="0"/>
        <v>new Session("Заправка с использованием мобильного приложения",DateTime.Parse("2019-03-14 12:32",CultureInfo.InvariantCulture), DateTime.Parse("2019-03-14 12:38",CultureInfo.InvariantCulture),new[] {Room.ConfHallA, Room.ConfHallB, Room.ConfHallC}),</v>
      </c>
    </row>
    <row r="35" spans="1:9" ht="25.5" x14ac:dyDescent="0.2">
      <c r="A35" s="87">
        <f>$B$34</f>
        <v>0.52638888888888868</v>
      </c>
      <c r="B35" s="89">
        <f t="shared" si="2"/>
        <v>0.52708333333333313</v>
      </c>
      <c r="C35" s="90">
        <v>6.9444444444444447E-4</v>
      </c>
      <c r="D35" s="88" t="s">
        <v>34</v>
      </c>
      <c r="E35" s="82" t="s">
        <v>135</v>
      </c>
      <c r="F35" s="82" t="s">
        <v>179</v>
      </c>
      <c r="G35" s="82" t="s">
        <v>249</v>
      </c>
      <c r="H35" s="130" t="s">
        <v>297</v>
      </c>
      <c r="I35" s="72" t="str">
        <f t="shared" si="0"/>
        <v>new Session("Объявление о завершении пленарной сессии руководителей от бизнеса",DateTime.Parse("2019-03-14 12:38",CultureInfo.InvariantCulture), DateTime.Parse("2019-03-14 12:39",CultureInfo.InvariantCulture),new[] {Room.ConfHallA, Room.ConfHallB, Room.ConfHallC}),</v>
      </c>
    </row>
    <row r="36" spans="1:9" ht="25.5" x14ac:dyDescent="0.2">
      <c r="A36" s="87">
        <f>$B$35</f>
        <v>0.52708333333333313</v>
      </c>
      <c r="B36" s="89">
        <f t="shared" si="2"/>
        <v>0.52777777777777757</v>
      </c>
      <c r="C36" s="90">
        <v>6.9444444444444447E-4</v>
      </c>
      <c r="D36" s="88" t="s">
        <v>34</v>
      </c>
      <c r="E36" s="82" t="s">
        <v>135</v>
      </c>
      <c r="F36" s="82" t="s">
        <v>180</v>
      </c>
      <c r="G36" s="82" t="s">
        <v>152</v>
      </c>
      <c r="H36" s="130" t="s">
        <v>297</v>
      </c>
      <c r="I36" s="72" t="str">
        <f t="shared" si="0"/>
        <v>new Session("Объявление об обеде",DateTime.Parse("2019-03-14 12:39",CultureInfo.InvariantCulture), DateTime.Parse("2019-03-14 12:40",CultureInfo.InvariantCulture),new[] {Room.ConfHallA, Room.ConfHallB, Room.ConfHallC}),</v>
      </c>
    </row>
    <row r="37" spans="1:9" x14ac:dyDescent="0.2">
      <c r="A37" s="101">
        <f>$B$36</f>
        <v>0.52777777777777757</v>
      </c>
      <c r="B37" s="105">
        <v>0.59027777777777757</v>
      </c>
      <c r="C37" s="106">
        <v>6.25E-2</v>
      </c>
      <c r="D37" s="102" t="s">
        <v>135</v>
      </c>
      <c r="E37" s="104"/>
      <c r="F37" s="104" t="s">
        <v>0</v>
      </c>
      <c r="G37" s="104" t="s">
        <v>0</v>
      </c>
      <c r="H37" s="131"/>
    </row>
    <row r="38" spans="1:9" ht="25.5" x14ac:dyDescent="0.2">
      <c r="A38" s="87">
        <v>0.59027777777777757</v>
      </c>
      <c r="B38" s="89">
        <v>0.59166666666666645</v>
      </c>
      <c r="C38" s="90">
        <v>1.3888888888888889E-3</v>
      </c>
      <c r="D38" s="88" t="s">
        <v>34</v>
      </c>
      <c r="E38" s="82" t="s">
        <v>135</v>
      </c>
      <c r="F38" s="82" t="s">
        <v>181</v>
      </c>
      <c r="G38" s="82" t="s">
        <v>152</v>
      </c>
      <c r="H38" s="130" t="s">
        <v>297</v>
      </c>
      <c r="I38" s="72" t="str">
        <f t="shared" si="0"/>
        <v>new Session("Объявление о продолжении мероприятия (серия докладов)",DateTime.Parse("2019-03-14 14:10",CultureInfo.InvariantCulture), DateTime.Parse("2019-03-14 14:12",CultureInfo.InvariantCulture),new[] {Room.ConfHallA, Room.ConfHallB, Room.ConfHallC}),</v>
      </c>
    </row>
    <row r="39" spans="1:9" ht="25.5" x14ac:dyDescent="0.2">
      <c r="A39" s="87">
        <v>0.59166666666666645</v>
      </c>
      <c r="B39" s="89">
        <v>0.59236111111111089</v>
      </c>
      <c r="C39" s="90">
        <v>6.9444444444444447E-4</v>
      </c>
      <c r="D39" s="88" t="s">
        <v>34</v>
      </c>
      <c r="E39" s="82" t="s">
        <v>135</v>
      </c>
      <c r="F39" s="82" t="s">
        <v>250</v>
      </c>
      <c r="G39" s="82" t="s">
        <v>152</v>
      </c>
      <c r="H39" s="130" t="s">
        <v>297</v>
      </c>
      <c r="I39" s="72" t="str">
        <f t="shared" si="0"/>
        <v>new Session("Представление  И.Г. Ворониной",DateTime.Parse("2019-03-14 14:12",CultureInfo.InvariantCulture), DateTime.Parse("2019-03-14 14:13",CultureInfo.InvariantCulture),new[] {Room.ConfHallA, Room.ConfHallB, Room.ConfHallC}),</v>
      </c>
    </row>
    <row r="40" spans="1:9" ht="25.5" x14ac:dyDescent="0.2">
      <c r="A40" s="87">
        <v>0.59236111111111089</v>
      </c>
      <c r="B40" s="89">
        <v>0.59791666666666643</v>
      </c>
      <c r="C40" s="90">
        <v>5.5555555555555558E-3</v>
      </c>
      <c r="D40" s="88" t="s">
        <v>34</v>
      </c>
      <c r="E40" s="82" t="s">
        <v>251</v>
      </c>
      <c r="F40" s="82" t="s">
        <v>172</v>
      </c>
      <c r="G40" s="82" t="s">
        <v>20</v>
      </c>
      <c r="H40" s="130" t="s">
        <v>297</v>
      </c>
      <c r="I40" s="72" t="str">
        <f t="shared" si="0"/>
        <v>new Session("Внедрение типового решения для блоков РиД и Газ на базе SAP",DateTime.Parse("2019-03-14 14:13",CultureInfo.InvariantCulture), DateTime.Parse("2019-03-14 14:21",CultureInfo.InvariantCulture),new[] {Room.ConfHallA, Room.ConfHallB, Room.ConfHallC}),</v>
      </c>
    </row>
    <row r="41" spans="1:9" ht="25.5" x14ac:dyDescent="0.2">
      <c r="A41" s="87">
        <v>0.59791666666666643</v>
      </c>
      <c r="B41" s="89">
        <v>0.59861111111111087</v>
      </c>
      <c r="C41" s="90">
        <v>6.9444444444444447E-4</v>
      </c>
      <c r="D41" s="88" t="s">
        <v>34</v>
      </c>
      <c r="E41" s="82" t="s">
        <v>135</v>
      </c>
      <c r="F41" s="82" t="s">
        <v>177</v>
      </c>
      <c r="G41" s="82" t="s">
        <v>136</v>
      </c>
      <c r="H41" s="130" t="s">
        <v>297</v>
      </c>
      <c r="I41" s="72" t="str">
        <f t="shared" si="0"/>
        <v>new Session("Представление И.А. Баранова",DateTime.Parse("2019-03-14 14:21",CultureInfo.InvariantCulture), DateTime.Parse("2019-03-14 14:22",CultureInfo.InvariantCulture),new[] {Room.ConfHallA, Room.ConfHallB, Room.ConfHallC}),</v>
      </c>
    </row>
    <row r="42" spans="1:9" ht="25.5" x14ac:dyDescent="0.2">
      <c r="A42" s="87">
        <v>0.59861111111111087</v>
      </c>
      <c r="B42" s="89">
        <v>0.60416666666666641</v>
      </c>
      <c r="C42" s="90">
        <v>5.5555555555555558E-3</v>
      </c>
      <c r="D42" s="88" t="s">
        <v>34</v>
      </c>
      <c r="E42" s="82" t="s">
        <v>173</v>
      </c>
      <c r="F42" s="82" t="s">
        <v>175</v>
      </c>
      <c r="G42" s="82" t="s">
        <v>20</v>
      </c>
      <c r="H42" s="130" t="s">
        <v>297</v>
      </c>
      <c r="I42" s="72" t="str">
        <f t="shared" si="0"/>
        <v>new Session("Результаты внедрения корпоративного шаблона Службы Снабжения",DateTime.Parse("2019-03-14 14:22",CultureInfo.InvariantCulture), DateTime.Parse("2019-03-14 14:30",CultureInfo.InvariantCulture),new[] {Room.ConfHallA, Room.ConfHallB, Room.ConfHallC}),</v>
      </c>
    </row>
    <row r="43" spans="1:9" ht="25.5" x14ac:dyDescent="0.2">
      <c r="A43" s="87">
        <v>0.60416666666666641</v>
      </c>
      <c r="B43" s="89">
        <v>0.60486111111111085</v>
      </c>
      <c r="C43" s="90">
        <v>6.9444444444444447E-4</v>
      </c>
      <c r="D43" s="88" t="s">
        <v>34</v>
      </c>
      <c r="E43" s="82" t="s">
        <v>135</v>
      </c>
      <c r="F43" s="82" t="s">
        <v>178</v>
      </c>
      <c r="G43" s="82" t="s">
        <v>136</v>
      </c>
      <c r="H43" s="130" t="s">
        <v>297</v>
      </c>
      <c r="I43" s="72" t="str">
        <f t="shared" si="0"/>
        <v>new Session("Представление А.А. Куликова",DateTime.Parse("2019-03-14 14:30",CultureInfo.InvariantCulture), DateTime.Parse("2019-03-14 14:31",CultureInfo.InvariantCulture),new[] {Room.ConfHallA, Room.ConfHallB, Room.ConfHallC}),</v>
      </c>
    </row>
    <row r="44" spans="1:9" ht="25.5" x14ac:dyDescent="0.2">
      <c r="A44" s="87">
        <v>0.60486111111111085</v>
      </c>
      <c r="B44" s="89">
        <v>0.61041666666666639</v>
      </c>
      <c r="C44" s="90">
        <v>5.5555555555555558E-3</v>
      </c>
      <c r="D44" s="88" t="s">
        <v>34</v>
      </c>
      <c r="E44" s="82" t="s">
        <v>174</v>
      </c>
      <c r="F44" s="82" t="s">
        <v>176</v>
      </c>
      <c r="G44" s="82" t="s">
        <v>20</v>
      </c>
      <c r="H44" s="130" t="s">
        <v>297</v>
      </c>
      <c r="I44" s="72" t="str">
        <f t="shared" si="0"/>
        <v>new Session("Внедрение шаблона РУНО",DateTime.Parse("2019-03-14 14:31",CultureInfo.InvariantCulture), DateTime.Parse("2019-03-14 14:39",CultureInfo.InvariantCulture),new[] {Room.ConfHallA, Room.ConfHallB, Room.ConfHallC}),</v>
      </c>
    </row>
    <row r="45" spans="1:9" ht="25.5" x14ac:dyDescent="0.2">
      <c r="A45" s="87">
        <v>0.61041666666666639</v>
      </c>
      <c r="B45" s="89">
        <v>0.61111111111111083</v>
      </c>
      <c r="C45" s="90">
        <v>6.9444444444444447E-4</v>
      </c>
      <c r="D45" s="88" t="s">
        <v>34</v>
      </c>
      <c r="E45" s="82" t="s">
        <v>135</v>
      </c>
      <c r="F45" s="82" t="s">
        <v>252</v>
      </c>
      <c r="G45" s="82" t="s">
        <v>136</v>
      </c>
      <c r="H45" s="130" t="s">
        <v>297</v>
      </c>
      <c r="I45" s="72" t="str">
        <f t="shared" si="0"/>
        <v>new Session("Представление Иванова Р. В.",DateTime.Parse("2019-03-14 14:39",CultureInfo.InvariantCulture), DateTime.Parse("2019-03-14 14:40",CultureInfo.InvariantCulture),new[] {Room.ConfHallA, Room.ConfHallB, Room.ConfHallC}),</v>
      </c>
    </row>
    <row r="46" spans="1:9" ht="25.5" x14ac:dyDescent="0.2">
      <c r="A46" s="87">
        <v>0.61111111111111083</v>
      </c>
      <c r="B46" s="89">
        <v>0.61666666666666636</v>
      </c>
      <c r="C46" s="90">
        <v>5.5555555555555558E-3</v>
      </c>
      <c r="D46" s="88" t="s">
        <v>34</v>
      </c>
      <c r="E46" s="82" t="s">
        <v>253</v>
      </c>
      <c r="F46" s="82" t="s">
        <v>199</v>
      </c>
      <c r="G46" s="82" t="s">
        <v>20</v>
      </c>
      <c r="H46" s="130" t="s">
        <v>297</v>
      </c>
      <c r="I46" s="72" t="str">
        <f t="shared" si="0"/>
        <v>new Session("КСЭД и Система обмена регулярной отчетностью между ОГ и ЦАУК",DateTime.Parse("2019-03-14 14:40",CultureInfo.InvariantCulture), DateTime.Parse("2019-03-14 14:48",CultureInfo.InvariantCulture),new[] {Room.ConfHallA, Room.ConfHallB, Room.ConfHallC}),</v>
      </c>
    </row>
    <row r="47" spans="1:9" ht="25.5" x14ac:dyDescent="0.2">
      <c r="A47" s="87">
        <v>0.61666666666666636</v>
      </c>
      <c r="B47" s="89">
        <v>0.61736111111111081</v>
      </c>
      <c r="C47" s="90">
        <v>6.9444444444444447E-4</v>
      </c>
      <c r="D47" s="88" t="s">
        <v>34</v>
      </c>
      <c r="E47" s="82" t="s">
        <v>135</v>
      </c>
      <c r="F47" s="82" t="s">
        <v>244</v>
      </c>
      <c r="G47" s="82" t="s">
        <v>245</v>
      </c>
      <c r="H47" s="130" t="s">
        <v>297</v>
      </c>
      <c r="I47" s="72" t="str">
        <f t="shared" si="0"/>
        <v>new Session("Объявление ",DateTime.Parse("2019-03-14 14:48",CultureInfo.InvariantCulture), DateTime.Parse("2019-03-14 14:49",CultureInfo.InvariantCulture),new[] {Room.ConfHallA, Room.ConfHallB, Room.ConfHallC}),</v>
      </c>
    </row>
    <row r="48" spans="1:9" ht="51" x14ac:dyDescent="0.2">
      <c r="A48" s="87">
        <v>0.61736111111111081</v>
      </c>
      <c r="B48" s="89">
        <v>0.61805555555555525</v>
      </c>
      <c r="C48" s="90">
        <v>6.9444444444444447E-4</v>
      </c>
      <c r="D48" s="88" t="s">
        <v>34</v>
      </c>
      <c r="E48" s="82" t="s">
        <v>135</v>
      </c>
      <c r="F48" s="82" t="s">
        <v>182</v>
      </c>
      <c r="G48" s="82" t="s">
        <v>254</v>
      </c>
      <c r="H48" s="130" t="s">
        <v>297</v>
      </c>
      <c r="I48" s="72" t="str">
        <f t="shared" si="0"/>
        <v>new Session("Объявление о старте части мероприятия: Разъяснения по порядку взаимодействия ОГ и СИБИНТЕК в формате ЕОС ИТ",DateTime.Parse("2019-03-14 14:49",CultureInfo.InvariantCulture), DateTime.Parse("2019-03-14 14:50",CultureInfo.InvariantCulture),new[] {Room.ConfHallA, Room.ConfHallB, Room.ConfHallC}),</v>
      </c>
    </row>
    <row r="49" spans="1:9" ht="76.5" x14ac:dyDescent="0.2">
      <c r="A49" s="87">
        <v>0.61805555555555525</v>
      </c>
      <c r="B49" s="89">
        <v>0.64444444444444415</v>
      </c>
      <c r="C49" s="90">
        <v>2.6388888888888889E-2</v>
      </c>
      <c r="D49" s="88" t="s">
        <v>34</v>
      </c>
      <c r="E49" s="112" t="s">
        <v>200</v>
      </c>
      <c r="F49" s="91" t="s">
        <v>201</v>
      </c>
      <c r="G49" s="82" t="s">
        <v>20</v>
      </c>
      <c r="H49" s="130" t="s">
        <v>297</v>
      </c>
      <c r="I49" s="72" t="str">
        <f t="shared" si="0"/>
        <v>new Session("- Презентация подходов/ решений по внутренним вопросам
- Презентация подходов/ решений в части поставок МТР
- Презентация подходов/ решений в части поставок услуг/ проектов",DateTime.Parse("2019-03-14 14:50",CultureInfo.InvariantCulture), DateTime.Parse("2019-03-14 15:28",CultureInfo.InvariantCulture),new[] {Room.ConfHallA, Room.ConfHallB, Room.ConfHallC}),</v>
      </c>
    </row>
    <row r="50" spans="1:9" ht="38.25" x14ac:dyDescent="0.2">
      <c r="A50" s="87">
        <v>0.64444444444444415</v>
      </c>
      <c r="B50" s="89">
        <v>0.6451388888888886</v>
      </c>
      <c r="C50" s="90">
        <v>6.9444444444444447E-4</v>
      </c>
      <c r="D50" s="88" t="s">
        <v>34</v>
      </c>
      <c r="E50" s="82" t="s">
        <v>135</v>
      </c>
      <c r="F50" s="82" t="s">
        <v>184</v>
      </c>
      <c r="G50" s="82" t="s">
        <v>249</v>
      </c>
      <c r="H50" s="130" t="s">
        <v>297</v>
      </c>
      <c r="I50" s="72" t="str">
        <f t="shared" si="0"/>
        <v>new Session("Объявление завершении  части мероприятия: Разъяснения по порядку взаимодействия ОГ и СИБИНТЕК в формате ЕОС ИТ",DateTime.Parse("2019-03-14 15:28",CultureInfo.InvariantCulture), DateTime.Parse("2019-03-14 15:29",CultureInfo.InvariantCulture),new[] {Room.ConfHallA, Room.ConfHallB, Room.ConfHallC}),</v>
      </c>
    </row>
    <row r="51" spans="1:9" ht="25.5" x14ac:dyDescent="0.2">
      <c r="A51" s="87">
        <v>0.6451388888888886</v>
      </c>
      <c r="B51" s="89">
        <v>0.64583333333333304</v>
      </c>
      <c r="C51" s="90">
        <v>6.9444444444444447E-4</v>
      </c>
      <c r="D51" s="88" t="s">
        <v>34</v>
      </c>
      <c r="E51" s="82" t="s">
        <v>135</v>
      </c>
      <c r="F51" s="82" t="s">
        <v>185</v>
      </c>
      <c r="G51" s="82" t="s">
        <v>255</v>
      </c>
      <c r="H51" s="130" t="s">
        <v>297</v>
      </c>
      <c r="I51" s="72" t="str">
        <f t="shared" si="0"/>
        <v>new Session("Объявление кофе-брейке, свободное общение.",DateTime.Parse("2019-03-14 15:29",CultureInfo.InvariantCulture), DateTime.Parse("2019-03-14 15:30",CultureInfo.InvariantCulture),new[] {Room.ConfHallA, Room.ConfHallB, Room.ConfHallC}),</v>
      </c>
    </row>
    <row r="52" spans="1:9" ht="25.5" x14ac:dyDescent="0.2">
      <c r="A52" s="101">
        <v>0.64583333333333304</v>
      </c>
      <c r="B52" s="105">
        <v>0.65624999999999967</v>
      </c>
      <c r="C52" s="106">
        <v>1.0416666666666666E-2</v>
      </c>
      <c r="D52" s="102" t="s">
        <v>34</v>
      </c>
      <c r="E52" s="104" t="s">
        <v>135</v>
      </c>
      <c r="F52" s="104" t="s">
        <v>1</v>
      </c>
      <c r="G52" s="104" t="s">
        <v>135</v>
      </c>
      <c r="H52" s="131"/>
    </row>
    <row r="53" spans="1:9" ht="25.5" x14ac:dyDescent="0.2">
      <c r="A53" s="87">
        <v>0.65625</v>
      </c>
      <c r="B53" s="89">
        <v>0.67638888888888893</v>
      </c>
      <c r="C53" s="90">
        <v>2.013888888888889E-2</v>
      </c>
      <c r="D53" s="88" t="s">
        <v>34</v>
      </c>
      <c r="E53" s="82" t="s">
        <v>148</v>
      </c>
      <c r="F53" s="82" t="s">
        <v>186</v>
      </c>
      <c r="G53" s="82" t="s">
        <v>20</v>
      </c>
      <c r="H53" s="130" t="s">
        <v>297</v>
      </c>
      <c r="I53" s="72" t="str">
        <f t="shared" si="0"/>
        <v>new Session("Вводная часть про дизайн-мышление",DateTime.Parse("2019-03-14 15:45",CultureInfo.InvariantCulture), DateTime.Parse("2019-03-14 16:14",CultureInfo.InvariantCulture),new[] {Room.ConfHallA, Room.ConfHallB, Room.ConfHallC}),</v>
      </c>
    </row>
    <row r="54" spans="1:9" ht="25.5" x14ac:dyDescent="0.2">
      <c r="A54" s="87">
        <v>0.67638888888888893</v>
      </c>
      <c r="B54" s="89">
        <v>0.67708333333333337</v>
      </c>
      <c r="C54" s="90">
        <v>6.9444444444444447E-4</v>
      </c>
      <c r="D54" s="88" t="s">
        <v>34</v>
      </c>
      <c r="E54" s="82" t="s">
        <v>135</v>
      </c>
      <c r="F54" s="82" t="s">
        <v>256</v>
      </c>
      <c r="G54" s="82" t="s">
        <v>257</v>
      </c>
      <c r="H54" s="130" t="s">
        <v>297</v>
      </c>
      <c r="I54" s="72" t="str">
        <f t="shared" si="0"/>
        <v>new Session("Объявление",DateTime.Parse("2019-03-14 16:14",CultureInfo.InvariantCulture), DateTime.Parse("2019-03-14 16:15",CultureInfo.InvariantCulture),new[] {Room.ConfHallA, Room.ConfHallB, Room.ConfHallC}),</v>
      </c>
    </row>
    <row r="55" spans="1:9" ht="25.5" x14ac:dyDescent="0.2">
      <c r="A55" s="87">
        <v>0.67708333333333337</v>
      </c>
      <c r="B55" s="89">
        <v>0.8125</v>
      </c>
      <c r="C55" s="90">
        <v>0.13541666666666666</v>
      </c>
      <c r="D55" s="88" t="s">
        <v>34</v>
      </c>
      <c r="E55" s="82" t="s">
        <v>135</v>
      </c>
      <c r="F55" s="82" t="s">
        <v>258</v>
      </c>
      <c r="G55" s="82" t="s">
        <v>135</v>
      </c>
      <c r="H55" s="130" t="s">
        <v>297</v>
      </c>
      <c r="I55" s="72" t="str">
        <f t="shared" si="0"/>
        <v>new Session("Подготовка А+В+С к Гала-ужину",DateTime.Parse("2019-03-14 16:15",CultureInfo.InvariantCulture), DateTime.Parse("2019-03-14 19:30",CultureInfo.InvariantCulture),new[] {Room.ConfHallA, Room.ConfHallB, Room.ConfHallC}),</v>
      </c>
    </row>
    <row r="56" spans="1:9" ht="25.5" x14ac:dyDescent="0.2">
      <c r="A56" s="101">
        <v>0.8125</v>
      </c>
      <c r="B56" s="105">
        <v>0.95833333333333337</v>
      </c>
      <c r="C56" s="106">
        <v>0.14583333333333334</v>
      </c>
      <c r="D56" s="102" t="s">
        <v>34</v>
      </c>
      <c r="E56" s="104" t="s">
        <v>135</v>
      </c>
      <c r="F56" s="104" t="s">
        <v>189</v>
      </c>
      <c r="G56" s="104" t="s">
        <v>135</v>
      </c>
      <c r="H56" s="131"/>
    </row>
    <row r="57" spans="1:9" x14ac:dyDescent="0.2">
      <c r="A57" s="107"/>
      <c r="B57" s="108"/>
      <c r="C57" s="109"/>
      <c r="D57" s="110"/>
      <c r="E57" s="111"/>
      <c r="F57" s="111"/>
      <c r="G57" s="113"/>
      <c r="H57" s="131"/>
    </row>
    <row r="58" spans="1:9" x14ac:dyDescent="0.2">
      <c r="A58" s="185" t="s">
        <v>259</v>
      </c>
      <c r="B58" s="186"/>
      <c r="C58" s="186"/>
      <c r="D58" s="186"/>
      <c r="E58" s="186"/>
      <c r="F58" s="186"/>
      <c r="G58" s="187"/>
      <c r="H58" s="131"/>
    </row>
    <row r="59" spans="1:9" ht="25.5" x14ac:dyDescent="0.2">
      <c r="A59" s="76">
        <v>0.65624999999999967</v>
      </c>
      <c r="B59" s="92">
        <v>0.6666666666666663</v>
      </c>
      <c r="C59" s="93">
        <v>1.0416666666666666E-2</v>
      </c>
      <c r="D59" s="77" t="s">
        <v>208</v>
      </c>
      <c r="E59" s="79" t="s">
        <v>129</v>
      </c>
      <c r="F59" s="79" t="s">
        <v>260</v>
      </c>
      <c r="G59" s="79" t="s">
        <v>135</v>
      </c>
      <c r="H59" s="134">
        <v>9</v>
      </c>
      <c r="I59" s="72" t="str">
        <f t="shared" ref="I7:I64" si="3">CONCATENATE("new Session(""",F59,""",DateTime.Parse(""2019-03-14 ",TEXT(A59,"ЧЧ:ММ"),""",CultureInfo.InvariantCulture), DateTime.Parse(""2019-03-14 ",TEXT(B59,"ЧЧ:ММ"),""",CultureInfo.InvariantCulture),")</f>
        <v>new Session("Вручение призов директорам филиалов (Сибинтек)",DateTime.Parse("2019-03-14 15:45",CultureInfo.InvariantCulture), DateTime.Parse("2019-03-14 16:00",CultureInfo.InvariantCulture),</v>
      </c>
    </row>
    <row r="60" spans="1:9" ht="25.5" x14ac:dyDescent="0.2">
      <c r="A60" s="87">
        <v>0.65624999999999967</v>
      </c>
      <c r="B60" s="89">
        <v>0.65694444444444411</v>
      </c>
      <c r="C60" s="90">
        <v>6.9444444444444447E-4</v>
      </c>
      <c r="D60" s="88" t="s">
        <v>261</v>
      </c>
      <c r="E60" s="82" t="s">
        <v>135</v>
      </c>
      <c r="F60" s="82" t="s">
        <v>183</v>
      </c>
      <c r="G60" s="82" t="s">
        <v>152</v>
      </c>
      <c r="H60" s="130" t="s">
        <v>299</v>
      </c>
      <c r="I60" s="72" t="str">
        <f t="shared" si="3"/>
        <v>new Session("Объявление о старте стратегической сессии по дизайн-мышлению: взаимодействие ЦАУК и ОГ",DateTime.Parse("2019-03-14 15:45",CultureInfo.InvariantCulture), DateTime.Parse("2019-03-14 15:46",CultureInfo.InvariantCulture),</v>
      </c>
    </row>
    <row r="61" spans="1:9" ht="25.5" x14ac:dyDescent="0.2">
      <c r="A61" s="87">
        <v>0.65694444444444411</v>
      </c>
      <c r="B61" s="89">
        <v>0.65763888888888855</v>
      </c>
      <c r="C61" s="90">
        <v>6.9444444444444447E-4</v>
      </c>
      <c r="D61" s="88" t="s">
        <v>261</v>
      </c>
      <c r="E61" s="82" t="s">
        <v>135</v>
      </c>
      <c r="F61" s="82" t="s">
        <v>147</v>
      </c>
      <c r="G61" s="82" t="s">
        <v>136</v>
      </c>
      <c r="H61" s="130" t="s">
        <v>299</v>
      </c>
      <c r="I61" s="72" t="str">
        <f t="shared" si="3"/>
        <v>new Session("Представление Е.В. Мартыновой",DateTime.Parse("2019-03-14 15:46",CultureInfo.InvariantCulture), DateTime.Parse("2019-03-14 15:47",CultureInfo.InvariantCulture),</v>
      </c>
    </row>
    <row r="62" spans="1:9" x14ac:dyDescent="0.2">
      <c r="A62" s="87">
        <v>0.65763888888888855</v>
      </c>
      <c r="B62" s="89">
        <v>0.71874999999999967</v>
      </c>
      <c r="C62" s="90">
        <v>6.1111111111111116E-2</v>
      </c>
      <c r="D62" s="88" t="s">
        <v>261</v>
      </c>
      <c r="E62" s="82" t="s">
        <v>148</v>
      </c>
      <c r="F62" s="82" t="s">
        <v>187</v>
      </c>
      <c r="G62" s="82" t="s">
        <v>20</v>
      </c>
      <c r="H62" s="130" t="s">
        <v>299</v>
      </c>
      <c r="I62" s="72" t="str">
        <f t="shared" si="3"/>
        <v>new Session("Дизайн-мышление Part 1",DateTime.Parse("2019-03-14 15:47",CultureInfo.InvariantCulture), DateTime.Parse("2019-03-14 17:15",CultureInfo.InvariantCulture),</v>
      </c>
    </row>
    <row r="63" spans="1:9" x14ac:dyDescent="0.2">
      <c r="A63" s="87">
        <v>0.71874999999999967</v>
      </c>
      <c r="B63" s="89">
        <v>0.7291666666666663</v>
      </c>
      <c r="C63" s="90">
        <v>1.0416666666666666E-2</v>
      </c>
      <c r="D63" s="88" t="s">
        <v>261</v>
      </c>
      <c r="E63" s="82" t="s">
        <v>135</v>
      </c>
      <c r="F63" s="82" t="s">
        <v>1</v>
      </c>
      <c r="G63" s="82" t="s">
        <v>135</v>
      </c>
      <c r="H63" s="131"/>
    </row>
    <row r="64" spans="1:9" x14ac:dyDescent="0.2">
      <c r="A64" s="87">
        <v>0.7291666666666663</v>
      </c>
      <c r="B64" s="89">
        <v>0.78124999999999967</v>
      </c>
      <c r="C64" s="90">
        <v>5.2083333333333336E-2</v>
      </c>
      <c r="D64" s="88" t="s">
        <v>261</v>
      </c>
      <c r="E64" s="82" t="s">
        <v>148</v>
      </c>
      <c r="F64" s="82" t="s">
        <v>188</v>
      </c>
      <c r="G64" s="82" t="s">
        <v>20</v>
      </c>
      <c r="H64" s="130" t="s">
        <v>299</v>
      </c>
      <c r="I64" s="72" t="str">
        <f t="shared" si="3"/>
        <v>new Session("Дизайн-мышление Part 2",DateTime.Parse("2019-03-14 17:30",CultureInfo.InvariantCulture), DateTime.Parse("2019-03-14 18:45",CultureInfo.InvariantCulture),</v>
      </c>
    </row>
    <row r="65" spans="1:8" x14ac:dyDescent="0.2">
      <c r="A65" s="97"/>
      <c r="B65" s="94"/>
      <c r="C65" s="95"/>
      <c r="D65" s="98"/>
      <c r="E65" s="114"/>
      <c r="F65" s="114"/>
      <c r="G65" s="114"/>
      <c r="H65" s="99"/>
    </row>
    <row r="66" spans="1:8" x14ac:dyDescent="0.2">
      <c r="A66" s="97"/>
      <c r="B66" s="94"/>
      <c r="C66" s="95"/>
      <c r="D66" s="98"/>
      <c r="E66" s="114"/>
      <c r="F66" s="114"/>
      <c r="G66" s="114"/>
      <c r="H66" s="99"/>
    </row>
    <row r="67" spans="1:8" x14ac:dyDescent="0.2">
      <c r="A67" s="97"/>
      <c r="B67" s="94"/>
      <c r="C67" s="95"/>
      <c r="D67" s="98"/>
      <c r="E67" s="114"/>
      <c r="F67" s="115"/>
      <c r="G67" s="114"/>
      <c r="H67" s="99"/>
    </row>
    <row r="68" spans="1:8" x14ac:dyDescent="0.2">
      <c r="A68" s="97"/>
      <c r="B68" s="94"/>
      <c r="C68" s="95"/>
      <c r="D68" s="98"/>
      <c r="E68" s="114"/>
      <c r="F68" s="114"/>
      <c r="G68" s="114"/>
      <c r="H68" s="99"/>
    </row>
    <row r="69" spans="1:8" x14ac:dyDescent="0.2">
      <c r="A69" s="97"/>
      <c r="B69" s="94"/>
      <c r="C69" s="95"/>
      <c r="D69" s="98"/>
      <c r="E69" s="114"/>
      <c r="F69" s="114"/>
      <c r="G69" s="114"/>
      <c r="H69" s="99"/>
    </row>
    <row r="70" spans="1:8" x14ac:dyDescent="0.2">
      <c r="A70" s="97"/>
      <c r="B70" s="94"/>
      <c r="C70" s="95"/>
      <c r="D70" s="98"/>
      <c r="E70" s="114"/>
      <c r="F70" s="114"/>
      <c r="G70" s="114"/>
      <c r="H70" s="99"/>
    </row>
    <row r="71" spans="1:8" x14ac:dyDescent="0.2">
      <c r="A71" s="97"/>
      <c r="B71" s="94"/>
      <c r="C71" s="95"/>
      <c r="D71" s="98"/>
      <c r="E71" s="114"/>
      <c r="F71" s="114"/>
      <c r="G71" s="114"/>
      <c r="H71" s="99"/>
    </row>
    <row r="72" spans="1:8" x14ac:dyDescent="0.2">
      <c r="A72" s="94"/>
      <c r="B72" s="94"/>
      <c r="C72" s="95"/>
      <c r="D72" s="96"/>
      <c r="E72" s="114"/>
      <c r="F72" s="114"/>
      <c r="G72" s="114"/>
      <c r="H72" s="99"/>
    </row>
    <row r="73" spans="1:8" x14ac:dyDescent="0.2">
      <c r="A73" s="97"/>
      <c r="B73" s="94"/>
      <c r="C73" s="95"/>
      <c r="D73" s="98"/>
      <c r="E73" s="114"/>
      <c r="F73" s="114"/>
      <c r="G73" s="114"/>
      <c r="H73" s="99"/>
    </row>
    <row r="74" spans="1:8" x14ac:dyDescent="0.2">
      <c r="A74" s="94"/>
      <c r="B74" s="94"/>
      <c r="C74" s="95"/>
      <c r="D74" s="98"/>
      <c r="E74" s="114"/>
      <c r="F74" s="114"/>
      <c r="G74" s="114"/>
      <c r="H74" s="99"/>
    </row>
    <row r="75" spans="1:8" x14ac:dyDescent="0.2">
      <c r="A75" s="94"/>
      <c r="B75" s="94"/>
      <c r="C75" s="95"/>
      <c r="D75" s="98"/>
      <c r="E75" s="114"/>
      <c r="F75" s="114"/>
      <c r="G75" s="114"/>
      <c r="H75" s="99"/>
    </row>
    <row r="76" spans="1:8" x14ac:dyDescent="0.2">
      <c r="A76" s="100"/>
      <c r="B76" s="100"/>
      <c r="C76" s="100"/>
      <c r="D76" s="96"/>
      <c r="E76" s="114"/>
      <c r="F76" s="114"/>
      <c r="G76" s="114"/>
      <c r="H76" s="99"/>
    </row>
    <row r="77" spans="1:8" x14ac:dyDescent="0.2">
      <c r="A77" s="100"/>
      <c r="B77" s="100"/>
      <c r="C77" s="100"/>
      <c r="D77" s="96"/>
      <c r="E77" s="114"/>
      <c r="F77" s="114"/>
      <c r="G77" s="114"/>
      <c r="H77" s="99"/>
    </row>
  </sheetData>
  <mergeCells count="2">
    <mergeCell ref="A1:G2"/>
    <mergeCell ref="A58:G58"/>
  </mergeCells>
  <pageMargins left="0.31496062992125984" right="0.31496062992125984" top="0.35433070866141736" bottom="0.55118110236220474" header="0.31496062992125984" footer="0.31496062992125984"/>
  <pageSetup paperSize="8" scale="71" orientation="portrait" r:id="rId1"/>
  <headerFooter>
    <oddFooter>Страница  &amp;P из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112"/>
  <sheetViews>
    <sheetView tabSelected="1" topLeftCell="A28" zoomScale="70" zoomScaleNormal="70" workbookViewId="0">
      <selection activeCell="I37" sqref="I37:I51"/>
    </sheetView>
  </sheetViews>
  <sheetFormatPr defaultColWidth="8.85546875" defaultRowHeight="12.75" x14ac:dyDescent="0.2"/>
  <cols>
    <col min="1" max="3" width="6.5703125" style="85" customWidth="1"/>
    <col min="4" max="4" width="6.5703125" style="86" customWidth="1"/>
    <col min="5" max="5" width="26.7109375" style="80" customWidth="1"/>
    <col min="6" max="6" width="44.85546875" style="80" customWidth="1"/>
    <col min="7" max="7" width="34.140625" style="80" bestFit="1" customWidth="1"/>
    <col min="8" max="8" width="26.7109375" style="71" customWidth="1"/>
    <col min="9" max="9" width="15" style="72" customWidth="1"/>
    <col min="10" max="16384" width="8.85546875" style="72"/>
  </cols>
  <sheetData>
    <row r="1" spans="1:9" x14ac:dyDescent="0.2">
      <c r="A1" s="184" t="s">
        <v>190</v>
      </c>
      <c r="B1" s="184"/>
      <c r="C1" s="184"/>
      <c r="D1" s="184"/>
      <c r="E1" s="184"/>
      <c r="F1" s="184"/>
      <c r="G1" s="184"/>
    </row>
    <row r="2" spans="1:9" x14ac:dyDescent="0.2">
      <c r="A2" s="184"/>
      <c r="B2" s="184"/>
      <c r="C2" s="184"/>
      <c r="D2" s="184"/>
      <c r="E2" s="184"/>
      <c r="F2" s="184"/>
      <c r="G2" s="184"/>
    </row>
    <row r="3" spans="1:9" ht="51" x14ac:dyDescent="0.2">
      <c r="A3" s="73" t="s">
        <v>38</v>
      </c>
      <c r="B3" s="73" t="s">
        <v>39</v>
      </c>
      <c r="C3" s="73" t="s">
        <v>40</v>
      </c>
      <c r="D3" s="74" t="s">
        <v>41</v>
      </c>
      <c r="E3" s="75" t="s">
        <v>126</v>
      </c>
      <c r="F3" s="75" t="s">
        <v>127</v>
      </c>
      <c r="G3" s="75" t="s">
        <v>134</v>
      </c>
      <c r="H3" s="132" t="s">
        <v>298</v>
      </c>
    </row>
    <row r="4" spans="1:9" ht="25.5" x14ac:dyDescent="0.2">
      <c r="A4" s="101">
        <v>0.39583333333333331</v>
      </c>
      <c r="B4" s="101">
        <v>0.39652777777777776</v>
      </c>
      <c r="C4" s="101">
        <v>6.9444444444444447E-4</v>
      </c>
      <c r="D4" s="102" t="s">
        <v>262</v>
      </c>
      <c r="E4" s="104" t="s">
        <v>129</v>
      </c>
      <c r="F4" s="104" t="s">
        <v>128</v>
      </c>
      <c r="G4" s="104" t="s">
        <v>263</v>
      </c>
      <c r="H4" s="135" t="s">
        <v>297</v>
      </c>
      <c r="I4" s="72" t="str">
        <f>CONCATENATE("new Session(""",F4,""",DateTime.Parse(""2019-03-15 ",TEXT(A4,"ЧЧ:ММ"),""",CultureInfo.InvariantCulture), DateTime.Parse(""2019-03-14 ",TEXT(B4,"ЧЧ:ММ"),""",CultureInfo.InvariantCulture),new[] {Room.ConfHallA, Room.ConfHallB, Room.ConfHallC}),")</f>
        <v>new Session("Приветствие гостей. Открытие мероприятия.",DateTime.Parse("2019-03-15 09:30",CultureInfo.InvariantCulture), DateTime.Parse("2019-03-14 09:31",CultureInfo.InvariantCulture),new[] {Room.ConfHallA, Room.ConfHallB, Room.ConfHallC}),</v>
      </c>
    </row>
    <row r="5" spans="1:9" x14ac:dyDescent="0.2">
      <c r="A5" s="76">
        <v>0.39652777777777776</v>
      </c>
      <c r="B5" s="76">
        <v>0.43680555555555556</v>
      </c>
      <c r="C5" s="76">
        <v>4.027777777777778E-2</v>
      </c>
      <c r="D5" s="77" t="s">
        <v>75</v>
      </c>
      <c r="E5" s="79" t="s">
        <v>193</v>
      </c>
      <c r="F5" s="117" t="s">
        <v>191</v>
      </c>
      <c r="G5" s="79" t="s">
        <v>20</v>
      </c>
      <c r="H5" s="135">
        <v>4</v>
      </c>
      <c r="I5" s="72" t="str">
        <f t="shared" ref="I5:I55" si="0">CONCATENATE("new Session(""",F5,""",DateTime.Parse(""2019-03-15 ",TEXT(A5,"ЧЧ:ММ"),""",CultureInfo.InvariantCulture), DateTime.Parse(""2019-03-14 ",TEXT(B5,"ЧЧ:ММ"),""",CultureInfo.InvariantCulture),new[] {Room.ConfHallA, Room.ConfHallB, Room.ConfHallC}),")</f>
        <v>new Session("Концепция центра по управлению ИБ, 187-ФЗ",DateTime.Parse("2019-03-15 09:31",CultureInfo.InvariantCulture), DateTime.Parse("2019-03-14 10:29",CultureInfo.InvariantCulture),new[] {Room.ConfHallA, Room.ConfHallB, Room.ConfHallC}),</v>
      </c>
    </row>
    <row r="6" spans="1:9" ht="38.25" x14ac:dyDescent="0.2">
      <c r="A6" s="76">
        <v>0.39652777777777776</v>
      </c>
      <c r="B6" s="76">
        <v>0.43819444444444444</v>
      </c>
      <c r="C6" s="76">
        <v>4.1666666666666664E-2</v>
      </c>
      <c r="D6" s="77" t="s">
        <v>81</v>
      </c>
      <c r="E6" s="117" t="s">
        <v>192</v>
      </c>
      <c r="F6" s="117" t="s">
        <v>194</v>
      </c>
      <c r="G6" s="79" t="s">
        <v>20</v>
      </c>
      <c r="H6" s="135">
        <v>5</v>
      </c>
      <c r="I6" s="72" t="str">
        <f t="shared" si="0"/>
        <v>new Session("Процесс планирования и реализации потребностей по направлениям ИТ, ИБ и ПАМиКК",DateTime.Parse("2019-03-15 09:31",CultureInfo.InvariantCulture), DateTime.Parse("2019-03-14 10:31",CultureInfo.InvariantCulture),new[] {Room.ConfHallA, Room.ConfHallB, Room.ConfHallC}),</v>
      </c>
    </row>
    <row r="7" spans="1:9" ht="25.5" x14ac:dyDescent="0.2">
      <c r="A7" s="76">
        <v>0.39652777777777776</v>
      </c>
      <c r="B7" s="76">
        <v>0.43819444444444444</v>
      </c>
      <c r="C7" s="76">
        <v>4.1666666666666664E-2</v>
      </c>
      <c r="D7" s="77" t="s">
        <v>84</v>
      </c>
      <c r="E7" s="79" t="s">
        <v>196</v>
      </c>
      <c r="F7" s="79" t="s">
        <v>195</v>
      </c>
      <c r="G7" s="79" t="s">
        <v>20</v>
      </c>
      <c r="H7" s="135">
        <v>6</v>
      </c>
      <c r="I7" s="72" t="str">
        <f t="shared" si="0"/>
        <v>new Session("Итоги запуска корпоративных ЦОД и развитие региональных ЦОД",DateTime.Parse("2019-03-15 09:31",CultureInfo.InvariantCulture), DateTime.Parse("2019-03-14 10:31",CultureInfo.InvariantCulture),new[] {Room.ConfHallA, Room.ConfHallB, Room.ConfHallC}),</v>
      </c>
    </row>
    <row r="8" spans="1:9" x14ac:dyDescent="0.2">
      <c r="A8" s="76">
        <v>0.39652777777777776</v>
      </c>
      <c r="B8" s="76">
        <v>0.43819444444444444</v>
      </c>
      <c r="C8" s="76">
        <v>4.1666666666666664E-2</v>
      </c>
      <c r="D8" s="77" t="s">
        <v>208</v>
      </c>
      <c r="E8" s="79" t="s">
        <v>197</v>
      </c>
      <c r="F8" s="79" t="s">
        <v>198</v>
      </c>
      <c r="G8" s="79" t="s">
        <v>20</v>
      </c>
      <c r="H8" s="135">
        <v>9</v>
      </c>
      <c r="I8" s="72" t="str">
        <f t="shared" si="0"/>
        <v>new Session("Цифровая лаборатория",DateTime.Parse("2019-03-15 09:31",CultureInfo.InvariantCulture), DateTime.Parse("2019-03-14 10:31",CultureInfo.InvariantCulture),new[] {Room.ConfHallA, Room.ConfHallB, Room.ConfHallC}),</v>
      </c>
    </row>
    <row r="9" spans="1:9" ht="25.5" x14ac:dyDescent="0.2">
      <c r="A9" s="76">
        <v>0.39652777777777776</v>
      </c>
      <c r="B9" s="76">
        <v>0.43819444444444444</v>
      </c>
      <c r="C9" s="76">
        <v>4.1666666666666664E-2</v>
      </c>
      <c r="D9" s="77" t="s">
        <v>209</v>
      </c>
      <c r="E9" s="79" t="s">
        <v>202</v>
      </c>
      <c r="F9" s="79" t="s">
        <v>203</v>
      </c>
      <c r="G9" s="79" t="s">
        <v>20</v>
      </c>
      <c r="H9" s="135">
        <v>10</v>
      </c>
      <c r="I9" s="72" t="str">
        <f t="shared" si="0"/>
        <v>new Session("Контроль исполнения Программы обеспечения измерений внутри-произв. материальных потоков",DateTime.Parse("2019-03-15 09:31",CultureInfo.InvariantCulture), DateTime.Parse("2019-03-14 10:31",CultureInfo.InvariantCulture),new[] {Room.ConfHallA, Room.ConfHallB, Room.ConfHallC}),</v>
      </c>
    </row>
    <row r="10" spans="1:9" s="80" customFormat="1" ht="25.5" x14ac:dyDescent="0.2">
      <c r="A10" s="76">
        <v>0.39652777777777776</v>
      </c>
      <c r="B10" s="76">
        <v>0.43819444444444444</v>
      </c>
      <c r="C10" s="76">
        <v>4.1666666666666664E-2</v>
      </c>
      <c r="D10" s="77" t="s">
        <v>210</v>
      </c>
      <c r="E10" s="77" t="s">
        <v>204</v>
      </c>
      <c r="F10" s="79" t="s">
        <v>205</v>
      </c>
      <c r="G10" s="79" t="s">
        <v>20</v>
      </c>
      <c r="H10" s="133">
        <v>11</v>
      </c>
      <c r="I10" s="72" t="str">
        <f t="shared" si="0"/>
        <v>new Session("Перспективные технологии на базе РН-Предикс",DateTime.Parse("2019-03-15 09:31",CultureInfo.InvariantCulture), DateTime.Parse("2019-03-14 10:31",CultureInfo.InvariantCulture),new[] {Room.ConfHallA, Room.ConfHallB, Room.ConfHallC}),</v>
      </c>
    </row>
    <row r="11" spans="1:9" s="80" customFormat="1" ht="25.5" x14ac:dyDescent="0.2">
      <c r="A11" s="76">
        <v>0.39652777777777776</v>
      </c>
      <c r="B11" s="76">
        <v>0.43680555555555556</v>
      </c>
      <c r="C11" s="76">
        <v>4.027777777777778E-2</v>
      </c>
      <c r="D11" s="77" t="s">
        <v>211</v>
      </c>
      <c r="E11" s="79" t="s">
        <v>207</v>
      </c>
      <c r="F11" s="79" t="s">
        <v>206</v>
      </c>
      <c r="G11" s="79" t="s">
        <v>20</v>
      </c>
      <c r="H11" s="133">
        <v>12</v>
      </c>
      <c r="I11" s="72" t="str">
        <f t="shared" si="0"/>
        <v>new Session(" Повышение устойчивости ИТ ОГ в условиях НВК",DateTime.Parse("2019-03-15 09:31",CultureInfo.InvariantCulture), DateTime.Parse("2019-03-14 10:29",CultureInfo.InvariantCulture),new[] {Room.ConfHallA, Room.ConfHallB, Room.ConfHallC}),</v>
      </c>
    </row>
    <row r="12" spans="1:9" s="80" customFormat="1" x14ac:dyDescent="0.2">
      <c r="A12" s="81">
        <v>0.43680555555555556</v>
      </c>
      <c r="B12" s="81">
        <v>0.4375</v>
      </c>
      <c r="C12" s="76">
        <v>6.9444444444444447E-4</v>
      </c>
      <c r="D12" s="78" t="s">
        <v>262</v>
      </c>
      <c r="E12" s="83" t="s">
        <v>135</v>
      </c>
      <c r="F12" s="82" t="s">
        <v>151</v>
      </c>
      <c r="G12" s="82" t="s">
        <v>152</v>
      </c>
      <c r="H12" s="135" t="s">
        <v>297</v>
      </c>
      <c r="I12" s="72" t="str">
        <f t="shared" si="0"/>
        <v>new Session("Объевление кофе-брейка",DateTime.Parse("2019-03-15 10:29",CultureInfo.InvariantCulture), DateTime.Parse("2019-03-14 10:30",CultureInfo.InvariantCulture),new[] {Room.ConfHallA, Room.ConfHallB, Room.ConfHallC}),</v>
      </c>
    </row>
    <row r="13" spans="1:9" s="80" customFormat="1" x14ac:dyDescent="0.2">
      <c r="A13" s="105">
        <v>0.4375</v>
      </c>
      <c r="B13" s="105">
        <v>0.4513888888888889</v>
      </c>
      <c r="C13" s="101">
        <v>1.3888888888888888E-2</v>
      </c>
      <c r="D13" s="103" t="s">
        <v>262</v>
      </c>
      <c r="E13" s="104" t="s">
        <v>135</v>
      </c>
      <c r="F13" s="104" t="s">
        <v>1</v>
      </c>
      <c r="G13" s="104" t="s">
        <v>135</v>
      </c>
      <c r="H13" s="83"/>
      <c r="I13" s="72"/>
    </row>
    <row r="14" spans="1:9" s="80" customFormat="1" ht="25.5" x14ac:dyDescent="0.2">
      <c r="A14" s="105">
        <v>0.4513888888888889</v>
      </c>
      <c r="B14" s="105">
        <v>0.45208333333333334</v>
      </c>
      <c r="C14" s="101">
        <v>6.9444444444444447E-4</v>
      </c>
      <c r="D14" s="102" t="s">
        <v>81</v>
      </c>
      <c r="E14" s="104" t="s">
        <v>135</v>
      </c>
      <c r="F14" s="104" t="s">
        <v>212</v>
      </c>
      <c r="G14" s="104" t="s">
        <v>152</v>
      </c>
      <c r="H14" s="135">
        <v>5</v>
      </c>
      <c r="I14" s="72" t="str">
        <f>CONCATENATE("new Session(""",F14,""",DateTime.Parse(""2019-03-15 ",TEXT(A14,"ЧЧ:ММ"),""",CultureInfo.InvariantCulture), DateTime.Parse(""2019-03-14 ",TEXT(B14,"ЧЧ:ММ"),""",CultureInfo.InvariantCulture),new[] {Room.ConfHallB}),")</f>
        <v>new Session("Объявление о старте выступлений в секции  ДОБЫЧА: Нефтегазовое месторождение",DateTime.Parse("2019-03-15 10:50",CultureInfo.InvariantCulture), DateTime.Parse("2019-03-14 10:51",CultureInfo.InvariantCulture),new[] {Room.ConfHallB}),</v>
      </c>
    </row>
    <row r="15" spans="1:9" s="80" customFormat="1" ht="25.5" x14ac:dyDescent="0.2">
      <c r="A15" s="81">
        <v>0.45208333333333334</v>
      </c>
      <c r="B15" s="81">
        <v>0.46250000000000002</v>
      </c>
      <c r="C15" s="76">
        <v>1.0416666666666666E-2</v>
      </c>
      <c r="D15" s="77" t="s">
        <v>81</v>
      </c>
      <c r="E15" s="83" t="s">
        <v>156</v>
      </c>
      <c r="F15" s="122" t="s">
        <v>213</v>
      </c>
      <c r="G15" s="83" t="s">
        <v>20</v>
      </c>
      <c r="H15" s="135">
        <v>5</v>
      </c>
      <c r="I15" s="72" t="str">
        <f t="shared" ref="I15:I24" si="1">CONCATENATE("new Session(""",F15,""",DateTime.Parse(""2019-03-15 ",TEXT(A15,"ЧЧ:ММ"),""",CultureInfo.InvariantCulture), DateTime.Parse(""2019-03-14 ",TEXT(B15,"ЧЧ:ММ"),""",CultureInfo.InvariantCulture),new[] {Room.ConfHallB}),")</f>
        <v>new Session("Программа цифровизации РиД - обзорная презентация",DateTime.Parse("2019-03-15 10:51",CultureInfo.InvariantCulture), DateTime.Parse("2019-03-14 11:06",CultureInfo.InvariantCulture),new[] {Room.ConfHallB}),</v>
      </c>
    </row>
    <row r="16" spans="1:9" s="80" customFormat="1" ht="25.5" x14ac:dyDescent="0.2">
      <c r="A16" s="81">
        <v>0.46250000000000002</v>
      </c>
      <c r="B16" s="81">
        <v>0.47291666666666671</v>
      </c>
      <c r="C16" s="76">
        <v>1.0416666666666666E-2</v>
      </c>
      <c r="D16" s="77" t="s">
        <v>81</v>
      </c>
      <c r="E16" s="83" t="s">
        <v>214</v>
      </c>
      <c r="F16" s="83" t="s">
        <v>215</v>
      </c>
      <c r="G16" s="83" t="s">
        <v>20</v>
      </c>
      <c r="H16" s="135">
        <v>5</v>
      </c>
      <c r="I16" s="72" t="str">
        <f t="shared" si="1"/>
        <v>new Session("Программа цифровизации Блока Газ - обзорная презентация",DateTime.Parse("2019-03-15 11:06",CultureInfo.InvariantCulture), DateTime.Parse("2019-03-14 11:21",CultureInfo.InvariantCulture),new[] {Room.ConfHallB}),</v>
      </c>
    </row>
    <row r="17" spans="1:9" s="80" customFormat="1" ht="25.5" x14ac:dyDescent="0.2">
      <c r="A17" s="81">
        <v>0.47291666666666671</v>
      </c>
      <c r="B17" s="81">
        <v>0.47986111111111113</v>
      </c>
      <c r="C17" s="76">
        <v>6.9444444444444441E-3</v>
      </c>
      <c r="D17" s="77" t="s">
        <v>81</v>
      </c>
      <c r="E17" s="83" t="s">
        <v>217</v>
      </c>
      <c r="F17" s="83" t="s">
        <v>216</v>
      </c>
      <c r="G17" s="83" t="s">
        <v>20</v>
      </c>
      <c r="H17" s="135">
        <v>5</v>
      </c>
      <c r="I17" s="72" t="str">
        <f t="shared" si="1"/>
        <v>new Session("Стратегия развития цифровизации службы Бурения",DateTime.Parse("2019-03-15 11:21",CultureInfo.InvariantCulture), DateTime.Parse("2019-03-14 11:31",CultureInfo.InvariantCulture),new[] {Room.ConfHallB}),</v>
      </c>
    </row>
    <row r="18" spans="1:9" s="80" customFormat="1" x14ac:dyDescent="0.2">
      <c r="A18" s="81">
        <v>0.47986111111111113</v>
      </c>
      <c r="B18" s="81">
        <v>0.48680555555555555</v>
      </c>
      <c r="C18" s="76">
        <v>6.9444444444444441E-3</v>
      </c>
      <c r="D18" s="77" t="s">
        <v>81</v>
      </c>
      <c r="E18" s="120" t="s">
        <v>71</v>
      </c>
      <c r="F18" s="83" t="s">
        <v>70</v>
      </c>
      <c r="G18" s="83" t="s">
        <v>20</v>
      </c>
      <c r="H18" s="135">
        <v>5</v>
      </c>
      <c r="I18" s="72" t="str">
        <f t="shared" si="1"/>
        <v>new Session("Переход на комплексные услуги - «ГеоПАК»",DateTime.Parse("2019-03-15 11:31",CultureInfo.InvariantCulture), DateTime.Parse("2019-03-14 11:41",CultureInfo.InvariantCulture),new[] {Room.ConfHallB}),</v>
      </c>
    </row>
    <row r="19" spans="1:9" s="80" customFormat="1" ht="38.25" x14ac:dyDescent="0.2">
      <c r="A19" s="81">
        <v>0.48680555555555555</v>
      </c>
      <c r="B19" s="81">
        <v>0.50208333333333333</v>
      </c>
      <c r="C19" s="76">
        <v>1.5277777777777777E-2</v>
      </c>
      <c r="D19" s="77" t="s">
        <v>81</v>
      </c>
      <c r="E19" s="83" t="s">
        <v>63</v>
      </c>
      <c r="F19" s="83" t="s">
        <v>97</v>
      </c>
      <c r="G19" s="83" t="s">
        <v>20</v>
      </c>
      <c r="H19" s="135">
        <v>5</v>
      </c>
      <c r="I19" s="72" t="str">
        <f t="shared" si="1"/>
        <v>new Session("Подход к реализации цифровых инициатив - вызовы и пути решения (по результатам опроса ОГ о готовности к цифровизации)",DateTime.Parse("2019-03-15 11:41",CultureInfo.InvariantCulture), DateTime.Parse("2019-03-14 12:03",CultureInfo.InvariantCulture),new[] {Room.ConfHallB}),</v>
      </c>
    </row>
    <row r="20" spans="1:9" s="80" customFormat="1" x14ac:dyDescent="0.2">
      <c r="A20" s="81">
        <v>0.50208333333333333</v>
      </c>
      <c r="B20" s="81">
        <v>0.51249999999999996</v>
      </c>
      <c r="C20" s="76">
        <v>1.0416666666666666E-2</v>
      </c>
      <c r="D20" s="77" t="s">
        <v>81</v>
      </c>
      <c r="E20" s="83" t="s">
        <v>99</v>
      </c>
      <c r="F20" s="122" t="s">
        <v>100</v>
      </c>
      <c r="G20" s="83" t="s">
        <v>20</v>
      </c>
      <c r="H20" s="135">
        <v>5</v>
      </c>
      <c r="I20" s="72" t="str">
        <f t="shared" si="1"/>
        <v>new Session("Инфраструктурная поддержка цифровизации",DateTime.Parse("2019-03-15 12:03",CultureInfo.InvariantCulture), DateTime.Parse("2019-03-14 12:18",CultureInfo.InvariantCulture),new[] {Room.ConfHallB}),</v>
      </c>
    </row>
    <row r="21" spans="1:9" s="80" customFormat="1" x14ac:dyDescent="0.2">
      <c r="A21" s="81">
        <v>0.51249999999999996</v>
      </c>
      <c r="B21" s="81">
        <v>0.52083333333333326</v>
      </c>
      <c r="C21" s="76">
        <v>8.3333333333333332E-3</v>
      </c>
      <c r="D21" s="77" t="s">
        <v>81</v>
      </c>
      <c r="E21" s="83" t="s">
        <v>63</v>
      </c>
      <c r="F21" s="83" t="s">
        <v>88</v>
      </c>
      <c r="G21" s="83" t="s">
        <v>20</v>
      </c>
      <c r="H21" s="135">
        <v>5</v>
      </c>
      <c r="I21" s="72" t="str">
        <f t="shared" si="1"/>
        <v>new Session("Модель взаимодействия с Цифровым Кластером",DateTime.Parse("2019-03-15 12:18",CultureInfo.InvariantCulture), DateTime.Parse("2019-03-14 12:30",CultureInfo.InvariantCulture),new[] {Room.ConfHallB}),</v>
      </c>
    </row>
    <row r="22" spans="1:9" s="80" customFormat="1" ht="38.25" x14ac:dyDescent="0.2">
      <c r="A22" s="81">
        <v>0.52083333333333326</v>
      </c>
      <c r="B22" s="81">
        <v>0.52777777777777768</v>
      </c>
      <c r="C22" s="76">
        <v>6.9444444444444441E-3</v>
      </c>
      <c r="D22" s="77" t="s">
        <v>81</v>
      </c>
      <c r="E22" s="121" t="s">
        <v>65</v>
      </c>
      <c r="F22" s="83" t="s">
        <v>106</v>
      </c>
      <c r="G22" s="83" t="s">
        <v>20</v>
      </c>
      <c r="H22" s="135">
        <v>5</v>
      </c>
      <c r="I22" s="72" t="str">
        <f t="shared" si="1"/>
        <v>new Session("Программа мобильности - развитие системы удаленного доступа к корпоративным информационным системам Компании",DateTime.Parse("2019-03-15 12:30",CultureInfo.InvariantCulture), DateTime.Parse("2019-03-14 12:40",CultureInfo.InvariantCulture),new[] {Room.ConfHallB}),</v>
      </c>
    </row>
    <row r="23" spans="1:9" s="80" customFormat="1" x14ac:dyDescent="0.2">
      <c r="A23" s="81">
        <v>0.52777777777777768</v>
      </c>
      <c r="B23" s="81">
        <v>0.5347222222222221</v>
      </c>
      <c r="C23" s="76">
        <v>6.9444444444444441E-3</v>
      </c>
      <c r="D23" s="77" t="s">
        <v>81</v>
      </c>
      <c r="E23" s="121" t="s">
        <v>68</v>
      </c>
      <c r="F23" s="83" t="s">
        <v>107</v>
      </c>
      <c r="G23" s="83" t="s">
        <v>20</v>
      </c>
      <c r="H23" s="135">
        <v>5</v>
      </c>
      <c r="I23" s="72" t="str">
        <f t="shared" si="1"/>
        <v>new Session("Управление ИТ-активами",DateTime.Parse("2019-03-15 12:40",CultureInfo.InvariantCulture), DateTime.Parse("2019-03-14 12:50",CultureInfo.InvariantCulture),new[] {Room.ConfHallB}),</v>
      </c>
    </row>
    <row r="24" spans="1:9" s="80" customFormat="1" ht="25.5" x14ac:dyDescent="0.2">
      <c r="A24" s="81">
        <v>0.5347222222222221</v>
      </c>
      <c r="B24" s="81">
        <v>0.55208333333333326</v>
      </c>
      <c r="C24" s="76">
        <v>1.7361111111111112E-2</v>
      </c>
      <c r="D24" s="77" t="s">
        <v>81</v>
      </c>
      <c r="E24" s="83" t="s">
        <v>135</v>
      </c>
      <c r="F24" s="83" t="s">
        <v>109</v>
      </c>
      <c r="G24" s="83" t="s">
        <v>135</v>
      </c>
      <c r="H24" s="135">
        <v>5</v>
      </c>
      <c r="I24" s="72" t="str">
        <f t="shared" si="1"/>
        <v>new Session("Вопросы и ответы по автоматизации, информатизации и цифровизации ОГ РиД/Газ",DateTime.Parse("2019-03-15 12:50",CultureInfo.InvariantCulture), DateTime.Parse("2019-03-14 13:15",CultureInfo.InvariantCulture),new[] {Room.ConfHallB}),</v>
      </c>
    </row>
    <row r="25" spans="1:9" s="80" customFormat="1" ht="51" x14ac:dyDescent="0.2">
      <c r="A25" s="105">
        <v>0.4513888888888889</v>
      </c>
      <c r="B25" s="105">
        <v>0.45208333333333334</v>
      </c>
      <c r="C25" s="101">
        <v>6.9444444444444447E-4</v>
      </c>
      <c r="D25" s="118" t="s">
        <v>75</v>
      </c>
      <c r="E25" s="104" t="s">
        <v>135</v>
      </c>
      <c r="F25" s="104" t="s">
        <v>218</v>
      </c>
      <c r="G25" s="104" t="s">
        <v>152</v>
      </c>
      <c r="H25" s="133">
        <v>4</v>
      </c>
      <c r="I25" s="72" t="str">
        <f>CONCATENATE("new Session(""",F25,""",DateTime.Parse(""2019-03-15 ",TEXT(A25,"ЧЧ:ММ"),""",CultureInfo.InvariantCulture), DateTime.Parse(""2019-03-14 ",TEXT(B25,"ЧЧ:ММ"),""",CultureInfo.InvariantCulture),new[] {Room.ConfHallA}),")</f>
        <v>new Session("Объявление о старте выступлений в секции ПЕРЕРАБОТКА: 
Современное производство в нефтепереработке и нефтегазохимии",DateTime.Parse("2019-03-15 10:50",CultureInfo.InvariantCulture), DateTime.Parse("2019-03-14 10:51",CultureInfo.InvariantCulture),new[] {Room.ConfHallA}),</v>
      </c>
    </row>
    <row r="26" spans="1:9" s="80" customFormat="1" ht="38.25" x14ac:dyDescent="0.2">
      <c r="A26" s="81">
        <v>0.45208333333333334</v>
      </c>
      <c r="B26" s="81">
        <f t="shared" ref="B26:B36" si="2">A26+C26</f>
        <v>0.45902777777777776</v>
      </c>
      <c r="C26" s="76">
        <v>6.9444444444444441E-3</v>
      </c>
      <c r="D26" s="84" t="s">
        <v>75</v>
      </c>
      <c r="E26" s="83" t="s">
        <v>225</v>
      </c>
      <c r="F26" s="83" t="s">
        <v>264</v>
      </c>
      <c r="G26" s="83" t="s">
        <v>20</v>
      </c>
      <c r="H26" s="133">
        <v>4</v>
      </c>
      <c r="I26" s="72" t="str">
        <f t="shared" ref="I26:I35" si="3">CONCATENATE("new Session(""",F26,""",DateTime.Parse(""2019-03-15 ",TEXT(A26,"ЧЧ:ММ"),""",CultureInfo.InvariantCulture), DateTime.Parse(""2019-03-14 ",TEXT(B26,"ЧЧ:ММ"),""",CultureInfo.InvariantCulture),new[] {Room.ConfHallA}),")</f>
        <v>new Session("Обзор программы цифровизации, основные тренды и топ 5 активностей
Искусственный интеллект для промышленности",DateTime.Parse("2019-03-15 10:51",CultureInfo.InvariantCulture), DateTime.Parse("2019-03-14 11:01",CultureInfo.InvariantCulture),new[] {Room.ConfHallA}),</v>
      </c>
    </row>
    <row r="27" spans="1:9" s="80" customFormat="1" ht="38.25" x14ac:dyDescent="0.2">
      <c r="A27" s="81">
        <f>$B$26</f>
        <v>0.45902777777777776</v>
      </c>
      <c r="B27" s="81">
        <f t="shared" si="2"/>
        <v>0.46597222222222218</v>
      </c>
      <c r="C27" s="76">
        <v>6.9444444444444441E-3</v>
      </c>
      <c r="D27" s="84" t="s">
        <v>75</v>
      </c>
      <c r="E27" s="83" t="s">
        <v>225</v>
      </c>
      <c r="F27" s="83" t="s">
        <v>264</v>
      </c>
      <c r="G27" s="83" t="s">
        <v>224</v>
      </c>
      <c r="H27" s="133">
        <v>4</v>
      </c>
      <c r="I27" s="72" t="str">
        <f t="shared" si="3"/>
        <v>new Session("Обзор программы цифровизации, основные тренды и топ 5 активностей
Искусственный интеллект для промышленности",DateTime.Parse("2019-03-15 11:01",CultureInfo.InvariantCulture), DateTime.Parse("2019-03-14 11:11",CultureInfo.InvariantCulture),new[] {Room.ConfHallA}),</v>
      </c>
    </row>
    <row r="28" spans="1:9" s="80" customFormat="1" ht="25.5" x14ac:dyDescent="0.2">
      <c r="A28" s="81">
        <f>$B$27</f>
        <v>0.46597222222222218</v>
      </c>
      <c r="B28" s="81">
        <f t="shared" si="2"/>
        <v>0.47083333333333327</v>
      </c>
      <c r="C28" s="76">
        <v>4.8611111111111112E-3</v>
      </c>
      <c r="D28" s="84" t="s">
        <v>75</v>
      </c>
      <c r="E28" s="83" t="s">
        <v>112</v>
      </c>
      <c r="F28" s="83" t="s">
        <v>113</v>
      </c>
      <c r="G28" s="83" t="s">
        <v>223</v>
      </c>
      <c r="H28" s="133">
        <v>4</v>
      </c>
      <c r="I28" s="72" t="str">
        <f t="shared" si="3"/>
        <v>new Session("Подход к реализации цифровых инициатив компании BP",DateTime.Parse("2019-03-15 11:11",CultureInfo.InvariantCulture), DateTime.Parse("2019-03-14 11:18",CultureInfo.InvariantCulture),new[] {Room.ConfHallA}),</v>
      </c>
    </row>
    <row r="29" spans="1:9" s="80" customFormat="1" ht="25.5" x14ac:dyDescent="0.2">
      <c r="A29" s="81">
        <f>$B$28</f>
        <v>0.47083333333333327</v>
      </c>
      <c r="B29" s="81">
        <f t="shared" si="2"/>
        <v>0.47569444444444436</v>
      </c>
      <c r="C29" s="76">
        <v>4.8611111111111112E-3</v>
      </c>
      <c r="D29" s="84" t="s">
        <v>75</v>
      </c>
      <c r="E29" s="83" t="s">
        <v>112</v>
      </c>
      <c r="F29" s="83" t="s">
        <v>113</v>
      </c>
      <c r="G29" s="83" t="s">
        <v>224</v>
      </c>
      <c r="H29" s="133">
        <v>4</v>
      </c>
      <c r="I29" s="72" t="str">
        <f t="shared" si="3"/>
        <v>new Session("Подход к реализации цифровых инициатив компании BP",DateTime.Parse("2019-03-15 11:18",CultureInfo.InvariantCulture), DateTime.Parse("2019-03-14 11:25",CultureInfo.InvariantCulture),new[] {Room.ConfHallA}),</v>
      </c>
    </row>
    <row r="30" spans="1:9" s="80" customFormat="1" ht="25.5" x14ac:dyDescent="0.2">
      <c r="A30" s="81">
        <f>$B$29</f>
        <v>0.47569444444444436</v>
      </c>
      <c r="B30" s="81">
        <f t="shared" si="2"/>
        <v>0.48263888888888878</v>
      </c>
      <c r="C30" s="76">
        <v>6.9444444444444441E-3</v>
      </c>
      <c r="D30" s="84" t="s">
        <v>75</v>
      </c>
      <c r="E30" s="83" t="s">
        <v>115</v>
      </c>
      <c r="F30" s="83" t="s">
        <v>116</v>
      </c>
      <c r="G30" s="83" t="s">
        <v>20</v>
      </c>
      <c r="H30" s="133">
        <v>4</v>
      </c>
      <c r="I30" s="72" t="str">
        <f t="shared" si="3"/>
        <v>new Session("Непрерывный контроль и управление технологическим процессом (СУУТП)",DateTime.Parse("2019-03-15 11:25",CultureInfo.InvariantCulture), DateTime.Parse("2019-03-14 11:35",CultureInfo.InvariantCulture),new[] {Room.ConfHallA}),</v>
      </c>
    </row>
    <row r="31" spans="1:9" s="80" customFormat="1" ht="25.5" x14ac:dyDescent="0.2">
      <c r="A31" s="81">
        <f>$B$30</f>
        <v>0.48263888888888878</v>
      </c>
      <c r="B31" s="81">
        <f t="shared" si="2"/>
        <v>0.4895833333333332</v>
      </c>
      <c r="C31" s="76">
        <v>6.9444444444444441E-3</v>
      </c>
      <c r="D31" s="84" t="s">
        <v>75</v>
      </c>
      <c r="E31" s="121" t="s">
        <v>65</v>
      </c>
      <c r="F31" s="83" t="s">
        <v>64</v>
      </c>
      <c r="G31" s="83" t="s">
        <v>219</v>
      </c>
      <c r="H31" s="133">
        <v>4</v>
      </c>
      <c r="I31" s="72" t="str">
        <f t="shared" si="3"/>
        <v>new Session("Внедрение системы удаленного доступа к КИС и ее развитие в регионах",DateTime.Parse("2019-03-15 11:35",CultureInfo.InvariantCulture), DateTime.Parse("2019-03-14 11:45",CultureInfo.InvariantCulture),new[] {Room.ConfHallA}),</v>
      </c>
    </row>
    <row r="32" spans="1:9" s="80" customFormat="1" x14ac:dyDescent="0.2">
      <c r="A32" s="81">
        <f>$B$31</f>
        <v>0.4895833333333332</v>
      </c>
      <c r="B32" s="81">
        <f t="shared" si="2"/>
        <v>0.49652777777777762</v>
      </c>
      <c r="C32" s="76">
        <v>6.9444444444444441E-3</v>
      </c>
      <c r="D32" s="84" t="s">
        <v>75</v>
      </c>
      <c r="E32" s="83" t="s">
        <v>68</v>
      </c>
      <c r="F32" s="83" t="s">
        <v>69</v>
      </c>
      <c r="G32" s="83" t="s">
        <v>219</v>
      </c>
      <c r="H32" s="133">
        <v>4</v>
      </c>
      <c r="I32" s="72" t="str">
        <f t="shared" si="3"/>
        <v>new Session("Перспективы развития программных роботов",DateTime.Parse("2019-03-15 11:45",CultureInfo.InvariantCulture), DateTime.Parse("2019-03-14 11:55",CultureInfo.InvariantCulture),new[] {Room.ConfHallA}),</v>
      </c>
    </row>
    <row r="33" spans="1:9" s="80" customFormat="1" ht="25.5" x14ac:dyDescent="0.2">
      <c r="A33" s="81">
        <f>$B$32</f>
        <v>0.49652777777777762</v>
      </c>
      <c r="B33" s="81">
        <f t="shared" si="2"/>
        <v>0.52083333333333315</v>
      </c>
      <c r="C33" s="76">
        <v>2.4305555555555556E-2</v>
      </c>
      <c r="D33" s="84" t="s">
        <v>75</v>
      </c>
      <c r="E33" s="83" t="s">
        <v>74</v>
      </c>
      <c r="F33" s="83" t="s">
        <v>118</v>
      </c>
      <c r="G33" s="83" t="s">
        <v>219</v>
      </c>
      <c r="H33" s="133">
        <v>4</v>
      </c>
      <c r="I33" s="72" t="str">
        <f t="shared" si="3"/>
        <v>new Session("Применение Blockchain технологий в нефтепереработке и региональных продажах",DateTime.Parse("2019-03-15 11:55",CultureInfo.InvariantCulture), DateTime.Parse("2019-03-14 12:30",CultureInfo.InvariantCulture),new[] {Room.ConfHallA}),</v>
      </c>
    </row>
    <row r="34" spans="1:9" s="80" customFormat="1" ht="51" x14ac:dyDescent="0.2">
      <c r="A34" s="81">
        <f>$B$33</f>
        <v>0.52083333333333315</v>
      </c>
      <c r="B34" s="81">
        <f t="shared" si="2"/>
        <v>0.52777777777777757</v>
      </c>
      <c r="C34" s="76">
        <v>6.9444444444444441E-3</v>
      </c>
      <c r="D34" s="84" t="s">
        <v>75</v>
      </c>
      <c r="E34" s="83" t="s">
        <v>72</v>
      </c>
      <c r="F34" s="83" t="s">
        <v>73</v>
      </c>
      <c r="G34" s="83" t="s">
        <v>219</v>
      </c>
      <c r="H34" s="133">
        <v>4</v>
      </c>
      <c r="I34" s="72" t="str">
        <f t="shared" si="3"/>
        <v>new Session("Методика ускоренной реализации цифровых инициатив на основе подходов интеллектуального анализа производственных данных: как создавать решения, которые нужны",DateTime.Parse("2019-03-15 12:30",CultureInfo.InvariantCulture), DateTime.Parse("2019-03-14 12:40",CultureInfo.InvariantCulture),new[] {Room.ConfHallA}),</v>
      </c>
    </row>
    <row r="35" spans="1:9" s="80" customFormat="1" ht="25.5" x14ac:dyDescent="0.2">
      <c r="A35" s="81">
        <f>$B$34</f>
        <v>0.52777777777777757</v>
      </c>
      <c r="B35" s="81">
        <f t="shared" si="2"/>
        <v>0.54166666666666641</v>
      </c>
      <c r="C35" s="76">
        <v>1.3888888888888888E-2</v>
      </c>
      <c r="D35" s="84" t="s">
        <v>75</v>
      </c>
      <c r="E35" s="83" t="s">
        <v>119</v>
      </c>
      <c r="F35" s="83" t="s">
        <v>265</v>
      </c>
      <c r="G35" s="83" t="s">
        <v>220</v>
      </c>
      <c r="H35" s="133">
        <v>4</v>
      </c>
      <c r="I35" s="72" t="str">
        <f t="shared" si="3"/>
        <v>new Session("Тренды  будущего, потенциальные варианты применения в нефтепереработке",DateTime.Parse("2019-03-15 12:40",CultureInfo.InvariantCulture), DateTime.Parse("2019-03-14 13:00",CultureInfo.InvariantCulture),new[] {Room.ConfHallA}),</v>
      </c>
    </row>
    <row r="36" spans="1:9" s="80" customFormat="1" ht="25.5" x14ac:dyDescent="0.2">
      <c r="A36" s="81">
        <f>$B$35</f>
        <v>0.54166666666666641</v>
      </c>
      <c r="B36" s="81">
        <f t="shared" si="2"/>
        <v>0.55208333333333304</v>
      </c>
      <c r="C36" s="76">
        <v>1.0416666666666666E-2</v>
      </c>
      <c r="D36" s="84" t="s">
        <v>75</v>
      </c>
      <c r="E36" s="83" t="s">
        <v>119</v>
      </c>
      <c r="F36" s="83" t="s">
        <v>265</v>
      </c>
      <c r="G36" s="83" t="s">
        <v>230</v>
      </c>
      <c r="H36" s="133">
        <v>4</v>
      </c>
      <c r="I36" s="72" t="str">
        <f>CONCATENATE("new Session(""",F36,""",DateTime.Parse(""2019-03-15 ",TEXT(A36,"ЧЧ:ММ"),""",CultureInfo.InvariantCulture), DateTime.Parse(""2019-03-14 ",TEXT(B36,"ЧЧ:ММ"),""",CultureInfo.InvariantCulture),new[] {Room.ConfHallA}),")</f>
        <v>new Session("Тренды  будущего, потенциальные варианты применения в нефтепереработке",DateTime.Parse("2019-03-15 13:00",CultureInfo.InvariantCulture), DateTime.Parse("2019-03-14 13:15",CultureInfo.InvariantCulture),new[] {Room.ConfHallA}),</v>
      </c>
    </row>
    <row r="37" spans="1:9" s="80" customFormat="1" ht="51" x14ac:dyDescent="0.2">
      <c r="A37" s="105">
        <v>0.4513888888888889</v>
      </c>
      <c r="B37" s="105">
        <v>0.45208333333333334</v>
      </c>
      <c r="C37" s="105">
        <v>6.9444444444444447E-4</v>
      </c>
      <c r="D37" s="118" t="s">
        <v>84</v>
      </c>
      <c r="E37" s="104" t="s">
        <v>135</v>
      </c>
      <c r="F37" s="104" t="s">
        <v>266</v>
      </c>
      <c r="G37" s="104" t="s">
        <v>152</v>
      </c>
      <c r="H37" s="133">
        <v>6</v>
      </c>
      <c r="I37" s="72" t="str">
        <f>CONCATENATE("new Session(""",F37,""",DateTime.Parse(""2019-03-15 ",TEXT(A37,"ЧЧ:ММ"),""",CultureInfo.InvariantCulture), DateTime.Parse(""2019-03-14 ",TEXT(B37,"ЧЧ:ММ"),""",CultureInfo.InvariantCulture),new[] { Room.ConfHallC}),")</f>
        <v>new Session("Объявление о старте выступлений в секции СБЫТ: 
Цифровая АЗС, система региональных продаж, маркетинг",DateTime.Parse("2019-03-15 10:50",CultureInfo.InvariantCulture), DateTime.Parse("2019-03-14 10:51",CultureInfo.InvariantCulture),new[] { Room.ConfHallC}),</v>
      </c>
    </row>
    <row r="38" spans="1:9" s="80" customFormat="1" x14ac:dyDescent="0.2">
      <c r="A38" s="89">
        <f>$B$13</f>
        <v>0.4513888888888889</v>
      </c>
      <c r="B38" s="89">
        <f t="shared" ref="B38:B50" si="4">A38+C38</f>
        <v>0.45833333333333331</v>
      </c>
      <c r="C38" s="81">
        <v>6.9444444444444441E-3</v>
      </c>
      <c r="D38" s="116" t="s">
        <v>84</v>
      </c>
      <c r="E38" s="82" t="s">
        <v>248</v>
      </c>
      <c r="F38" s="82" t="s">
        <v>271</v>
      </c>
      <c r="G38" s="82" t="s">
        <v>219</v>
      </c>
      <c r="H38" s="133">
        <v>6</v>
      </c>
      <c r="I38" s="72" t="str">
        <f t="shared" ref="I38:I51" si="5">CONCATENATE("new Session(""",F38,""",DateTime.Parse(""2019-03-15 ",TEXT(A38,"ЧЧ:ММ"),""",CultureInfo.InvariantCulture), DateTime.Parse(""2019-03-14 ",TEXT(B38,"ЧЧ:ММ"),""",CultureInfo.InvariantCulture),new[] { Room.ConfHallC}),")</f>
        <v>new Session("Вводное слово",DateTime.Parse("2019-03-15 10:50",CultureInfo.InvariantCulture), DateTime.Parse("2019-03-14 11:00",CultureInfo.InvariantCulture),new[] { Room.ConfHallC}),</v>
      </c>
    </row>
    <row r="39" spans="1:9" s="80" customFormat="1" x14ac:dyDescent="0.2">
      <c r="A39" s="81">
        <f>$B$38</f>
        <v>0.45833333333333331</v>
      </c>
      <c r="B39" s="81">
        <f t="shared" si="4"/>
        <v>0.46527777777777773</v>
      </c>
      <c r="C39" s="81">
        <v>6.9444444444444441E-3</v>
      </c>
      <c r="D39" s="84" t="s">
        <v>84</v>
      </c>
      <c r="E39" s="83" t="s">
        <v>83</v>
      </c>
      <c r="F39" s="83" t="s">
        <v>76</v>
      </c>
      <c r="G39" s="83" t="s">
        <v>221</v>
      </c>
      <c r="H39" s="133">
        <v>6</v>
      </c>
      <c r="I39" s="72" t="str">
        <f t="shared" si="5"/>
        <v>new Session("Обзор цифровых трендов и технологий в блоке",DateTime.Parse("2019-03-15 11:00",CultureInfo.InvariantCulture), DateTime.Parse("2019-03-14 11:10",CultureInfo.InvariantCulture),new[] { Room.ConfHallC}),</v>
      </c>
    </row>
    <row r="40" spans="1:9" s="80" customFormat="1" x14ac:dyDescent="0.2">
      <c r="A40" s="81">
        <f>$B$39</f>
        <v>0.46527777777777773</v>
      </c>
      <c r="B40" s="81">
        <f t="shared" si="4"/>
        <v>0.46874999999999994</v>
      </c>
      <c r="C40" s="81">
        <v>3.472222222222222E-3</v>
      </c>
      <c r="D40" s="84" t="s">
        <v>84</v>
      </c>
      <c r="E40" s="83" t="s">
        <v>83</v>
      </c>
      <c r="F40" s="83" t="s">
        <v>76</v>
      </c>
      <c r="G40" s="83" t="s">
        <v>222</v>
      </c>
      <c r="H40" s="133">
        <v>6</v>
      </c>
      <c r="I40" s="72" t="str">
        <f t="shared" si="5"/>
        <v>new Session("Обзор цифровых трендов и технологий в блоке",DateTime.Parse("2019-03-15 11:10",CultureInfo.InvariantCulture), DateTime.Parse("2019-03-14 11:15",CultureInfo.InvariantCulture),new[] { Room.ConfHallC}),</v>
      </c>
    </row>
    <row r="41" spans="1:9" s="80" customFormat="1" ht="25.5" x14ac:dyDescent="0.2">
      <c r="A41" s="81">
        <f>$B$40</f>
        <v>0.46874999999999994</v>
      </c>
      <c r="B41" s="81">
        <f t="shared" si="4"/>
        <v>0.47569444444444436</v>
      </c>
      <c r="C41" s="81">
        <v>6.9444444444444441E-3</v>
      </c>
      <c r="D41" s="84" t="s">
        <v>84</v>
      </c>
      <c r="E41" s="83" t="s">
        <v>140</v>
      </c>
      <c r="F41" s="83" t="s">
        <v>79</v>
      </c>
      <c r="G41" s="83" t="s">
        <v>221</v>
      </c>
      <c r="H41" s="133">
        <v>6</v>
      </c>
      <c r="I41" s="72" t="str">
        <f t="shared" si="5"/>
        <v>new Session("Программа цифровизации и текущие планы - обзорная презентация",DateTime.Parse("2019-03-15 11:15",CultureInfo.InvariantCulture), DateTime.Parse("2019-03-14 11:25",CultureInfo.InvariantCulture),new[] { Room.ConfHallC}),</v>
      </c>
    </row>
    <row r="42" spans="1:9" s="80" customFormat="1" ht="25.5" x14ac:dyDescent="0.2">
      <c r="A42" s="81">
        <f>$B$41</f>
        <v>0.47569444444444436</v>
      </c>
      <c r="B42" s="81">
        <f t="shared" si="4"/>
        <v>0.47916666666666657</v>
      </c>
      <c r="C42" s="81">
        <v>3.472222222222222E-3</v>
      </c>
      <c r="D42" s="84" t="s">
        <v>84</v>
      </c>
      <c r="E42" s="83" t="s">
        <v>140</v>
      </c>
      <c r="F42" s="83" t="s">
        <v>79</v>
      </c>
      <c r="G42" s="83" t="s">
        <v>222</v>
      </c>
      <c r="H42" s="133">
        <v>6</v>
      </c>
      <c r="I42" s="72" t="str">
        <f t="shared" si="5"/>
        <v>new Session("Программа цифровизации и текущие планы - обзорная презентация",DateTime.Parse("2019-03-15 11:25",CultureInfo.InvariantCulture), DateTime.Parse("2019-03-14 11:30",CultureInfo.InvariantCulture),new[] { Room.ConfHallC}),</v>
      </c>
    </row>
    <row r="43" spans="1:9" s="80" customFormat="1" ht="25.5" x14ac:dyDescent="0.2">
      <c r="A43" s="81">
        <f>$B$42</f>
        <v>0.47916666666666657</v>
      </c>
      <c r="B43" s="81">
        <f t="shared" si="4"/>
        <v>0.48611111111111099</v>
      </c>
      <c r="C43" s="81">
        <v>6.9444444444444441E-3</v>
      </c>
      <c r="D43" s="84" t="s">
        <v>84</v>
      </c>
      <c r="E43" s="83" t="s">
        <v>74</v>
      </c>
      <c r="F43" s="83" t="s">
        <v>93</v>
      </c>
      <c r="G43" s="83" t="s">
        <v>219</v>
      </c>
      <c r="H43" s="133">
        <v>6</v>
      </c>
      <c r="I43" s="72" t="str">
        <f t="shared" si="5"/>
        <v>new Session("Применение BLOCKCHAIN технологий в региональных продаж",DateTime.Parse("2019-03-15 11:30",CultureInfo.InvariantCulture), DateTime.Parse("2019-03-14 11:40",CultureInfo.InvariantCulture),new[] { Room.ConfHallC}),</v>
      </c>
    </row>
    <row r="44" spans="1:9" s="80" customFormat="1" x14ac:dyDescent="0.2">
      <c r="A44" s="81">
        <f>$B$43</f>
        <v>0.48611111111111099</v>
      </c>
      <c r="B44" s="81">
        <f t="shared" si="4"/>
        <v>0.49305555555555541</v>
      </c>
      <c r="C44" s="81">
        <v>6.9444444444444441E-3</v>
      </c>
      <c r="D44" s="84" t="s">
        <v>84</v>
      </c>
      <c r="E44" s="83" t="s">
        <v>286</v>
      </c>
      <c r="F44" s="83" t="s">
        <v>273</v>
      </c>
      <c r="G44" s="83" t="s">
        <v>20</v>
      </c>
      <c r="H44" s="133">
        <v>6</v>
      </c>
      <c r="I44" s="72" t="str">
        <f t="shared" si="5"/>
        <v>new Session("Контроль сохранности материальных запасов",DateTime.Parse("2019-03-15 11:40",CultureInfo.InvariantCulture), DateTime.Parse("2019-03-14 11:50",CultureInfo.InvariantCulture),new[] { Room.ConfHallC}),</v>
      </c>
    </row>
    <row r="45" spans="1:9" s="80" customFormat="1" ht="25.5" x14ac:dyDescent="0.2">
      <c r="A45" s="81">
        <f>$B$44</f>
        <v>0.49305555555555541</v>
      </c>
      <c r="B45" s="81">
        <f t="shared" si="4"/>
        <v>0.49999999999999983</v>
      </c>
      <c r="C45" s="81">
        <v>6.9444444444444441E-3</v>
      </c>
      <c r="D45" s="84" t="s">
        <v>84</v>
      </c>
      <c r="E45" s="83" t="s">
        <v>287</v>
      </c>
      <c r="F45" s="83" t="s">
        <v>275</v>
      </c>
      <c r="G45" s="83" t="s">
        <v>20</v>
      </c>
      <c r="H45" s="133">
        <v>6</v>
      </c>
      <c r="I45" s="72" t="str">
        <f t="shared" si="5"/>
        <v>new Session("Цифровые инициативы ДПСН",DateTime.Parse("2019-03-15 11:50",CultureInfo.InvariantCulture), DateTime.Parse("2019-03-14 12:00",CultureInfo.InvariantCulture),new[] { Room.ConfHallC}),</v>
      </c>
    </row>
    <row r="46" spans="1:9" s="80" customFormat="1" x14ac:dyDescent="0.2">
      <c r="A46" s="81">
        <f>$B$45</f>
        <v>0.49999999999999983</v>
      </c>
      <c r="B46" s="81">
        <f t="shared" si="4"/>
        <v>0.50694444444444431</v>
      </c>
      <c r="C46" s="81">
        <v>6.9444444444444441E-3</v>
      </c>
      <c r="D46" s="84" t="s">
        <v>84</v>
      </c>
      <c r="E46" s="83" t="s">
        <v>68</v>
      </c>
      <c r="F46" s="83" t="s">
        <v>69</v>
      </c>
      <c r="G46" s="83" t="s">
        <v>20</v>
      </c>
      <c r="H46" s="133">
        <v>6</v>
      </c>
      <c r="I46" s="72" t="str">
        <f t="shared" si="5"/>
        <v>new Session("Перспективы развития программных роботов",DateTime.Parse("2019-03-15 12:00",CultureInfo.InvariantCulture), DateTime.Parse("2019-03-14 12:10",CultureInfo.InvariantCulture),new[] { Room.ConfHallC}),</v>
      </c>
    </row>
    <row r="47" spans="1:9" s="80" customFormat="1" ht="38.25" x14ac:dyDescent="0.2">
      <c r="A47" s="81">
        <f>$B$46</f>
        <v>0.50694444444444431</v>
      </c>
      <c r="B47" s="81">
        <f t="shared" si="4"/>
        <v>0.52430555555555547</v>
      </c>
      <c r="C47" s="81">
        <v>1.7361111111111112E-2</v>
      </c>
      <c r="D47" s="84" t="s">
        <v>84</v>
      </c>
      <c r="E47" s="83" t="s">
        <v>276</v>
      </c>
      <c r="F47" s="83" t="s">
        <v>97</v>
      </c>
      <c r="G47" s="83" t="s">
        <v>20</v>
      </c>
      <c r="H47" s="133">
        <v>6</v>
      </c>
      <c r="I47" s="72" t="str">
        <f t="shared" si="5"/>
        <v>new Session("Подход к реализации цифровых инициатив - вызовы и пути решения (по результатам опроса ОГ о готовности к цифровизации)",DateTime.Parse("2019-03-15 12:10",CultureInfo.InvariantCulture), DateTime.Parse("2019-03-14 12:35",CultureInfo.InvariantCulture),new[] { Room.ConfHallC}),</v>
      </c>
    </row>
    <row r="48" spans="1:9" s="80" customFormat="1" ht="25.5" x14ac:dyDescent="0.2">
      <c r="A48" s="81">
        <f>$B$47</f>
        <v>0.52430555555555547</v>
      </c>
      <c r="B48" s="81">
        <f>A48+C48</f>
        <v>0.53124999999999989</v>
      </c>
      <c r="C48" s="81">
        <v>6.9444444444444441E-3</v>
      </c>
      <c r="D48" s="84" t="s">
        <v>84</v>
      </c>
      <c r="E48" s="83" t="s">
        <v>288</v>
      </c>
      <c r="F48" s="83" t="s">
        <v>82</v>
      </c>
      <c r="G48" s="83" t="s">
        <v>289</v>
      </c>
      <c r="H48" s="133">
        <v>6</v>
      </c>
      <c r="I48" s="72" t="str">
        <f t="shared" si="5"/>
        <v>new Session("Восстановление работоспособности АЗС",DateTime.Parse("2019-03-15 12:35",CultureInfo.InvariantCulture), DateTime.Parse("2019-03-14 12:45",CultureInfo.InvariantCulture),new[] { Room.ConfHallC}),</v>
      </c>
    </row>
    <row r="49" spans="1:9" s="80" customFormat="1" ht="25.5" x14ac:dyDescent="0.2">
      <c r="A49" s="81">
        <f>$B$48</f>
        <v>0.53124999999999989</v>
      </c>
      <c r="B49" s="81">
        <f>A49+C49</f>
        <v>0.53819444444444431</v>
      </c>
      <c r="C49" s="81">
        <v>6.9444444444444441E-3</v>
      </c>
      <c r="D49" s="84" t="s">
        <v>84</v>
      </c>
      <c r="E49" s="83" t="s">
        <v>65</v>
      </c>
      <c r="F49" s="83" t="s">
        <v>64</v>
      </c>
      <c r="G49" s="83" t="s">
        <v>219</v>
      </c>
      <c r="H49" s="133">
        <v>6</v>
      </c>
      <c r="I49" s="72" t="str">
        <f t="shared" si="5"/>
        <v>new Session("Внедрение системы удаленного доступа к КИС и ее развитие в регионах",DateTime.Parse("2019-03-15 12:45",CultureInfo.InvariantCulture), DateTime.Parse("2019-03-14 12:55",CultureInfo.InvariantCulture),new[] { Room.ConfHallC}),</v>
      </c>
    </row>
    <row r="50" spans="1:9" s="80" customFormat="1" ht="51" x14ac:dyDescent="0.2">
      <c r="A50" s="81">
        <f>$B$49</f>
        <v>0.53819444444444431</v>
      </c>
      <c r="B50" s="81">
        <f t="shared" si="4"/>
        <v>0.54513888888888873</v>
      </c>
      <c r="C50" s="81">
        <v>6.9444444444444441E-3</v>
      </c>
      <c r="D50" s="84" t="s">
        <v>84</v>
      </c>
      <c r="E50" s="83" t="s">
        <v>72</v>
      </c>
      <c r="F50" s="83" t="s">
        <v>73</v>
      </c>
      <c r="G50" s="83" t="s">
        <v>219</v>
      </c>
      <c r="H50" s="133">
        <v>6</v>
      </c>
      <c r="I50" s="72" t="str">
        <f t="shared" si="5"/>
        <v>new Session("Методика ускоренной реализации цифровых инициатив на основе подходов интеллектуального анализа производственных данных: как создавать решения, которые нужны",DateTime.Parse("2019-03-15 12:55",CultureInfo.InvariantCulture), DateTime.Parse("2019-03-14 13:05",CultureInfo.InvariantCulture),new[] { Room.ConfHallC}),</v>
      </c>
    </row>
    <row r="51" spans="1:9" s="80" customFormat="1" x14ac:dyDescent="0.2">
      <c r="A51" s="81">
        <f>$B$50</f>
        <v>0.54513888888888873</v>
      </c>
      <c r="B51" s="81">
        <f>A51+C51</f>
        <v>0.55208333333333315</v>
      </c>
      <c r="C51" s="76">
        <v>6.9444444444444441E-3</v>
      </c>
      <c r="D51" s="84" t="s">
        <v>84</v>
      </c>
      <c r="E51" s="83" t="s">
        <v>83</v>
      </c>
      <c r="F51" s="83" t="s">
        <v>290</v>
      </c>
      <c r="G51" s="83" t="s">
        <v>224</v>
      </c>
      <c r="H51" s="133">
        <v>6</v>
      </c>
      <c r="I51" s="72" t="str">
        <f t="shared" si="5"/>
        <v>new Session("Сессия вопросов и ответов ",DateTime.Parse("2019-03-15 13:05",CultureInfo.InvariantCulture), DateTime.Parse("2019-03-14 13:15",CultureInfo.InvariantCulture),new[] { Room.ConfHallC}),</v>
      </c>
    </row>
    <row r="52" spans="1:9" s="80" customFormat="1" x14ac:dyDescent="0.2">
      <c r="A52" s="105">
        <v>0.55208333333333315</v>
      </c>
      <c r="B52" s="105">
        <v>0.55555555555555536</v>
      </c>
      <c r="C52" s="105">
        <v>3.472222222222222E-3</v>
      </c>
      <c r="D52" s="118"/>
      <c r="E52" s="104" t="s">
        <v>135</v>
      </c>
      <c r="F52" s="104" t="s">
        <v>267</v>
      </c>
      <c r="G52" s="104" t="s">
        <v>268</v>
      </c>
      <c r="H52" s="83"/>
      <c r="I52" s="72"/>
    </row>
    <row r="53" spans="1:9" s="80" customFormat="1" ht="25.5" x14ac:dyDescent="0.2">
      <c r="A53" s="81">
        <v>0.55555555555555536</v>
      </c>
      <c r="B53" s="81">
        <v>0.5562499999999998</v>
      </c>
      <c r="C53" s="81">
        <v>6.9444444444444447E-4</v>
      </c>
      <c r="D53" s="84" t="s">
        <v>75</v>
      </c>
      <c r="E53" s="83" t="s">
        <v>135</v>
      </c>
      <c r="F53" s="83" t="s">
        <v>228</v>
      </c>
      <c r="G53" s="83" t="s">
        <v>269</v>
      </c>
      <c r="H53" s="133">
        <v>4</v>
      </c>
      <c r="I53" s="72" t="str">
        <f>CONCATENATE("new Session(""",F53,""",DateTime.Parse(""2019-03-15 ",TEXT(A53,"ЧЧ:ММ"),""",CultureInfo.InvariantCulture), DateTime.Parse(""2019-03-14 ",TEXT(B53,"ЧЧ:ММ"),""",CultureInfo.InvariantCulture),new[] {Room.ConfHallA}),")</f>
        <v>new Session("Объявление о финальной части мероприятия",DateTime.Parse("2019-03-15 13:20",CultureInfo.InvariantCulture), DateTime.Parse("2019-03-14 13:21",CultureInfo.InvariantCulture),new[] {Room.ConfHallA}),</v>
      </c>
    </row>
    <row r="54" spans="1:9" s="80" customFormat="1" x14ac:dyDescent="0.2">
      <c r="A54" s="81">
        <v>0.5562499999999998</v>
      </c>
      <c r="B54" s="81">
        <v>0.56597222222222199</v>
      </c>
      <c r="C54" s="81">
        <v>9.7222222222222224E-3</v>
      </c>
      <c r="D54" s="84" t="s">
        <v>75</v>
      </c>
      <c r="E54" s="83" t="s">
        <v>148</v>
      </c>
      <c r="F54" s="83" t="s">
        <v>226</v>
      </c>
      <c r="G54" s="83" t="s">
        <v>227</v>
      </c>
      <c r="H54" s="133">
        <v>4</v>
      </c>
      <c r="I54" s="72" t="str">
        <f t="shared" ref="I54:I55" si="6">CONCATENATE("new Session(""",F54,""",DateTime.Parse(""2019-03-15 ",TEXT(A54,"ЧЧ:ММ"),""",CultureInfo.InvariantCulture), DateTime.Parse(""2019-03-14 ",TEXT(B54,"ЧЧ:ММ"),""",CultureInfo.InvariantCulture),new[] {Room.ConfHallA}),")</f>
        <v>new Session("Результаты стратегической сессии ",DateTime.Parse("2019-03-15 13:21",CultureInfo.InvariantCulture), DateTime.Parse("2019-03-14 13:35",CultureInfo.InvariantCulture),new[] {Room.ConfHallA}),</v>
      </c>
    </row>
    <row r="55" spans="1:9" s="80" customFormat="1" ht="25.5" x14ac:dyDescent="0.2">
      <c r="A55" s="81">
        <v>0.56597222222222199</v>
      </c>
      <c r="B55" s="81">
        <v>0.57291666666666641</v>
      </c>
      <c r="C55" s="81">
        <v>6.9444444444444441E-3</v>
      </c>
      <c r="D55" s="84" t="s">
        <v>75</v>
      </c>
      <c r="E55" s="83" t="s">
        <v>135</v>
      </c>
      <c r="F55" s="83" t="s">
        <v>229</v>
      </c>
      <c r="G55" s="83" t="s">
        <v>270</v>
      </c>
      <c r="H55" s="133">
        <v>4</v>
      </c>
      <c r="I55" s="72" t="str">
        <f t="shared" si="6"/>
        <v>new Session("Заключительное слово + объявление об обеде",DateTime.Parse("2019-03-15 13:35",CultureInfo.InvariantCulture), DateTime.Parse("2019-03-14 13:45",CultureInfo.InvariantCulture),new[] {Room.ConfHallA}),</v>
      </c>
    </row>
    <row r="56" spans="1:9" s="80" customFormat="1" x14ac:dyDescent="0.25">
      <c r="A56" s="105">
        <v>0.57291666666666641</v>
      </c>
      <c r="B56" s="105">
        <v>0.63541666666666641</v>
      </c>
      <c r="C56" s="101">
        <v>6.25E-2</v>
      </c>
      <c r="D56" s="118" t="s">
        <v>135</v>
      </c>
      <c r="E56" s="104" t="s">
        <v>135</v>
      </c>
      <c r="F56" s="104" t="s">
        <v>0</v>
      </c>
      <c r="G56" s="104"/>
      <c r="H56" s="83"/>
    </row>
    <row r="57" spans="1:9" s="80" customFormat="1" ht="15" x14ac:dyDescent="0.25">
      <c r="A57" s="119"/>
      <c r="B57" s="119"/>
      <c r="C57" s="119"/>
      <c r="D57" s="119"/>
      <c r="E57" s="123"/>
      <c r="F57" s="123"/>
      <c r="G57" s="123"/>
    </row>
    <row r="58" spans="1:9" s="80" customFormat="1" ht="15" x14ac:dyDescent="0.25">
      <c r="A58" s="119"/>
      <c r="B58" s="119"/>
      <c r="C58" s="119"/>
      <c r="D58" s="119"/>
      <c r="E58" s="123"/>
      <c r="F58" s="123"/>
      <c r="G58" s="123"/>
    </row>
    <row r="59" spans="1:9" s="80" customFormat="1" ht="15" x14ac:dyDescent="0.25">
      <c r="A59" s="119"/>
      <c r="B59" s="119"/>
      <c r="C59" s="119"/>
      <c r="D59" s="119"/>
      <c r="E59" s="123"/>
      <c r="F59" s="123"/>
      <c r="G59" s="123"/>
    </row>
    <row r="60" spans="1:9" s="80" customFormat="1" ht="15" x14ac:dyDescent="0.25">
      <c r="A60" s="119"/>
      <c r="B60" s="119"/>
      <c r="C60" s="119"/>
      <c r="D60" s="119"/>
      <c r="E60" s="123"/>
      <c r="F60" s="123"/>
      <c r="G60" s="123"/>
    </row>
    <row r="61" spans="1:9" s="80" customFormat="1" ht="15" x14ac:dyDescent="0.25">
      <c r="A61" s="119"/>
      <c r="B61" s="119"/>
      <c r="C61" s="119"/>
      <c r="D61" s="119"/>
      <c r="E61" s="123"/>
      <c r="F61" s="123"/>
      <c r="G61" s="123"/>
    </row>
    <row r="62" spans="1:9" s="80" customFormat="1" ht="15" x14ac:dyDescent="0.25">
      <c r="A62" s="119"/>
      <c r="B62" s="119"/>
      <c r="C62" s="119"/>
      <c r="D62" s="119"/>
      <c r="E62" s="123"/>
      <c r="F62" s="123"/>
      <c r="G62" s="123"/>
    </row>
    <row r="63" spans="1:9" s="80" customFormat="1" ht="15" x14ac:dyDescent="0.25">
      <c r="A63" s="119"/>
      <c r="B63" s="119"/>
      <c r="C63" s="119"/>
      <c r="D63" s="119"/>
      <c r="E63" s="123"/>
      <c r="F63" s="123"/>
      <c r="G63" s="123"/>
    </row>
    <row r="64" spans="1:9" s="80" customFormat="1" ht="15" x14ac:dyDescent="0.25">
      <c r="A64" s="119"/>
      <c r="B64" s="119"/>
      <c r="C64" s="119"/>
      <c r="D64" s="119"/>
      <c r="E64" s="123"/>
      <c r="F64" s="123"/>
      <c r="G64" s="123"/>
    </row>
    <row r="65" spans="1:7" s="80" customFormat="1" ht="15" x14ac:dyDescent="0.25">
      <c r="A65" s="119"/>
      <c r="B65" s="119"/>
      <c r="C65" s="119"/>
      <c r="D65" s="119"/>
      <c r="E65" s="123"/>
      <c r="F65" s="123"/>
      <c r="G65" s="123"/>
    </row>
    <row r="66" spans="1:7" s="80" customFormat="1" ht="15" x14ac:dyDescent="0.25">
      <c r="A66" s="119"/>
      <c r="B66" s="119"/>
      <c r="C66" s="119"/>
      <c r="D66" s="119"/>
      <c r="E66" s="123"/>
      <c r="F66" s="123"/>
      <c r="G66" s="123"/>
    </row>
    <row r="67" spans="1:7" s="80" customFormat="1" ht="15" x14ac:dyDescent="0.25">
      <c r="A67" s="119"/>
      <c r="B67" s="119"/>
      <c r="C67" s="119"/>
      <c r="D67" s="119"/>
      <c r="E67" s="123"/>
      <c r="F67" s="123"/>
      <c r="G67" s="123"/>
    </row>
    <row r="68" spans="1:7" s="80" customFormat="1" ht="15" x14ac:dyDescent="0.25">
      <c r="A68" s="119"/>
      <c r="B68" s="119"/>
      <c r="C68" s="119"/>
      <c r="D68" s="119"/>
      <c r="E68" s="123"/>
      <c r="F68" s="123"/>
      <c r="G68" s="123"/>
    </row>
    <row r="69" spans="1:7" s="80" customFormat="1" ht="15" x14ac:dyDescent="0.25">
      <c r="A69" s="119"/>
      <c r="B69" s="119"/>
      <c r="C69" s="119"/>
      <c r="D69" s="119"/>
      <c r="E69" s="123"/>
      <c r="F69" s="123"/>
      <c r="G69" s="123"/>
    </row>
    <row r="70" spans="1:7" s="80" customFormat="1" ht="15" x14ac:dyDescent="0.25">
      <c r="A70" s="119"/>
      <c r="B70" s="119"/>
      <c r="C70" s="119"/>
      <c r="D70" s="119"/>
      <c r="E70" s="123"/>
      <c r="F70" s="123"/>
      <c r="G70" s="123"/>
    </row>
    <row r="71" spans="1:7" s="80" customFormat="1" ht="15" x14ac:dyDescent="0.25">
      <c r="A71" s="119"/>
      <c r="B71" s="119"/>
      <c r="C71" s="119"/>
      <c r="D71" s="119"/>
      <c r="E71" s="123"/>
      <c r="F71" s="123"/>
      <c r="G71" s="123"/>
    </row>
    <row r="72" spans="1:7" s="80" customFormat="1" ht="15" x14ac:dyDescent="0.25">
      <c r="A72" s="119"/>
      <c r="B72" s="119"/>
      <c r="C72" s="119"/>
      <c r="D72" s="119"/>
      <c r="E72" s="123"/>
      <c r="F72" s="123"/>
      <c r="G72" s="123"/>
    </row>
    <row r="73" spans="1:7" s="80" customFormat="1" ht="15" x14ac:dyDescent="0.25">
      <c r="A73" s="119"/>
      <c r="B73" s="119"/>
      <c r="C73" s="119"/>
      <c r="D73" s="119"/>
      <c r="E73" s="123"/>
      <c r="F73" s="123"/>
      <c r="G73" s="123"/>
    </row>
    <row r="74" spans="1:7" s="80" customFormat="1" ht="15" x14ac:dyDescent="0.25">
      <c r="A74" s="119"/>
      <c r="B74" s="119"/>
      <c r="C74" s="119"/>
      <c r="D74" s="119"/>
      <c r="E74" s="123"/>
      <c r="F74" s="123"/>
      <c r="G74" s="123"/>
    </row>
    <row r="75" spans="1:7" s="80" customFormat="1" ht="15" x14ac:dyDescent="0.25">
      <c r="A75" s="119"/>
      <c r="B75" s="119"/>
      <c r="C75" s="119"/>
      <c r="D75" s="119"/>
      <c r="E75" s="123"/>
      <c r="F75" s="123"/>
      <c r="G75" s="123"/>
    </row>
    <row r="76" spans="1:7" s="80" customFormat="1" ht="15" x14ac:dyDescent="0.25">
      <c r="A76" s="119"/>
      <c r="B76" s="119"/>
      <c r="C76" s="119"/>
      <c r="D76" s="119"/>
      <c r="E76" s="123"/>
      <c r="F76" s="123"/>
      <c r="G76" s="123"/>
    </row>
    <row r="77" spans="1:7" s="80" customFormat="1" ht="15" x14ac:dyDescent="0.25">
      <c r="A77" s="119"/>
      <c r="B77" s="119"/>
      <c r="C77" s="119"/>
      <c r="D77" s="119"/>
      <c r="E77" s="123"/>
      <c r="F77" s="123"/>
      <c r="G77" s="123"/>
    </row>
    <row r="78" spans="1:7" s="80" customFormat="1" ht="15" x14ac:dyDescent="0.25">
      <c r="A78" s="119"/>
      <c r="B78" s="119"/>
      <c r="C78" s="119"/>
      <c r="D78" s="119"/>
      <c r="E78" s="123"/>
      <c r="F78" s="123"/>
      <c r="G78" s="123"/>
    </row>
    <row r="79" spans="1:7" s="80" customFormat="1" ht="15" x14ac:dyDescent="0.25">
      <c r="A79" s="119"/>
      <c r="B79" s="119"/>
      <c r="C79" s="119"/>
      <c r="D79" s="119"/>
      <c r="E79" s="123"/>
      <c r="F79" s="123"/>
      <c r="G79" s="123"/>
    </row>
    <row r="80" spans="1:7" s="80" customFormat="1" ht="15" x14ac:dyDescent="0.25">
      <c r="A80" s="119"/>
      <c r="B80" s="119"/>
      <c r="C80" s="119"/>
      <c r="D80" s="119"/>
      <c r="E80" s="123"/>
      <c r="F80" s="123"/>
      <c r="G80" s="123"/>
    </row>
    <row r="81" spans="1:7" s="80" customFormat="1" ht="15" x14ac:dyDescent="0.25">
      <c r="A81" s="119"/>
      <c r="B81" s="119"/>
      <c r="C81" s="119"/>
      <c r="D81" s="119"/>
      <c r="E81" s="123"/>
      <c r="F81" s="123"/>
      <c r="G81" s="123"/>
    </row>
    <row r="82" spans="1:7" s="80" customFormat="1" ht="15" x14ac:dyDescent="0.25">
      <c r="A82" s="119"/>
      <c r="B82" s="119"/>
      <c r="C82" s="119"/>
      <c r="D82" s="119"/>
      <c r="E82" s="123"/>
      <c r="F82" s="123"/>
      <c r="G82" s="123"/>
    </row>
    <row r="83" spans="1:7" s="80" customFormat="1" ht="15" x14ac:dyDescent="0.25">
      <c r="A83" s="119"/>
      <c r="B83" s="119"/>
      <c r="C83" s="119"/>
      <c r="D83" s="119"/>
      <c r="E83" s="123"/>
      <c r="F83" s="123"/>
      <c r="G83" s="123"/>
    </row>
    <row r="84" spans="1:7" s="80" customFormat="1" ht="15" x14ac:dyDescent="0.25">
      <c r="A84" s="119"/>
      <c r="B84" s="119"/>
      <c r="C84" s="119"/>
      <c r="D84" s="119"/>
      <c r="E84" s="123"/>
      <c r="F84" s="123"/>
      <c r="G84" s="123"/>
    </row>
    <row r="85" spans="1:7" s="80" customFormat="1" ht="15" x14ac:dyDescent="0.25">
      <c r="A85" s="119"/>
      <c r="B85" s="119"/>
      <c r="C85" s="119"/>
      <c r="D85" s="119"/>
      <c r="E85" s="123"/>
      <c r="F85" s="123"/>
      <c r="G85" s="123"/>
    </row>
    <row r="86" spans="1:7" s="80" customFormat="1" ht="15" x14ac:dyDescent="0.25">
      <c r="A86" s="119"/>
      <c r="B86" s="119"/>
      <c r="C86" s="119"/>
      <c r="D86" s="119"/>
      <c r="E86" s="123"/>
      <c r="F86" s="123"/>
      <c r="G86" s="123"/>
    </row>
    <row r="87" spans="1:7" s="80" customFormat="1" ht="15" x14ac:dyDescent="0.25">
      <c r="A87" s="119"/>
      <c r="B87" s="119"/>
      <c r="C87" s="119"/>
      <c r="D87" s="119"/>
      <c r="E87" s="123"/>
      <c r="F87" s="123"/>
      <c r="G87" s="123"/>
    </row>
    <row r="88" spans="1:7" s="80" customFormat="1" ht="15" x14ac:dyDescent="0.25">
      <c r="A88" s="119"/>
      <c r="B88" s="119"/>
      <c r="C88" s="119"/>
      <c r="D88" s="119"/>
      <c r="E88" s="123"/>
      <c r="F88" s="123"/>
      <c r="G88" s="123"/>
    </row>
    <row r="89" spans="1:7" s="80" customFormat="1" ht="15" x14ac:dyDescent="0.25">
      <c r="A89" s="119"/>
      <c r="B89" s="119"/>
      <c r="C89" s="119"/>
      <c r="D89" s="119"/>
      <c r="E89" s="123"/>
      <c r="F89" s="123"/>
      <c r="G89" s="123"/>
    </row>
    <row r="90" spans="1:7" s="80" customFormat="1" ht="15" x14ac:dyDescent="0.25">
      <c r="A90" s="119"/>
      <c r="B90" s="119"/>
      <c r="C90" s="119"/>
      <c r="D90" s="119"/>
      <c r="E90" s="123"/>
      <c r="F90" s="123"/>
      <c r="G90" s="123"/>
    </row>
    <row r="91" spans="1:7" s="80" customFormat="1" ht="15" x14ac:dyDescent="0.25">
      <c r="A91" s="119"/>
      <c r="B91" s="119"/>
      <c r="C91" s="119"/>
      <c r="D91" s="119"/>
      <c r="E91" s="123"/>
      <c r="F91" s="123"/>
      <c r="G91" s="123"/>
    </row>
    <row r="92" spans="1:7" s="80" customFormat="1" ht="15" x14ac:dyDescent="0.25">
      <c r="A92" s="119"/>
      <c r="B92" s="119"/>
      <c r="C92" s="119"/>
      <c r="D92" s="119"/>
      <c r="E92" s="123"/>
      <c r="F92" s="123"/>
      <c r="G92" s="123"/>
    </row>
    <row r="93" spans="1:7" s="80" customFormat="1" x14ac:dyDescent="0.25">
      <c r="A93" s="85"/>
      <c r="B93" s="85"/>
      <c r="C93" s="85"/>
      <c r="D93" s="86"/>
    </row>
    <row r="94" spans="1:7" s="80" customFormat="1" x14ac:dyDescent="0.25">
      <c r="A94" s="85"/>
      <c r="B94" s="85"/>
      <c r="C94" s="85"/>
      <c r="D94" s="86"/>
    </row>
    <row r="95" spans="1:7" s="80" customFormat="1" x14ac:dyDescent="0.25">
      <c r="A95" s="85"/>
      <c r="B95" s="85"/>
      <c r="C95" s="85"/>
      <c r="D95" s="86"/>
    </row>
    <row r="96" spans="1:7" s="80" customFormat="1" x14ac:dyDescent="0.25">
      <c r="A96" s="85"/>
      <c r="B96" s="85"/>
      <c r="C96" s="85"/>
      <c r="D96" s="86"/>
    </row>
    <row r="97" spans="1:4" s="80" customFormat="1" x14ac:dyDescent="0.25">
      <c r="A97" s="85"/>
      <c r="B97" s="85"/>
      <c r="C97" s="85"/>
      <c r="D97" s="86"/>
    </row>
    <row r="98" spans="1:4" s="80" customFormat="1" x14ac:dyDescent="0.25">
      <c r="A98" s="85"/>
      <c r="B98" s="85"/>
      <c r="C98" s="85"/>
      <c r="D98" s="86"/>
    </row>
    <row r="99" spans="1:4" s="80" customFormat="1" x14ac:dyDescent="0.25">
      <c r="A99" s="85"/>
      <c r="B99" s="85"/>
      <c r="C99" s="85"/>
      <c r="D99" s="86"/>
    </row>
    <row r="100" spans="1:4" s="80" customFormat="1" x14ac:dyDescent="0.25">
      <c r="A100" s="85"/>
      <c r="B100" s="85"/>
      <c r="C100" s="85"/>
      <c r="D100" s="86"/>
    </row>
    <row r="101" spans="1:4" s="80" customFormat="1" x14ac:dyDescent="0.25">
      <c r="A101" s="85"/>
      <c r="B101" s="85"/>
      <c r="C101" s="85"/>
      <c r="D101" s="86"/>
    </row>
    <row r="102" spans="1:4" s="80" customFormat="1" x14ac:dyDescent="0.25">
      <c r="A102" s="85"/>
      <c r="B102" s="85"/>
      <c r="C102" s="85"/>
      <c r="D102" s="86"/>
    </row>
    <row r="103" spans="1:4" s="80" customFormat="1" x14ac:dyDescent="0.25">
      <c r="A103" s="85"/>
      <c r="B103" s="85"/>
      <c r="C103" s="85"/>
      <c r="D103" s="86"/>
    </row>
    <row r="104" spans="1:4" s="80" customFormat="1" x14ac:dyDescent="0.25">
      <c r="A104" s="85"/>
      <c r="B104" s="85"/>
      <c r="C104" s="85"/>
      <c r="D104" s="86"/>
    </row>
    <row r="105" spans="1:4" s="80" customFormat="1" x14ac:dyDescent="0.25">
      <c r="A105" s="85"/>
      <c r="B105" s="85"/>
      <c r="C105" s="85"/>
      <c r="D105" s="86"/>
    </row>
    <row r="106" spans="1:4" s="80" customFormat="1" x14ac:dyDescent="0.25">
      <c r="A106" s="85"/>
      <c r="B106" s="85"/>
      <c r="C106" s="85"/>
      <c r="D106" s="86"/>
    </row>
    <row r="107" spans="1:4" s="80" customFormat="1" x14ac:dyDescent="0.25">
      <c r="A107" s="85"/>
      <c r="B107" s="85"/>
      <c r="C107" s="85"/>
      <c r="D107" s="86"/>
    </row>
    <row r="108" spans="1:4" s="80" customFormat="1" x14ac:dyDescent="0.25">
      <c r="A108" s="85"/>
      <c r="B108" s="85"/>
      <c r="C108" s="85"/>
      <c r="D108" s="86"/>
    </row>
    <row r="109" spans="1:4" s="80" customFormat="1" x14ac:dyDescent="0.25">
      <c r="A109" s="85"/>
      <c r="B109" s="85"/>
      <c r="C109" s="85"/>
      <c r="D109" s="86"/>
    </row>
    <row r="110" spans="1:4" s="80" customFormat="1" x14ac:dyDescent="0.25">
      <c r="A110" s="85"/>
      <c r="B110" s="85"/>
      <c r="C110" s="85"/>
      <c r="D110" s="86"/>
    </row>
    <row r="111" spans="1:4" s="80" customFormat="1" x14ac:dyDescent="0.25">
      <c r="A111" s="85"/>
      <c r="B111" s="85"/>
      <c r="C111" s="85"/>
      <c r="D111" s="86"/>
    </row>
    <row r="112" spans="1:4" s="80" customFormat="1" x14ac:dyDescent="0.25">
      <c r="A112" s="85"/>
      <c r="B112" s="85"/>
      <c r="C112" s="85"/>
      <c r="D112" s="86"/>
    </row>
  </sheetData>
  <mergeCells count="1">
    <mergeCell ref="A1:G2"/>
  </mergeCells>
  <pageMargins left="0.31496062992125984" right="0.31496062992125984" top="0.35433070866141736" bottom="0.55118110236220474" header="0.31496062992125984" footer="0.31496062992125984"/>
  <pageSetup paperSize="8" scale="93" orientation="portrait" r:id="rId1"/>
  <headerFooter>
    <oddFooter>Страница  &amp;P из &amp;N</oddFooter>
  </headerFooter>
  <ignoredErrors>
    <ignoredError sqref="D8:D1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4</vt:i4>
      </vt:variant>
      <vt:variant>
        <vt:lpstr>Именованные диапазоны</vt:lpstr>
      </vt:variant>
      <vt:variant>
        <vt:i4>4</vt:i4>
      </vt:variant>
    </vt:vector>
  </HeadingPairs>
  <TitlesOfParts>
    <vt:vector size="8" baseType="lpstr">
      <vt:lpstr>14.03.2019</vt:lpstr>
      <vt:lpstr>15.03.2019 </vt:lpstr>
      <vt:lpstr>Тайминг 1-го дня</vt:lpstr>
      <vt:lpstr>Тайминг 2-го дня</vt:lpstr>
      <vt:lpstr>'Тайминг 1-го дня'!Заголовки_для_печати</vt:lpstr>
      <vt:lpstr>'Тайминг 2-го дня'!Заголовки_для_печати</vt:lpstr>
      <vt:lpstr>'14.03.2019'!Область_печати</vt:lpstr>
      <vt:lpstr>'15.03.2019 '!Область_печати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Клур-Павлов Дмитрий Александрович</dc:creator>
  <cp:lastModifiedBy>Ivan Sanin</cp:lastModifiedBy>
  <cp:lastPrinted>2019-02-26T12:44:39Z</cp:lastPrinted>
  <dcterms:created xsi:type="dcterms:W3CDTF">2019-01-10T14:22:22Z</dcterms:created>
  <dcterms:modified xsi:type="dcterms:W3CDTF">2019-03-03T21:33:03Z</dcterms:modified>
</cp:coreProperties>
</file>