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zien-my.sharepoint.com/personal/kevin_alcock_prezien_com/Documents/Cursor1/ResourceBooking/"/>
    </mc:Choice>
  </mc:AlternateContent>
  <xr:revisionPtr revIDLastSave="68" documentId="8_{62C46DCF-2E92-624B-89BA-18724D959F26}" xr6:coauthVersionLast="47" xr6:coauthVersionMax="47" xr10:uidLastSave="{C77D0B9F-ACB7-7C45-A694-709943AE14F5}"/>
  <bookViews>
    <workbookView xWindow="3600" yWindow="1160" windowWidth="29020" windowHeight="15700" activeTab="3" xr2:uid="{F882B145-D8D0-4061-A6D2-E3C127834F50}"/>
  </bookViews>
  <sheets>
    <sheet name="SAP Commerce Status" sheetId="3" state="hidden" r:id="rId1"/>
    <sheet name="List" sheetId="6" state="hidden" r:id="rId2"/>
    <sheet name="Skills Matrix" sheetId="18" r:id="rId3"/>
    <sheet name="Skills Catalogue" sheetId="14" r:id="rId4"/>
    <sheet name="Skills Matrix Backup Old 131023" sheetId="17" state="hidden" r:id="rId5"/>
  </sheets>
  <definedNames>
    <definedName name="_xlnm._FilterDatabase" localSheetId="2" hidden="1">'Skills Matrix'!$A$1:$AM$12</definedName>
    <definedName name="_xlnm._FilterDatabase" localSheetId="4" hidden="1">'Skills Matrix Backup Old 131023'!$B$4:$O$46</definedName>
    <definedName name="_xlcn.WorksheetConnection_CustomerandChannelsSkillsMatrix.xlsxTable11" hidden="1">Table1[]</definedName>
    <definedName name="_xlcn.WorksheetConnection_SkillsMatrixA4AP441" hidden="1">'Skills Matrix'!$A$4:$AL$16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kills Matrix!$A$4:$AP$44"/>
          <x15:modelTable id="Table1" name="Table1" connection="WorksheetConnection_Customer and Channels Skills Matrix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8" l="1"/>
  <c r="D38" i="18"/>
  <c r="B15" i="18"/>
  <c r="D19" i="18" s="1"/>
  <c r="C15" i="18"/>
  <c r="D20" i="18" s="1"/>
  <c r="D15" i="18"/>
  <c r="D21" i="18" s="1"/>
  <c r="E15" i="18"/>
  <c r="D22" i="18" s="1"/>
  <c r="F15" i="18"/>
  <c r="D23" i="18" s="1"/>
  <c r="G15" i="18"/>
  <c r="D24" i="18" s="1"/>
  <c r="H15" i="18"/>
  <c r="D25" i="18" s="1"/>
  <c r="I15" i="18"/>
  <c r="D26" i="18" s="1"/>
  <c r="J15" i="18"/>
  <c r="D27" i="18" s="1"/>
  <c r="K15" i="18"/>
  <c r="D28" i="18" s="1"/>
  <c r="L15" i="18"/>
  <c r="D29" i="18" s="1"/>
  <c r="M15" i="18"/>
  <c r="D30" i="18" s="1"/>
  <c r="N15" i="18"/>
  <c r="D31" i="18" s="1"/>
  <c r="O15" i="18"/>
  <c r="D32" i="18" s="1"/>
  <c r="P15" i="18"/>
  <c r="D33" i="18" s="1"/>
  <c r="Q15" i="18"/>
  <c r="D34" i="18" s="1"/>
  <c r="R15" i="18"/>
  <c r="D35" i="18" s="1"/>
  <c r="S15" i="18"/>
  <c r="D36" i="18" s="1"/>
  <c r="T15" i="18"/>
  <c r="D37" i="18" s="1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H16" i="18"/>
  <c r="E25" i="18" s="1"/>
  <c r="H14" i="18"/>
  <c r="C25" i="18" s="1"/>
  <c r="H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B13" i="18"/>
  <c r="C13" i="18"/>
  <c r="D13" i="18"/>
  <c r="E13" i="18"/>
  <c r="F13" i="18"/>
  <c r="G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4" i="18"/>
  <c r="C19" i="18" s="1"/>
  <c r="C14" i="18"/>
  <c r="C20" i="18" s="1"/>
  <c r="D14" i="18"/>
  <c r="C21" i="18" s="1"/>
  <c r="E14" i="18"/>
  <c r="C22" i="18" s="1"/>
  <c r="F14" i="18"/>
  <c r="C23" i="18" s="1"/>
  <c r="G14" i="18"/>
  <c r="C24" i="18" s="1"/>
  <c r="I14" i="18"/>
  <c r="C26" i="18" s="1"/>
  <c r="J14" i="18"/>
  <c r="C27" i="18" s="1"/>
  <c r="K14" i="18"/>
  <c r="C28" i="18" s="1"/>
  <c r="L14" i="18"/>
  <c r="C29" i="18" s="1"/>
  <c r="M14" i="18"/>
  <c r="C30" i="18" s="1"/>
  <c r="N14" i="18"/>
  <c r="C31" i="18" s="1"/>
  <c r="O14" i="18"/>
  <c r="C32" i="18" s="1"/>
  <c r="P14" i="18"/>
  <c r="C33" i="18" s="1"/>
  <c r="Q14" i="18"/>
  <c r="C34" i="18" s="1"/>
  <c r="R14" i="18"/>
  <c r="C35" i="18" s="1"/>
  <c r="S14" i="18"/>
  <c r="C36" i="18" s="1"/>
  <c r="T14" i="18"/>
  <c r="C37" i="18" s="1"/>
  <c r="B16" i="18"/>
  <c r="E19" i="18" s="1"/>
  <c r="C16" i="18"/>
  <c r="E20" i="18" s="1"/>
  <c r="D16" i="18"/>
  <c r="E21" i="18" s="1"/>
  <c r="E16" i="18"/>
  <c r="E22" i="18" s="1"/>
  <c r="F16" i="18"/>
  <c r="E23" i="18" s="1"/>
  <c r="G16" i="18"/>
  <c r="E24" i="18" s="1"/>
  <c r="I16" i="18"/>
  <c r="E26" i="18" s="1"/>
  <c r="J16" i="18"/>
  <c r="E27" i="18" s="1"/>
  <c r="K16" i="18"/>
  <c r="E28" i="18" s="1"/>
  <c r="L16" i="18"/>
  <c r="E29" i="18" s="1"/>
  <c r="M16" i="18"/>
  <c r="E30" i="18" s="1"/>
  <c r="N16" i="18"/>
  <c r="E31" i="18" s="1"/>
  <c r="O16" i="18"/>
  <c r="E32" i="18" s="1"/>
  <c r="P16" i="18"/>
  <c r="E33" i="18" s="1"/>
  <c r="Q16" i="18"/>
  <c r="E34" i="18" s="1"/>
  <c r="R16" i="18"/>
  <c r="E35" i="18" s="1"/>
  <c r="S16" i="18"/>
  <c r="E36" i="18" s="1"/>
  <c r="T16" i="18"/>
  <c r="E37" i="18" s="1"/>
  <c r="N46" i="17" l="1"/>
  <c r="F58" i="17" s="1"/>
  <c r="M46" i="17"/>
  <c r="F57" i="17" s="1"/>
  <c r="L46" i="17"/>
  <c r="F56" i="17" s="1"/>
  <c r="K46" i="17"/>
  <c r="F55" i="17" s="1"/>
  <c r="J46" i="17"/>
  <c r="F54" i="17" s="1"/>
  <c r="I46" i="17"/>
  <c r="F53" i="17" s="1"/>
  <c r="H46" i="17"/>
  <c r="F52" i="17" s="1"/>
  <c r="G46" i="17"/>
  <c r="F51" i="17" s="1"/>
  <c r="F46" i="17"/>
  <c r="F50" i="17" s="1"/>
  <c r="E46" i="17"/>
  <c r="F49" i="17" s="1"/>
  <c r="N45" i="17"/>
  <c r="E58" i="17" s="1"/>
  <c r="M45" i="17"/>
  <c r="E57" i="17" s="1"/>
  <c r="L45" i="17"/>
  <c r="E56" i="17" s="1"/>
  <c r="K45" i="17"/>
  <c r="E55" i="17" s="1"/>
  <c r="J45" i="17"/>
  <c r="E54" i="17" s="1"/>
  <c r="I45" i="17"/>
  <c r="E53" i="17" s="1"/>
  <c r="H45" i="17"/>
  <c r="E52" i="17" s="1"/>
  <c r="G45" i="17"/>
  <c r="E51" i="17" s="1"/>
  <c r="F45" i="17"/>
  <c r="E50" i="17" s="1"/>
  <c r="E45" i="17"/>
  <c r="E49" i="17" s="1"/>
  <c r="N44" i="17"/>
  <c r="M44" i="17"/>
  <c r="L44" i="17"/>
  <c r="K44" i="17"/>
  <c r="J44" i="17"/>
  <c r="I44" i="17"/>
  <c r="H44" i="17"/>
  <c r="G44" i="17"/>
  <c r="F44" i="17"/>
  <c r="E44" i="17"/>
  <c r="C43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2" i="17" s="1"/>
  <c r="W15" i="18" l="1"/>
  <c r="W13" i="18"/>
  <c r="W14" i="18"/>
  <c r="W16" i="18"/>
  <c r="B2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7068CA-1A8D-4CA3-BD72-5EBDAD10305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7F233C-208C-4196-AEDE-8455C4393954}" name="WorksheetConnection_Customer and Channels Skills Matrix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ustomerandChannelsSkillsMatrix.xlsxTable11"/>
        </x15:connection>
      </ext>
    </extLst>
  </connection>
  <connection id="3" xr16:uid="{F33220F0-CE3F-4959-8931-F1F05E798130}" name="WorksheetConnection_Skills Matrix!$A$4:$AP$4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killsMatrixA4AP441"/>
        </x15:connection>
      </ext>
    </extLst>
  </connection>
</connections>
</file>

<file path=xl/sharedStrings.xml><?xml version="1.0" encoding="utf-8"?>
<sst xmlns="http://schemas.openxmlformats.org/spreadsheetml/2006/main" count="360" uniqueCount="181">
  <si>
    <t>SAP Commerce training progress</t>
  </si>
  <si>
    <t>Name</t>
  </si>
  <si>
    <t>Status</t>
  </si>
  <si>
    <t>Ramalingam, R. X.</t>
  </si>
  <si>
    <t>No progress</t>
  </si>
  <si>
    <t>Ravi, Prathiba</t>
  </si>
  <si>
    <t>LOA</t>
  </si>
  <si>
    <t>Nadar, Nidhi M.</t>
  </si>
  <si>
    <t>In Progress</t>
  </si>
  <si>
    <t>Ahmed, Muhammad</t>
  </si>
  <si>
    <t>Nedumaran, Raja  (C)</t>
  </si>
  <si>
    <t>Certified</t>
  </si>
  <si>
    <t>Ray, Apratim A.</t>
  </si>
  <si>
    <t>Chitalia, D.</t>
  </si>
  <si>
    <t>Alvakonda, Balaji</t>
  </si>
  <si>
    <t>Saxena, R. F.</t>
  </si>
  <si>
    <t>Bacich, Nicolas</t>
  </si>
  <si>
    <t>Jibu George-Abraham</t>
  </si>
  <si>
    <t>Perera, Dasanthi</t>
  </si>
  <si>
    <t>Chandrasekar, D. B.</t>
  </si>
  <si>
    <t>Tim Saul</t>
  </si>
  <si>
    <t>Dunne, Mark</t>
  </si>
  <si>
    <t>Topic</t>
  </si>
  <si>
    <t>Total</t>
  </si>
  <si>
    <t>In progress</t>
  </si>
  <si>
    <t>No activity</t>
  </si>
  <si>
    <t>Percentage</t>
  </si>
  <si>
    <t>SAP Commerce</t>
  </si>
  <si>
    <t>01 - Not Started</t>
  </si>
  <si>
    <t>02 - In Progress</t>
  </si>
  <si>
    <t>03 - Certification Preparation</t>
  </si>
  <si>
    <t>04 - Certification Hub Approved</t>
  </si>
  <si>
    <t>05 - Exam Scheduled</t>
  </si>
  <si>
    <t>06 - Certified</t>
  </si>
  <si>
    <t>07 - Failed</t>
  </si>
  <si>
    <t>Skills Matrix</t>
  </si>
  <si>
    <t>X = Trained or limited experience | E = Experience | C = Certified  | D = Desired</t>
  </si>
  <si>
    <t>Resources</t>
  </si>
  <si>
    <t>Products</t>
  </si>
  <si>
    <t>CMT, FS, H&amp;PS</t>
  </si>
  <si>
    <t>SAP S4 Public Cloud - Sales</t>
  </si>
  <si>
    <t>SAP S4 Public Cloud - Service</t>
  </si>
  <si>
    <t>SAP Commerce Cloud</t>
  </si>
  <si>
    <t>SAP Marketing Cloud</t>
  </si>
  <si>
    <t>SAP Sales Cloud (C4C)</t>
  </si>
  <si>
    <t>SAP Service Cloud (C4C)</t>
  </si>
  <si>
    <t>SAP C4C Development (SDK)</t>
  </si>
  <si>
    <t>SAP Sales Cloud (V2)</t>
  </si>
  <si>
    <t>SAP Service Cloud (V2)</t>
  </si>
  <si>
    <t>SAP Customer Data Platform</t>
  </si>
  <si>
    <t>SAP Customer Data Cloud</t>
  </si>
  <si>
    <t>Qualtrics</t>
  </si>
  <si>
    <t>Emarsys</t>
  </si>
  <si>
    <t>SAP EPPM Enterprice Portfolio &amp; Proj Man</t>
  </si>
  <si>
    <t>SAP Field Service Management</t>
  </si>
  <si>
    <t>SAP Enterprise Service Management</t>
  </si>
  <si>
    <t>SAP BTP Build Apps (Build, Process Automation, Workzone)</t>
  </si>
  <si>
    <t>SAP BTP Integration Suite (CPI, Event Mesh, API Mgmt etc)</t>
  </si>
  <si>
    <t>SAP BTP Dev (BAS, Kyma etc)</t>
  </si>
  <si>
    <t>AI (basics, myWave etc)</t>
  </si>
  <si>
    <t>CX AI toolkit</t>
  </si>
  <si>
    <t>Is Certified</t>
  </si>
  <si>
    <t>Persona (to be)</t>
  </si>
  <si>
    <t>C&amp;NR</t>
  </si>
  <si>
    <t>Downstream (oil &amp; gas)</t>
  </si>
  <si>
    <t>Utilities</t>
  </si>
  <si>
    <t>OFES/EPC</t>
  </si>
  <si>
    <t>Retail</t>
  </si>
  <si>
    <t>CPG</t>
  </si>
  <si>
    <t>Indust. &amp; Auto</t>
  </si>
  <si>
    <t>Fashion</t>
  </si>
  <si>
    <t>Life Sciences</t>
  </si>
  <si>
    <t>Comms &amp; Media</t>
  </si>
  <si>
    <t xml:space="preserve">Software &amp; High Tech </t>
  </si>
  <si>
    <t>Tech</t>
  </si>
  <si>
    <t>FS</t>
  </si>
  <si>
    <t>Public Sector</t>
  </si>
  <si>
    <t>Other skillsets (ie. non-SAP/domain)</t>
  </si>
  <si>
    <t>Tan</t>
  </si>
  <si>
    <t>Service Delivery</t>
  </si>
  <si>
    <t>Kevin</t>
  </si>
  <si>
    <t>C</t>
  </si>
  <si>
    <t>X</t>
  </si>
  <si>
    <t>E</t>
  </si>
  <si>
    <t>D</t>
  </si>
  <si>
    <t>Y</t>
  </si>
  <si>
    <t>SAP Functional</t>
  </si>
  <si>
    <t>Saurabh</t>
  </si>
  <si>
    <t>SAP Technical</t>
  </si>
  <si>
    <t>Priyanka</t>
  </si>
  <si>
    <t>SAP Project Delivery</t>
  </si>
  <si>
    <t>Harry</t>
  </si>
  <si>
    <t>Project management (certification)
Leading discovery workshops
Demos</t>
  </si>
  <si>
    <t>SAP Solution Architecure &amp; Pre-Sales</t>
  </si>
  <si>
    <t>Krishna</t>
  </si>
  <si>
    <t>SAP Advisory</t>
  </si>
  <si>
    <t>Andrew</t>
  </si>
  <si>
    <t>ECSC
WorkZone
CRM-on-premise</t>
  </si>
  <si>
    <t>Total trained</t>
  </si>
  <si>
    <t>Total experienced</t>
  </si>
  <si>
    <t>Total certified</t>
  </si>
  <si>
    <t>Total Desired</t>
  </si>
  <si>
    <t>Area</t>
  </si>
  <si>
    <t>Experienced</t>
  </si>
  <si>
    <t>Desired</t>
  </si>
  <si>
    <t>SAP S/4HANA Sales (public)</t>
  </si>
  <si>
    <t>SAP S/4HANA Service (public)</t>
  </si>
  <si>
    <t>SAP Sales Cloud version 2</t>
  </si>
  <si>
    <t>SAP Service Cloud version 2</t>
  </si>
  <si>
    <t>SAP EPPM</t>
  </si>
  <si>
    <t xml:space="preserve">other </t>
  </si>
  <si>
    <t>Comments</t>
  </si>
  <si>
    <t>FY25 target</t>
  </si>
  <si>
    <t>Who?</t>
  </si>
  <si>
    <t>SAP S/4HANA Service (private)</t>
  </si>
  <si>
    <t>SAP Marketing Cloud  - no longer sold by SAP</t>
  </si>
  <si>
    <t>SAP Sales Cloud v1 (C4C) -  SAP will stop selling in 2025</t>
  </si>
  <si>
    <t>SAP Service Cloud v1 (C4C)  - SAP will stop selling in 2025</t>
  </si>
  <si>
    <t>SAP Sales Cloud V2</t>
  </si>
  <si>
    <t>SAP Service Cloud V2</t>
  </si>
  <si>
    <t>Qualtrics (not SAP)</t>
  </si>
  <si>
    <t>Other Non-SAP (Salesforce etc)</t>
  </si>
  <si>
    <t>Industry Skills</t>
  </si>
  <si>
    <t xml:space="preserve">Total headcount </t>
  </si>
  <si>
    <t xml:space="preserve">  of which experienced CX</t>
  </si>
  <si>
    <t xml:space="preserve">  of which experienced S/4</t>
  </si>
  <si>
    <t xml:space="preserve">  certified without experience</t>
  </si>
  <si>
    <t>Not certified</t>
  </si>
  <si>
    <t>Customer and Channels Skills Matrix</t>
  </si>
  <si>
    <t>X = Trained or limited experience | E = Experience | C = Certified</t>
  </si>
  <si>
    <t>Enterprise ID</t>
  </si>
  <si>
    <t>Level</t>
  </si>
  <si>
    <t>Edenhouse</t>
  </si>
  <si>
    <t>RISE with S/4HANA Cloud</t>
  </si>
  <si>
    <t>SAP S/4HANA Sales</t>
  </si>
  <si>
    <t>SAP Sales Cloud</t>
  </si>
  <si>
    <t>SAP Service Cloud</t>
  </si>
  <si>
    <t>Other skillsets</t>
  </si>
  <si>
    <t>anirban.g.roy</t>
  </si>
  <si>
    <t>anshul.butola</t>
  </si>
  <si>
    <t>apratim.a.ray</t>
  </si>
  <si>
    <t>siddhant.wangikar</t>
  </si>
  <si>
    <t>christine.kakoti</t>
  </si>
  <si>
    <t>d.b.chandrasekar</t>
  </si>
  <si>
    <t>EC</t>
  </si>
  <si>
    <t>dasanthi.perera</t>
  </si>
  <si>
    <t>deepak.r.singh</t>
  </si>
  <si>
    <t>jibu.george.abraham</t>
  </si>
  <si>
    <t>joana.vaz.ribeiro</t>
  </si>
  <si>
    <t>Jose Porta Gamundi</t>
  </si>
  <si>
    <t>mark.dunne</t>
  </si>
  <si>
    <t>Ireland</t>
  </si>
  <si>
    <t>muhammad.u.ahmed</t>
  </si>
  <si>
    <t>nidhi.m.nadar</t>
  </si>
  <si>
    <t>r.x.ramalingam</t>
  </si>
  <si>
    <t>rajarajan.nedumaran</t>
  </si>
  <si>
    <t>rajen.b.saha</t>
  </si>
  <si>
    <t>sai.s.tulluri</t>
  </si>
  <si>
    <t>sudhir.b.sarode</t>
  </si>
  <si>
    <t>tim.saul</t>
  </si>
  <si>
    <t>tania.s.craig</t>
  </si>
  <si>
    <t>v.sakpal</t>
  </si>
  <si>
    <t>sana.shahzad</t>
  </si>
  <si>
    <t>sumit.dw.kumar</t>
  </si>
  <si>
    <t>abhijit.maulik</t>
  </si>
  <si>
    <t>davina.patel</t>
  </si>
  <si>
    <t>pritika.gupta</t>
  </si>
  <si>
    <t>kevin.alcock</t>
  </si>
  <si>
    <t>andrew.griffin</t>
  </si>
  <si>
    <t>sam.hepworth</t>
  </si>
  <si>
    <t>marcin.cien</t>
  </si>
  <si>
    <t>dan.brooks</t>
  </si>
  <si>
    <t>emma.onyemem</t>
  </si>
  <si>
    <t>lorraine.clifford</t>
  </si>
  <si>
    <t>mark.fuller</t>
  </si>
  <si>
    <t>p.karnekanti</t>
  </si>
  <si>
    <t>sreedhar.potuka</t>
  </si>
  <si>
    <t>Total Cert'd</t>
  </si>
  <si>
    <t>Total headcount:</t>
  </si>
  <si>
    <t>AI</t>
  </si>
  <si>
    <t>Joule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</si>
</sst>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63"/>
      <name val="Calibri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63"/>
      <name val="Calibri"/>
      <family val="2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textRotation="60" wrapText="1"/>
    </xf>
    <xf numFmtId="0" fontId="2" fillId="2" borderId="1" xfId="0" applyFont="1" applyFill="1" applyBorder="1" applyAlignment="1">
      <alignment horizontal="center" textRotation="60" wrapText="1"/>
    </xf>
    <xf numFmtId="0" fontId="2" fillId="3" borderId="1" xfId="0" applyFont="1" applyFill="1" applyBorder="1" applyAlignment="1">
      <alignment textRotation="60" wrapText="1"/>
    </xf>
    <xf numFmtId="0" fontId="5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4" borderId="1" xfId="0" applyFont="1" applyFill="1" applyBorder="1" applyAlignment="1">
      <alignment vertical="top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7" fillId="4" borderId="0" xfId="0" applyFont="1" applyFill="1"/>
    <xf numFmtId="0" fontId="1" fillId="0" borderId="2" xfId="0" applyFont="1" applyBorder="1" applyAlignment="1">
      <alignment vertical="top"/>
    </xf>
    <xf numFmtId="0" fontId="0" fillId="0" borderId="2" xfId="0" applyBorder="1"/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3" borderId="3" xfId="0" applyFont="1" applyFill="1" applyBorder="1" applyAlignment="1">
      <alignment textRotation="60" wrapText="1"/>
    </xf>
    <xf numFmtId="0" fontId="1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vertical="top"/>
    </xf>
    <xf numFmtId="0" fontId="1" fillId="5" borderId="2" xfId="0" applyFont="1" applyFill="1" applyBorder="1" applyAlignment="1">
      <alignment vertical="top"/>
    </xf>
    <xf numFmtId="0" fontId="12" fillId="0" borderId="0" xfId="0" applyFont="1" applyAlignment="1">
      <alignment vertical="top"/>
    </xf>
    <xf numFmtId="0" fontId="11" fillId="0" borderId="0" xfId="0" applyFont="1"/>
    <xf numFmtId="0" fontId="1" fillId="6" borderId="1" xfId="0" applyFont="1" applyFill="1" applyBorder="1" applyAlignment="1">
      <alignment vertical="top"/>
    </xf>
    <xf numFmtId="0" fontId="13" fillId="0" borderId="4" xfId="0" applyFont="1" applyBorder="1"/>
    <xf numFmtId="0" fontId="13" fillId="6" borderId="4" xfId="0" applyFont="1" applyFill="1" applyBorder="1"/>
    <xf numFmtId="0" fontId="0" fillId="0" borderId="5" xfId="0" applyBorder="1"/>
    <xf numFmtId="0" fontId="11" fillId="0" borderId="2" xfId="0" applyFont="1" applyBorder="1"/>
    <xf numFmtId="0" fontId="11" fillId="0" borderId="6" xfId="0" applyFont="1" applyBorder="1"/>
    <xf numFmtId="0" fontId="13" fillId="0" borderId="4" xfId="0" applyFont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textRotation="60" wrapText="1"/>
    </xf>
    <xf numFmtId="0" fontId="2" fillId="3" borderId="8" xfId="0" applyFont="1" applyFill="1" applyBorder="1" applyAlignment="1">
      <alignment horizontal="center" textRotation="60" wrapText="1"/>
    </xf>
    <xf numFmtId="0" fontId="2" fillId="3" borderId="4" xfId="0" applyFont="1" applyFill="1" applyBorder="1" applyAlignment="1">
      <alignment horizontal="center" textRotation="60" wrapText="1"/>
    </xf>
    <xf numFmtId="0" fontId="0" fillId="0" borderId="3" xfId="0" applyBorder="1"/>
    <xf numFmtId="0" fontId="11" fillId="0" borderId="9" xfId="0" applyFont="1" applyBorder="1"/>
    <xf numFmtId="0" fontId="13" fillId="7" borderId="4" xfId="0" applyFont="1" applyFill="1" applyBorder="1"/>
    <xf numFmtId="0" fontId="13" fillId="7" borderId="4" xfId="0" applyFont="1" applyFill="1" applyBorder="1" applyAlignment="1">
      <alignment wrapText="1"/>
    </xf>
    <xf numFmtId="0" fontId="13" fillId="8" borderId="4" xfId="0" applyFont="1" applyFill="1" applyBorder="1"/>
    <xf numFmtId="0" fontId="0" fillId="0" borderId="10" xfId="0" applyFill="1" applyBorder="1" applyAlignment="1">
      <alignment vertical="top"/>
    </xf>
  </cellXfs>
  <cellStyles count="2">
    <cellStyle name="Normal" xfId="0" builtinId="0"/>
    <cellStyle name="Normal 2" xfId="1" xr:uid="{4E473198-4A69-4C59-837B-C4CF688EB03F}"/>
  </cellStyles>
  <dxfs count="7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'SAP Commerce Status'!$G$1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2A-4C89-8D21-C0EBD1FECBD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62A-4C89-8D21-C0EBD1FECBD9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2A-4C89-8D21-C0EBD1FECBD9}"/>
              </c:ext>
            </c:extLst>
          </c:dPt>
          <c:dPt>
            <c:idx val="3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62A-4C89-8D21-C0EBD1FECBD9}"/>
              </c:ext>
            </c:extLst>
          </c:dPt>
          <c:val>
            <c:numRef>
              <c:f>'SAP Commerce Status'!$G$2:$G$5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62A-4C89-8D21-C0EBD1FEC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'SAP Commerce Status'!$H$1</c:f>
              <c:strCache>
                <c:ptCount val="1"/>
              </c:strCache>
            </c:strRef>
          </c:tx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2A-4C89-8D21-C0EBD1FECBD9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2A-4C89-8D21-C0EBD1FECBD9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2A-4C89-8D21-C0EBD1FECB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66F-4ACF-9331-E80E608F4E7A}"/>
              </c:ext>
            </c:extLst>
          </c:dPt>
          <c:val>
            <c:numRef>
              <c:f>'SAP Commerce Status'!$H$2:$H$5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362A-4C89-8D21-C0EBD1FEC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422275</xdr:colOff>
      <xdr:row>1</xdr:row>
      <xdr:rowOff>120650</xdr:rowOff>
    </xdr:from>
    <xdr:to>
      <xdr:col>16</xdr:col>
      <xdr:colOff>117475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2EF8B-2A75-4C8C-8E2A-20CEE56CD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61009A-F027-4578-9F21-A753B6D7E9D2}" name="Table1" displayName="Table1" ref="B18:E38" totalsRowShown="0" headerRowBorderDxfId="6" tableBorderDxfId="5" totalsRowBorderDxfId="4">
  <autoFilter ref="B18:E38" xr:uid="{3761009A-F027-4578-9F21-A753B6D7E9D2}"/>
  <tableColumns count="4">
    <tableColumn id="1" xr3:uid="{D9251AA5-7081-42C9-A80B-7C329AE30169}" name="Area" dataDxfId="3"/>
    <tableColumn id="2" xr3:uid="{B97856C7-E5CA-4149-B81C-62C178B34F1D}" name="Experienced" dataDxfId="2"/>
    <tableColumn id="3" xr3:uid="{552FD39B-A8F8-4CD1-8155-2797565E0B24}" name="Certified" dataDxfId="1"/>
    <tableColumn id="4" xr3:uid="{818E7FD1-1DB5-40A0-95F8-CB2E24877CE0}" name="Desir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EFEE-A3FE-4F43-A91B-22B1C259D905}">
  <dimension ref="A1:H20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26" style="5" customWidth="1"/>
    <col min="2" max="2" width="18.5" style="5" customWidth="1"/>
    <col min="4" max="4" width="11" style="5" customWidth="1"/>
    <col min="6" max="6" width="11.5" style="5" customWidth="1"/>
    <col min="8" max="8" width="9.5" style="5" bestFit="1" customWidth="1"/>
  </cols>
  <sheetData>
    <row r="1" spans="1:8" x14ac:dyDescent="0.2">
      <c r="A1" t="s">
        <v>0</v>
      </c>
    </row>
    <row r="2" spans="1:8" ht="16" x14ac:dyDescent="0.2">
      <c r="A2" s="5" t="s">
        <v>1</v>
      </c>
      <c r="B2" s="5" t="s">
        <v>2</v>
      </c>
    </row>
    <row r="3" spans="1:8" ht="16" x14ac:dyDescent="0.2">
      <c r="A3" s="5" t="s">
        <v>3</v>
      </c>
      <c r="B3" s="5" t="s">
        <v>4</v>
      </c>
    </row>
    <row r="4" spans="1:8" ht="16" x14ac:dyDescent="0.2">
      <c r="A4" s="5" t="s">
        <v>5</v>
      </c>
      <c r="B4" s="5" t="s">
        <v>6</v>
      </c>
    </row>
    <row r="5" spans="1:8" ht="16" x14ac:dyDescent="0.2">
      <c r="A5" s="5" t="s">
        <v>7</v>
      </c>
      <c r="B5" s="5" t="s">
        <v>8</v>
      </c>
    </row>
    <row r="6" spans="1:8" ht="16" x14ac:dyDescent="0.2">
      <c r="A6" s="5" t="s">
        <v>9</v>
      </c>
      <c r="B6" s="5" t="s">
        <v>8</v>
      </c>
      <c r="H6"/>
    </row>
    <row r="7" spans="1:8" ht="16" x14ac:dyDescent="0.2">
      <c r="A7" s="5" t="s">
        <v>10</v>
      </c>
      <c r="B7" s="5" t="s">
        <v>11</v>
      </c>
    </row>
    <row r="8" spans="1:8" ht="16" x14ac:dyDescent="0.2">
      <c r="A8" s="5" t="s">
        <v>12</v>
      </c>
      <c r="B8" s="5" t="s">
        <v>4</v>
      </c>
    </row>
    <row r="9" spans="1:8" ht="16" x14ac:dyDescent="0.2">
      <c r="A9" s="5" t="s">
        <v>13</v>
      </c>
      <c r="B9" s="5" t="s">
        <v>8</v>
      </c>
    </row>
    <row r="10" spans="1:8" ht="16" x14ac:dyDescent="0.2">
      <c r="A10" s="5" t="s">
        <v>14</v>
      </c>
      <c r="B10" s="5" t="s">
        <v>4</v>
      </c>
    </row>
    <row r="11" spans="1:8" ht="16" x14ac:dyDescent="0.2">
      <c r="A11" s="5" t="s">
        <v>15</v>
      </c>
      <c r="B11" s="5" t="s">
        <v>4</v>
      </c>
    </row>
    <row r="12" spans="1:8" ht="16" x14ac:dyDescent="0.2">
      <c r="A12" s="5" t="s">
        <v>16</v>
      </c>
      <c r="B12" s="5" t="s">
        <v>8</v>
      </c>
    </row>
    <row r="13" spans="1:8" ht="16" x14ac:dyDescent="0.2">
      <c r="A13" s="5" t="s">
        <v>17</v>
      </c>
      <c r="B13" s="5" t="s">
        <v>4</v>
      </c>
    </row>
    <row r="14" spans="1:8" ht="16" x14ac:dyDescent="0.2">
      <c r="A14" s="5" t="s">
        <v>18</v>
      </c>
      <c r="B14" s="5" t="s">
        <v>4</v>
      </c>
    </row>
    <row r="15" spans="1:8" ht="16" x14ac:dyDescent="0.2">
      <c r="A15" s="5" t="s">
        <v>19</v>
      </c>
      <c r="B15" s="5" t="s">
        <v>6</v>
      </c>
    </row>
    <row r="16" spans="1:8" ht="16" x14ac:dyDescent="0.2">
      <c r="A16" s="5" t="s">
        <v>20</v>
      </c>
      <c r="B16" s="5" t="s">
        <v>8</v>
      </c>
    </row>
    <row r="17" spans="1:7" ht="16" x14ac:dyDescent="0.2">
      <c r="A17" s="5" t="s">
        <v>21</v>
      </c>
      <c r="B17" s="5" t="s">
        <v>4</v>
      </c>
    </row>
    <row r="19" spans="1:7" ht="32" x14ac:dyDescent="0.2">
      <c r="A19" s="5" t="s">
        <v>22</v>
      </c>
      <c r="B19" s="5" t="s">
        <v>23</v>
      </c>
      <c r="C19" s="5" t="s">
        <v>6</v>
      </c>
      <c r="D19" s="5" t="s">
        <v>24</v>
      </c>
      <c r="E19" s="5" t="s">
        <v>11</v>
      </c>
      <c r="F19" s="5" t="s">
        <v>25</v>
      </c>
      <c r="G19" s="5" t="s">
        <v>26</v>
      </c>
    </row>
    <row r="20" spans="1:7" ht="16" x14ac:dyDescent="0.2">
      <c r="A20" s="5" t="s">
        <v>27</v>
      </c>
      <c r="B20" s="5">
        <f>COUNTA(A3:A17)</f>
        <v>15</v>
      </c>
      <c r="C20" s="5">
        <v>2</v>
      </c>
      <c r="D20" s="5">
        <v>5</v>
      </c>
      <c r="E20" s="5">
        <v>1</v>
      </c>
      <c r="F20" s="5">
        <v>7</v>
      </c>
      <c r="G20">
        <v>0.47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6F19-9F44-4323-8D56-33468EC2A076}">
  <dimension ref="A2:A8"/>
  <sheetViews>
    <sheetView workbookViewId="0">
      <selection activeCell="B11" sqref="B11"/>
    </sheetView>
  </sheetViews>
  <sheetFormatPr baseColWidth="10" defaultColWidth="8.83203125" defaultRowHeight="15" x14ac:dyDescent="0.2"/>
  <sheetData>
    <row r="2" spans="1:1" x14ac:dyDescent="0.2">
      <c r="A2" t="s">
        <v>28</v>
      </c>
    </row>
    <row r="3" spans="1:1" x14ac:dyDescent="0.2">
      <c r="A3" t="s">
        <v>29</v>
      </c>
    </row>
    <row r="4" spans="1:1" x14ac:dyDescent="0.2">
      <c r="A4" t="s">
        <v>30</v>
      </c>
    </row>
    <row r="5" spans="1:1" x14ac:dyDescent="0.2">
      <c r="A5" t="s">
        <v>31</v>
      </c>
    </row>
    <row r="6" spans="1:1" x14ac:dyDescent="0.2">
      <c r="A6" t="s">
        <v>32</v>
      </c>
    </row>
    <row r="7" spans="1:1" x14ac:dyDescent="0.2">
      <c r="A7" t="s">
        <v>33</v>
      </c>
    </row>
    <row r="8" spans="1:1" x14ac:dyDescent="0.2">
      <c r="A8" t="s">
        <v>34</v>
      </c>
    </row>
  </sheetData>
  <sortState xmlns:xlrd2="http://schemas.microsoft.com/office/spreadsheetml/2017/richdata2" ref="A1:A23">
    <sortCondition ref="A1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BDC0-ECEF-457A-B8E7-B162236656E7}">
  <dimension ref="A1:BG38"/>
  <sheetViews>
    <sheetView showGridLines="0" zoomScale="115" zoomScaleNormal="115" workbookViewId="0">
      <pane xSplit="1" ySplit="4" topLeftCell="R5" activePane="bottomRight" state="frozen"/>
      <selection pane="topRight" activeCell="B1" sqref="B1"/>
      <selection pane="bottomLeft" activeCell="A6" sqref="A6"/>
      <selection pane="bottomRight" activeCell="A5" sqref="A5"/>
    </sheetView>
  </sheetViews>
  <sheetFormatPr baseColWidth="10" defaultColWidth="8.83203125" defaultRowHeight="15" customHeight="1" x14ac:dyDescent="0.2"/>
  <cols>
    <col min="1" max="1" width="29.5" customWidth="1"/>
    <col min="2" max="2" width="9.83203125" customWidth="1"/>
    <col min="3" max="3" width="11" customWidth="1"/>
    <col min="4" max="7" width="7.5" bestFit="1" customWidth="1"/>
    <col min="8" max="8" width="9" customWidth="1"/>
    <col min="9" max="9" width="7.83203125" customWidth="1"/>
    <col min="10" max="10" width="7.1640625" customWidth="1"/>
    <col min="11" max="11" width="8.1640625" customWidth="1"/>
    <col min="12" max="14" width="7.5" bestFit="1" customWidth="1"/>
    <col min="15" max="15" width="13.5" customWidth="1"/>
    <col min="16" max="16" width="14.5" customWidth="1"/>
    <col min="17" max="17" width="14.1640625" customWidth="1"/>
    <col min="18" max="18" width="20" customWidth="1"/>
    <col min="19" max="19" width="18.1640625" customWidth="1"/>
    <col min="20" max="22" width="14.5" customWidth="1"/>
    <col min="23" max="23" width="12.83203125" customWidth="1"/>
    <col min="24" max="24" width="15" customWidth="1"/>
    <col min="25" max="25" width="6.1640625" customWidth="1"/>
    <col min="26" max="26" width="20.5" customWidth="1"/>
    <col min="27" max="27" width="8.83203125" customWidth="1"/>
    <col min="28" max="28" width="9.5" customWidth="1"/>
    <col min="29" max="29" width="6.5" customWidth="1"/>
    <col min="30" max="30" width="13.1640625" customWidth="1"/>
    <col min="31" max="31" width="14.5" customWidth="1"/>
    <col min="32" max="32" width="15" customWidth="1"/>
    <col min="33" max="33" width="13" customWidth="1"/>
    <col min="34" max="34" width="16.5" customWidth="1"/>
    <col min="35" max="35" width="21.5" customWidth="1"/>
    <col min="36" max="36" width="5.5" customWidth="1"/>
    <col min="37" max="37" width="14.5" customWidth="1"/>
    <col min="38" max="38" width="0.1640625" customWidth="1"/>
    <col min="39" max="39" width="55.5" bestFit="1" customWidth="1"/>
    <col min="59" max="59" width="35.5" bestFit="1" customWidth="1"/>
  </cols>
  <sheetData>
    <row r="1" spans="1:59" ht="24" x14ac:dyDescent="0.3">
      <c r="A1" s="19" t="s">
        <v>35</v>
      </c>
    </row>
    <row r="2" spans="1:59" x14ac:dyDescent="0.2">
      <c r="A2" t="s">
        <v>36</v>
      </c>
    </row>
    <row r="3" spans="1:59" ht="55.5" customHeight="1" x14ac:dyDescent="0.2">
      <c r="Y3" s="42" t="s">
        <v>37</v>
      </c>
      <c r="Z3" s="43"/>
      <c r="AA3" s="43"/>
      <c r="AB3" s="44"/>
      <c r="AC3" s="42" t="s">
        <v>38</v>
      </c>
      <c r="AD3" s="43"/>
      <c r="AE3" s="43"/>
      <c r="AF3" s="43"/>
      <c r="AG3" s="44"/>
      <c r="AH3" s="42" t="s">
        <v>39</v>
      </c>
      <c r="AI3" s="43"/>
      <c r="AJ3" s="43"/>
      <c r="AK3" s="43"/>
      <c r="AL3" s="44"/>
    </row>
    <row r="4" spans="1:59" s="4" customFormat="1" ht="75.75" customHeight="1" x14ac:dyDescent="0.2">
      <c r="A4" s="6" t="s">
        <v>1</v>
      </c>
      <c r="B4" s="8" t="s">
        <v>40</v>
      </c>
      <c r="C4" s="8" t="s">
        <v>41</v>
      </c>
      <c r="D4" s="8" t="s">
        <v>42</v>
      </c>
      <c r="E4" s="8" t="s">
        <v>43</v>
      </c>
      <c r="F4" s="8" t="s">
        <v>44</v>
      </c>
      <c r="G4" s="8" t="s">
        <v>45</v>
      </c>
      <c r="H4" s="8" t="s">
        <v>46</v>
      </c>
      <c r="I4" s="8" t="s">
        <v>47</v>
      </c>
      <c r="J4" s="8" t="s">
        <v>48</v>
      </c>
      <c r="K4" s="8" t="s">
        <v>49</v>
      </c>
      <c r="L4" s="8" t="s">
        <v>50</v>
      </c>
      <c r="M4" s="8" t="s">
        <v>51</v>
      </c>
      <c r="N4" s="8" t="s">
        <v>52</v>
      </c>
      <c r="O4" s="8" t="s">
        <v>53</v>
      </c>
      <c r="P4" s="8" t="s">
        <v>54</v>
      </c>
      <c r="Q4" s="8" t="s">
        <v>55</v>
      </c>
      <c r="R4" s="8" t="s">
        <v>56</v>
      </c>
      <c r="S4" s="8" t="s">
        <v>57</v>
      </c>
      <c r="T4" s="8" t="s">
        <v>58</v>
      </c>
      <c r="U4" s="8" t="s">
        <v>59</v>
      </c>
      <c r="V4" s="8" t="s">
        <v>60</v>
      </c>
      <c r="W4" s="8" t="s">
        <v>61</v>
      </c>
      <c r="X4" s="41" t="s">
        <v>62</v>
      </c>
      <c r="Y4" s="41" t="s">
        <v>63</v>
      </c>
      <c r="Z4" s="41" t="s">
        <v>64</v>
      </c>
      <c r="AA4" s="41" t="s">
        <v>65</v>
      </c>
      <c r="AB4" s="41" t="s">
        <v>66</v>
      </c>
      <c r="AC4" s="41" t="s">
        <v>67</v>
      </c>
      <c r="AD4" s="41" t="s">
        <v>68</v>
      </c>
      <c r="AE4" s="41" t="s">
        <v>69</v>
      </c>
      <c r="AF4" s="41" t="s">
        <v>70</v>
      </c>
      <c r="AG4" s="41" t="s">
        <v>71</v>
      </c>
      <c r="AH4" s="41" t="s">
        <v>72</v>
      </c>
      <c r="AI4" s="41" t="s">
        <v>73</v>
      </c>
      <c r="AJ4" s="41" t="s">
        <v>74</v>
      </c>
      <c r="AK4" s="41" t="s">
        <v>75</v>
      </c>
      <c r="AL4" s="44" t="s">
        <v>76</v>
      </c>
      <c r="AM4" s="8" t="s">
        <v>77</v>
      </c>
    </row>
    <row r="5" spans="1:59" x14ac:dyDescent="0.2">
      <c r="A5" s="32" t="s">
        <v>78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4"/>
      <c r="Q5" s="24"/>
      <c r="R5" s="24"/>
      <c r="S5" s="24"/>
      <c r="T5" s="24"/>
      <c r="U5" s="24"/>
      <c r="V5" s="24"/>
      <c r="W5" s="3"/>
      <c r="X5" s="40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1"/>
      <c r="BG5" t="s">
        <v>79</v>
      </c>
    </row>
    <row r="6" spans="1:59" x14ac:dyDescent="0.2">
      <c r="A6" s="32" t="s">
        <v>80</v>
      </c>
      <c r="B6" s="3"/>
      <c r="C6" s="3" t="s">
        <v>81</v>
      </c>
      <c r="D6" s="3" t="s">
        <v>82</v>
      </c>
      <c r="E6" s="3" t="s">
        <v>83</v>
      </c>
      <c r="F6" s="3" t="s">
        <v>83</v>
      </c>
      <c r="G6" s="3" t="s">
        <v>83</v>
      </c>
      <c r="H6" s="3" t="s">
        <v>83</v>
      </c>
      <c r="I6" s="3" t="s">
        <v>83</v>
      </c>
      <c r="J6" s="3" t="s">
        <v>83</v>
      </c>
      <c r="K6" s="3"/>
      <c r="L6" s="3"/>
      <c r="M6" s="3"/>
      <c r="N6" s="3" t="s">
        <v>83</v>
      </c>
      <c r="O6" s="3" t="s">
        <v>84</v>
      </c>
      <c r="P6" s="3" t="s">
        <v>83</v>
      </c>
      <c r="Q6" s="3" t="s">
        <v>83</v>
      </c>
      <c r="R6" s="24" t="s">
        <v>83</v>
      </c>
      <c r="S6" s="24" t="s">
        <v>83</v>
      </c>
      <c r="T6" s="24"/>
      <c r="U6" s="24"/>
      <c r="V6" s="24"/>
      <c r="W6" s="3" t="s">
        <v>85</v>
      </c>
      <c r="X6" s="40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1"/>
      <c r="BG6" t="s">
        <v>86</v>
      </c>
    </row>
    <row r="7" spans="1:59" x14ac:dyDescent="0.2">
      <c r="A7" s="32" t="s">
        <v>87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40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1"/>
      <c r="BG7" t="s">
        <v>88</v>
      </c>
    </row>
    <row r="8" spans="1:59" x14ac:dyDescent="0.2">
      <c r="A8" s="32" t="s">
        <v>89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40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1"/>
      <c r="BG8" t="s">
        <v>90</v>
      </c>
    </row>
    <row r="9" spans="1:59" ht="48" x14ac:dyDescent="0.2">
      <c r="A9" s="32" t="s">
        <v>91</v>
      </c>
      <c r="B9" s="3"/>
      <c r="C9" s="3"/>
      <c r="D9" s="3"/>
      <c r="E9" s="3"/>
      <c r="F9" s="3" t="s">
        <v>81</v>
      </c>
      <c r="G9" s="3" t="s">
        <v>81</v>
      </c>
      <c r="H9" s="3"/>
      <c r="I9" s="3"/>
      <c r="J9" s="3"/>
      <c r="K9" s="3"/>
      <c r="L9" s="3"/>
      <c r="M9" s="3"/>
      <c r="N9" s="3" t="s">
        <v>81</v>
      </c>
      <c r="O9" s="3"/>
      <c r="P9" s="3"/>
      <c r="Q9" s="3"/>
      <c r="R9" s="3"/>
      <c r="S9" s="3"/>
      <c r="T9" s="3"/>
      <c r="U9" s="3"/>
      <c r="V9" s="3"/>
      <c r="W9" s="3"/>
      <c r="X9" s="40" t="s">
        <v>86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9" t="s">
        <v>92</v>
      </c>
      <c r="BG9" t="s">
        <v>93</v>
      </c>
    </row>
    <row r="10" spans="1:59" x14ac:dyDescent="0.2">
      <c r="A10" s="32" t="s">
        <v>94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0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1"/>
      <c r="BG10" t="s">
        <v>95</v>
      </c>
    </row>
    <row r="11" spans="1:59" ht="48" x14ac:dyDescent="0.2">
      <c r="A11" s="32" t="s">
        <v>96</v>
      </c>
      <c r="B11" s="3"/>
      <c r="C11" s="3" t="s">
        <v>84</v>
      </c>
      <c r="D11" s="3"/>
      <c r="E11" s="3" t="s">
        <v>83</v>
      </c>
      <c r="F11" s="3" t="s">
        <v>83</v>
      </c>
      <c r="G11" s="3" t="s">
        <v>83</v>
      </c>
      <c r="H11" s="3" t="s">
        <v>81</v>
      </c>
      <c r="I11" s="3" t="s">
        <v>83</v>
      </c>
      <c r="J11" s="3" t="s">
        <v>83</v>
      </c>
      <c r="K11" s="3" t="s">
        <v>84</v>
      </c>
      <c r="L11" s="3" t="s">
        <v>84</v>
      </c>
      <c r="M11" s="3"/>
      <c r="N11" s="3"/>
      <c r="O11" s="3"/>
      <c r="P11" s="3"/>
      <c r="Q11" s="3" t="s">
        <v>83</v>
      </c>
      <c r="R11" s="3"/>
      <c r="S11" s="3" t="s">
        <v>84</v>
      </c>
      <c r="T11" s="3"/>
      <c r="U11" s="3" t="s">
        <v>84</v>
      </c>
      <c r="V11" s="3" t="s">
        <v>84</v>
      </c>
      <c r="W11" s="3" t="s">
        <v>85</v>
      </c>
      <c r="X11" s="40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9" t="s">
        <v>97</v>
      </c>
    </row>
    <row r="12" spans="1:59" x14ac:dyDescent="0.2">
      <c r="A12" s="3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40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9"/>
    </row>
    <row r="13" spans="1:59" x14ac:dyDescent="0.2">
      <c r="A13" s="20" t="s">
        <v>98</v>
      </c>
      <c r="B13" s="21">
        <f t="shared" ref="B13:AL13" si="0">COUNTIF(B$5:B$12,"X")</f>
        <v>0</v>
      </c>
      <c r="C13" s="21">
        <f t="shared" si="0"/>
        <v>0</v>
      </c>
      <c r="D13" s="21">
        <f t="shared" si="0"/>
        <v>1</v>
      </c>
      <c r="E13" s="21">
        <f t="shared" si="0"/>
        <v>0</v>
      </c>
      <c r="F13" s="21">
        <f t="shared" si="0"/>
        <v>0</v>
      </c>
      <c r="G13" s="21">
        <f t="shared" si="0"/>
        <v>0</v>
      </c>
      <c r="H13" s="21">
        <f t="shared" si="0"/>
        <v>0</v>
      </c>
      <c r="I13" s="21">
        <f t="shared" si="0"/>
        <v>0</v>
      </c>
      <c r="J13" s="21">
        <f t="shared" si="0"/>
        <v>0</v>
      </c>
      <c r="K13" s="21">
        <f t="shared" si="0"/>
        <v>0</v>
      </c>
      <c r="L13" s="21">
        <f t="shared" si="0"/>
        <v>0</v>
      </c>
      <c r="M13" s="21">
        <f t="shared" si="0"/>
        <v>0</v>
      </c>
      <c r="N13" s="21">
        <f t="shared" si="0"/>
        <v>0</v>
      </c>
      <c r="O13" s="21">
        <f t="shared" si="0"/>
        <v>0</v>
      </c>
      <c r="P13" s="21">
        <f t="shared" si="0"/>
        <v>0</v>
      </c>
      <c r="Q13" s="21">
        <f t="shared" si="0"/>
        <v>0</v>
      </c>
      <c r="R13" s="21">
        <f t="shared" si="0"/>
        <v>0</v>
      </c>
      <c r="S13" s="21">
        <f t="shared" si="0"/>
        <v>0</v>
      </c>
      <c r="T13" s="21">
        <f t="shared" si="0"/>
        <v>0</v>
      </c>
      <c r="U13" s="21"/>
      <c r="V13" s="21"/>
      <c r="W13" s="21">
        <f t="shared" si="0"/>
        <v>0</v>
      </c>
      <c r="X13" s="21">
        <f t="shared" si="0"/>
        <v>0</v>
      </c>
      <c r="Y13" s="21">
        <f t="shared" si="0"/>
        <v>0</v>
      </c>
      <c r="Z13" s="21">
        <f t="shared" si="0"/>
        <v>0</v>
      </c>
      <c r="AA13" s="21">
        <f t="shared" si="0"/>
        <v>0</v>
      </c>
      <c r="AB13" s="21">
        <f t="shared" si="0"/>
        <v>0</v>
      </c>
      <c r="AC13" s="21">
        <f t="shared" si="0"/>
        <v>0</v>
      </c>
      <c r="AD13" s="21">
        <f t="shared" si="0"/>
        <v>0</v>
      </c>
      <c r="AE13" s="21">
        <f t="shared" si="0"/>
        <v>0</v>
      </c>
      <c r="AF13" s="21">
        <f t="shared" si="0"/>
        <v>0</v>
      </c>
      <c r="AG13" s="21">
        <f t="shared" si="0"/>
        <v>0</v>
      </c>
      <c r="AH13" s="21">
        <f t="shared" si="0"/>
        <v>0</v>
      </c>
      <c r="AI13" s="21">
        <f t="shared" si="0"/>
        <v>0</v>
      </c>
      <c r="AJ13" s="21">
        <f t="shared" si="0"/>
        <v>0</v>
      </c>
      <c r="AK13" s="21">
        <f t="shared" si="0"/>
        <v>0</v>
      </c>
      <c r="AL13" s="21">
        <f t="shared" si="0"/>
        <v>0</v>
      </c>
    </row>
    <row r="14" spans="1:59" x14ac:dyDescent="0.2">
      <c r="A14" s="20" t="s">
        <v>99</v>
      </c>
      <c r="B14" s="21">
        <f t="shared" ref="B14:AL14" si="1">COUNTIF(B$5:B$12,"*E*")</f>
        <v>0</v>
      </c>
      <c r="C14" s="21">
        <f t="shared" si="1"/>
        <v>0</v>
      </c>
      <c r="D14" s="21">
        <f t="shared" si="1"/>
        <v>0</v>
      </c>
      <c r="E14" s="21">
        <f t="shared" si="1"/>
        <v>2</v>
      </c>
      <c r="F14" s="21">
        <f t="shared" si="1"/>
        <v>2</v>
      </c>
      <c r="G14" s="21">
        <f t="shared" si="1"/>
        <v>2</v>
      </c>
      <c r="H14" s="21">
        <f t="shared" si="1"/>
        <v>1</v>
      </c>
      <c r="I14" s="21">
        <f t="shared" si="1"/>
        <v>2</v>
      </c>
      <c r="J14" s="21">
        <f t="shared" si="1"/>
        <v>2</v>
      </c>
      <c r="K14" s="21">
        <f t="shared" si="1"/>
        <v>0</v>
      </c>
      <c r="L14" s="21">
        <f t="shared" si="1"/>
        <v>0</v>
      </c>
      <c r="M14" s="21">
        <f t="shared" si="1"/>
        <v>0</v>
      </c>
      <c r="N14" s="21">
        <f t="shared" si="1"/>
        <v>1</v>
      </c>
      <c r="O14" s="21">
        <f t="shared" si="1"/>
        <v>0</v>
      </c>
      <c r="P14" s="21">
        <f t="shared" si="1"/>
        <v>1</v>
      </c>
      <c r="Q14" s="21">
        <f t="shared" si="1"/>
        <v>2</v>
      </c>
      <c r="R14" s="21">
        <f t="shared" si="1"/>
        <v>1</v>
      </c>
      <c r="S14" s="21">
        <f t="shared" si="1"/>
        <v>1</v>
      </c>
      <c r="T14" s="21">
        <f t="shared" si="1"/>
        <v>0</v>
      </c>
      <c r="U14" s="21"/>
      <c r="V14" s="21"/>
      <c r="W14" s="21">
        <f t="shared" si="1"/>
        <v>0</v>
      </c>
      <c r="X14" s="21">
        <f t="shared" si="1"/>
        <v>0</v>
      </c>
      <c r="Y14" s="21">
        <f t="shared" si="1"/>
        <v>0</v>
      </c>
      <c r="Z14" s="21">
        <f t="shared" si="1"/>
        <v>0</v>
      </c>
      <c r="AA14" s="21">
        <f t="shared" si="1"/>
        <v>0</v>
      </c>
      <c r="AB14" s="21">
        <f t="shared" si="1"/>
        <v>0</v>
      </c>
      <c r="AC14" s="21">
        <f t="shared" si="1"/>
        <v>0</v>
      </c>
      <c r="AD14" s="21">
        <f t="shared" si="1"/>
        <v>0</v>
      </c>
      <c r="AE14" s="21">
        <f t="shared" si="1"/>
        <v>0</v>
      </c>
      <c r="AF14" s="21">
        <f t="shared" si="1"/>
        <v>0</v>
      </c>
      <c r="AG14" s="21">
        <f t="shared" si="1"/>
        <v>0</v>
      </c>
      <c r="AH14" s="21">
        <f t="shared" si="1"/>
        <v>0</v>
      </c>
      <c r="AI14" s="21">
        <f t="shared" si="1"/>
        <v>0</v>
      </c>
      <c r="AJ14" s="21">
        <f t="shared" si="1"/>
        <v>0</v>
      </c>
      <c r="AK14" s="21">
        <f t="shared" si="1"/>
        <v>0</v>
      </c>
      <c r="AL14" s="21">
        <f t="shared" si="1"/>
        <v>0</v>
      </c>
      <c r="AM14" s="30"/>
    </row>
    <row r="15" spans="1:59" x14ac:dyDescent="0.2">
      <c r="A15" s="20" t="s">
        <v>100</v>
      </c>
      <c r="B15" s="21">
        <f t="shared" ref="B15:AL15" si="2">COUNTIF(B$5:B$12,"*C")</f>
        <v>0</v>
      </c>
      <c r="C15" s="21">
        <f t="shared" si="2"/>
        <v>1</v>
      </c>
      <c r="D15" s="21">
        <f t="shared" si="2"/>
        <v>0</v>
      </c>
      <c r="E15" s="21">
        <f t="shared" si="2"/>
        <v>0</v>
      </c>
      <c r="F15" s="21">
        <f t="shared" si="2"/>
        <v>1</v>
      </c>
      <c r="G15" s="21">
        <f t="shared" si="2"/>
        <v>1</v>
      </c>
      <c r="H15" s="21">
        <f t="shared" si="2"/>
        <v>1</v>
      </c>
      <c r="I15" s="21">
        <f t="shared" si="2"/>
        <v>0</v>
      </c>
      <c r="J15" s="21">
        <f t="shared" si="2"/>
        <v>0</v>
      </c>
      <c r="K15" s="21">
        <f t="shared" si="2"/>
        <v>0</v>
      </c>
      <c r="L15" s="21">
        <f t="shared" si="2"/>
        <v>0</v>
      </c>
      <c r="M15" s="21">
        <f t="shared" si="2"/>
        <v>0</v>
      </c>
      <c r="N15" s="21">
        <f t="shared" si="2"/>
        <v>1</v>
      </c>
      <c r="O15" s="21">
        <f t="shared" si="2"/>
        <v>0</v>
      </c>
      <c r="P15" s="21">
        <f t="shared" si="2"/>
        <v>0</v>
      </c>
      <c r="Q15" s="21">
        <f t="shared" si="2"/>
        <v>0</v>
      </c>
      <c r="R15" s="21">
        <f t="shared" si="2"/>
        <v>0</v>
      </c>
      <c r="S15" s="21">
        <f t="shared" si="2"/>
        <v>0</v>
      </c>
      <c r="T15" s="21">
        <f t="shared" si="2"/>
        <v>0</v>
      </c>
      <c r="U15" s="21"/>
      <c r="V15" s="21"/>
      <c r="W15" s="21">
        <f t="shared" si="2"/>
        <v>0</v>
      </c>
      <c r="X15" s="21">
        <f t="shared" si="2"/>
        <v>0</v>
      </c>
      <c r="Y15" s="21">
        <f t="shared" si="2"/>
        <v>0</v>
      </c>
      <c r="Z15" s="21">
        <f t="shared" si="2"/>
        <v>0</v>
      </c>
      <c r="AA15" s="21">
        <f t="shared" si="2"/>
        <v>0</v>
      </c>
      <c r="AB15" s="21">
        <f t="shared" si="2"/>
        <v>0</v>
      </c>
      <c r="AC15" s="21">
        <f t="shared" si="2"/>
        <v>0</v>
      </c>
      <c r="AD15" s="21">
        <f t="shared" si="2"/>
        <v>0</v>
      </c>
      <c r="AE15" s="21">
        <f t="shared" si="2"/>
        <v>0</v>
      </c>
      <c r="AF15" s="21">
        <f t="shared" si="2"/>
        <v>0</v>
      </c>
      <c r="AG15" s="21">
        <f t="shared" si="2"/>
        <v>0</v>
      </c>
      <c r="AH15" s="21">
        <f t="shared" si="2"/>
        <v>0</v>
      </c>
      <c r="AI15" s="21">
        <f t="shared" si="2"/>
        <v>0</v>
      </c>
      <c r="AJ15" s="21">
        <f t="shared" si="2"/>
        <v>0</v>
      </c>
      <c r="AK15" s="21">
        <f t="shared" si="2"/>
        <v>0</v>
      </c>
      <c r="AL15" s="21">
        <f t="shared" si="2"/>
        <v>0</v>
      </c>
    </row>
    <row r="16" spans="1:59" x14ac:dyDescent="0.2">
      <c r="A16" s="20" t="s">
        <v>101</v>
      </c>
      <c r="B16" s="21">
        <f t="shared" ref="B16:AL16" si="3">COUNTIF(B$5:B$12,"D")</f>
        <v>0</v>
      </c>
      <c r="C16" s="21">
        <f t="shared" si="3"/>
        <v>1</v>
      </c>
      <c r="D16" s="21">
        <f t="shared" si="3"/>
        <v>0</v>
      </c>
      <c r="E16" s="21">
        <f t="shared" si="3"/>
        <v>0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1</v>
      </c>
      <c r="L16" s="21">
        <f t="shared" si="3"/>
        <v>1</v>
      </c>
      <c r="M16" s="21">
        <f t="shared" si="3"/>
        <v>0</v>
      </c>
      <c r="N16" s="21">
        <f t="shared" si="3"/>
        <v>0</v>
      </c>
      <c r="O16" s="21">
        <f t="shared" si="3"/>
        <v>1</v>
      </c>
      <c r="P16" s="21">
        <f t="shared" si="3"/>
        <v>0</v>
      </c>
      <c r="Q16" s="21">
        <f t="shared" si="3"/>
        <v>0</v>
      </c>
      <c r="R16" s="21">
        <f t="shared" si="3"/>
        <v>0</v>
      </c>
      <c r="S16" s="21">
        <f t="shared" si="3"/>
        <v>1</v>
      </c>
      <c r="T16" s="21">
        <f t="shared" si="3"/>
        <v>0</v>
      </c>
      <c r="U16" s="21"/>
      <c r="V16" s="21"/>
      <c r="W16" s="21">
        <f t="shared" si="3"/>
        <v>0</v>
      </c>
      <c r="X16" s="21">
        <f t="shared" si="3"/>
        <v>0</v>
      </c>
      <c r="Y16" s="21">
        <f t="shared" si="3"/>
        <v>0</v>
      </c>
      <c r="Z16" s="21">
        <f t="shared" si="3"/>
        <v>0</v>
      </c>
      <c r="AA16" s="21">
        <f t="shared" si="3"/>
        <v>0</v>
      </c>
      <c r="AB16" s="21">
        <f t="shared" si="3"/>
        <v>0</v>
      </c>
      <c r="AC16" s="21">
        <f t="shared" si="3"/>
        <v>0</v>
      </c>
      <c r="AD16" s="21">
        <f t="shared" si="3"/>
        <v>0</v>
      </c>
      <c r="AE16" s="21">
        <f t="shared" si="3"/>
        <v>0</v>
      </c>
      <c r="AF16" s="21">
        <f t="shared" si="3"/>
        <v>0</v>
      </c>
      <c r="AG16" s="21">
        <f t="shared" si="3"/>
        <v>0</v>
      </c>
      <c r="AH16" s="21">
        <f t="shared" si="3"/>
        <v>0</v>
      </c>
      <c r="AI16" s="21">
        <f t="shared" si="3"/>
        <v>0</v>
      </c>
      <c r="AJ16" s="21">
        <f t="shared" si="3"/>
        <v>0</v>
      </c>
      <c r="AK16" s="21">
        <f t="shared" si="3"/>
        <v>0</v>
      </c>
      <c r="AL16" s="21">
        <f t="shared" si="3"/>
        <v>0</v>
      </c>
    </row>
    <row r="17" spans="1:40" x14ac:dyDescent="0.2"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</row>
    <row r="18" spans="1:40" x14ac:dyDescent="0.2">
      <c r="B18" s="35" t="s">
        <v>102</v>
      </c>
      <c r="C18" s="36" t="s">
        <v>103</v>
      </c>
      <c r="D18" s="37" t="s">
        <v>11</v>
      </c>
      <c r="E18" s="46" t="s">
        <v>104</v>
      </c>
    </row>
    <row r="19" spans="1:40" x14ac:dyDescent="0.2">
      <c r="B19" s="34" t="s">
        <v>105</v>
      </c>
      <c r="C19" s="1">
        <f>'Skills Matrix'!B$14</f>
        <v>0</v>
      </c>
      <c r="D19" s="1">
        <f>'Skills Matrix'!B15</f>
        <v>0</v>
      </c>
      <c r="E19" s="1">
        <f>'Skills Matrix'!B16</f>
        <v>0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</row>
    <row r="20" spans="1:40" x14ac:dyDescent="0.2">
      <c r="B20" s="34" t="s">
        <v>106</v>
      </c>
      <c r="C20" s="1">
        <f>'Skills Matrix'!C$14</f>
        <v>0</v>
      </c>
      <c r="D20" s="1">
        <f>'Skills Matrix'!C15</f>
        <v>1</v>
      </c>
      <c r="E20" s="1">
        <f>'Skills Matrix'!C16</f>
        <v>1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</row>
    <row r="21" spans="1:40" x14ac:dyDescent="0.2">
      <c r="B21" s="34" t="s">
        <v>42</v>
      </c>
      <c r="C21" s="1">
        <f>'Skills Matrix'!D$14</f>
        <v>0</v>
      </c>
      <c r="D21" s="1">
        <f>'Skills Matrix'!D15</f>
        <v>0</v>
      </c>
      <c r="E21" s="1">
        <f>'Skills Matrix'!D16</f>
        <v>0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</row>
    <row r="22" spans="1:40" x14ac:dyDescent="0.2">
      <c r="B22" s="49" t="s">
        <v>43</v>
      </c>
      <c r="C22" s="1">
        <f>'Skills Matrix'!E$14</f>
        <v>2</v>
      </c>
      <c r="D22" s="1">
        <f>'Skills Matrix'!E15</f>
        <v>0</v>
      </c>
      <c r="E22" s="1">
        <f>'Skills Matrix'!E16</f>
        <v>0</v>
      </c>
    </row>
    <row r="23" spans="1:40" x14ac:dyDescent="0.2">
      <c r="B23" s="47" t="s">
        <v>44</v>
      </c>
      <c r="C23" s="1">
        <f>'Skills Matrix'!F$14</f>
        <v>2</v>
      </c>
      <c r="D23" s="1">
        <f>'Skills Matrix'!F15</f>
        <v>1</v>
      </c>
      <c r="E23" s="1">
        <f>'Skills Matrix'!F16</f>
        <v>0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</row>
    <row r="24" spans="1:40" x14ac:dyDescent="0.2">
      <c r="B24" s="47" t="s">
        <v>45</v>
      </c>
      <c r="C24" s="1">
        <f>'Skills Matrix'!G$14</f>
        <v>2</v>
      </c>
      <c r="D24" s="1">
        <f>'Skills Matrix'!G15</f>
        <v>1</v>
      </c>
      <c r="E24" s="1">
        <f>'Skills Matrix'!G16</f>
        <v>0</v>
      </c>
    </row>
    <row r="25" spans="1:40" x14ac:dyDescent="0.2">
      <c r="B25" s="33" t="s">
        <v>46</v>
      </c>
      <c r="C25" s="1">
        <f>'Skills Matrix'!H$14</f>
        <v>1</v>
      </c>
      <c r="D25" s="1">
        <f>'Skills Matrix'!H15</f>
        <v>1</v>
      </c>
      <c r="E25" s="1">
        <f>'Skills Matrix'!H16</f>
        <v>0</v>
      </c>
    </row>
    <row r="26" spans="1:40" x14ac:dyDescent="0.2">
      <c r="B26" s="47" t="s">
        <v>107</v>
      </c>
      <c r="C26" s="1">
        <f>'Skills Matrix'!I$14</f>
        <v>2</v>
      </c>
      <c r="D26" s="1">
        <f>'Skills Matrix'!I15</f>
        <v>0</v>
      </c>
      <c r="E26" s="1">
        <f>'Skills Matrix'!I16</f>
        <v>0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</row>
    <row r="27" spans="1:40" x14ac:dyDescent="0.2">
      <c r="B27" s="47" t="s">
        <v>108</v>
      </c>
      <c r="C27" s="1">
        <f>'Skills Matrix'!J$14</f>
        <v>2</v>
      </c>
      <c r="D27" s="1">
        <f>'Skills Matrix'!J15</f>
        <v>0</v>
      </c>
      <c r="E27" s="1">
        <f>'Skills Matrix'!J16</f>
        <v>0</v>
      </c>
    </row>
    <row r="28" spans="1:40" x14ac:dyDescent="0.2">
      <c r="B28" s="47" t="s">
        <v>49</v>
      </c>
      <c r="C28" s="1">
        <f>'Skills Matrix'!K$14</f>
        <v>0</v>
      </c>
      <c r="D28" s="1">
        <f>'Skills Matrix'!K15</f>
        <v>0</v>
      </c>
      <c r="E28" s="1">
        <f>'Skills Matrix'!K16</f>
        <v>1</v>
      </c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</row>
    <row r="29" spans="1:40" x14ac:dyDescent="0.2">
      <c r="B29" s="47" t="s">
        <v>50</v>
      </c>
      <c r="C29" s="1">
        <f>'Skills Matrix'!L$14</f>
        <v>0</v>
      </c>
      <c r="D29" s="1">
        <f>'Skills Matrix'!L15</f>
        <v>0</v>
      </c>
      <c r="E29" s="1">
        <f>'Skills Matrix'!L16</f>
        <v>1</v>
      </c>
    </row>
    <row r="30" spans="1:40" x14ac:dyDescent="0.2">
      <c r="B30" s="49" t="s">
        <v>51</v>
      </c>
      <c r="C30" s="1">
        <f>'Skills Matrix'!M$14</f>
        <v>0</v>
      </c>
      <c r="D30" s="1">
        <f>'Skills Matrix'!M15</f>
        <v>0</v>
      </c>
      <c r="E30" s="1">
        <f>'Skills Matrix'!M16</f>
        <v>0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</row>
    <row r="31" spans="1:40" x14ac:dyDescent="0.2">
      <c r="B31" s="33" t="s">
        <v>52</v>
      </c>
      <c r="C31" s="1">
        <f>'Skills Matrix'!N$14</f>
        <v>1</v>
      </c>
      <c r="D31" s="1">
        <f>'Skills Matrix'!N15</f>
        <v>1</v>
      </c>
      <c r="E31" s="1">
        <f>'Skills Matrix'!N16</f>
        <v>0</v>
      </c>
    </row>
    <row r="32" spans="1:40" x14ac:dyDescent="0.2">
      <c r="A32" s="30"/>
      <c r="B32" s="33" t="s">
        <v>109</v>
      </c>
      <c r="C32" s="1">
        <f>'Skills Matrix'!O$14</f>
        <v>0</v>
      </c>
      <c r="D32" s="1">
        <f>'Skills Matrix'!O15</f>
        <v>0</v>
      </c>
      <c r="E32" s="1">
        <f>'Skills Matrix'!O16</f>
        <v>1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</row>
    <row r="33" spans="2:5" ht="37" x14ac:dyDescent="0.2">
      <c r="B33" s="48" t="s">
        <v>54</v>
      </c>
      <c r="C33" s="1">
        <f>'Skills Matrix'!P$14</f>
        <v>1</v>
      </c>
      <c r="D33" s="1">
        <f>'Skills Matrix'!P15</f>
        <v>0</v>
      </c>
      <c r="E33" s="1">
        <f>'Skills Matrix'!P16</f>
        <v>0</v>
      </c>
    </row>
    <row r="34" spans="2:5" ht="37" x14ac:dyDescent="0.2">
      <c r="B34" s="38" t="s">
        <v>55</v>
      </c>
      <c r="C34" s="1">
        <f>'Skills Matrix'!Q$14</f>
        <v>2</v>
      </c>
      <c r="D34" s="1">
        <f>-'Skills Matrix'!Q15</f>
        <v>0</v>
      </c>
      <c r="E34" s="1">
        <f>'Skills Matrix'!Q16</f>
        <v>0</v>
      </c>
    </row>
    <row r="35" spans="2:5" ht="61" x14ac:dyDescent="0.2">
      <c r="B35" s="38" t="s">
        <v>56</v>
      </c>
      <c r="C35" s="1">
        <f>'Skills Matrix'!R$14</f>
        <v>1</v>
      </c>
      <c r="D35" s="1">
        <f>'Skills Matrix'!R15</f>
        <v>0</v>
      </c>
      <c r="E35" s="1">
        <f>'Skills Matrix'!R16</f>
        <v>0</v>
      </c>
    </row>
    <row r="36" spans="2:5" ht="61" x14ac:dyDescent="0.2">
      <c r="B36" s="38" t="s">
        <v>57</v>
      </c>
      <c r="C36" s="1">
        <f>'Skills Matrix'!S$14</f>
        <v>1</v>
      </c>
      <c r="D36" s="1">
        <f>'Skills Matrix'!S15</f>
        <v>0</v>
      </c>
      <c r="E36" s="1">
        <f>'Skills Matrix'!S16</f>
        <v>1</v>
      </c>
    </row>
    <row r="37" spans="2:5" ht="25" x14ac:dyDescent="0.2">
      <c r="B37" s="38" t="s">
        <v>58</v>
      </c>
      <c r="C37" s="1">
        <f>'Skills Matrix'!T$14</f>
        <v>0</v>
      </c>
      <c r="D37" s="1">
        <f>'Skills Matrix'!T15</f>
        <v>0</v>
      </c>
      <c r="E37" s="1">
        <f>'Skills Matrix'!T16</f>
        <v>0</v>
      </c>
    </row>
    <row r="38" spans="2:5" x14ac:dyDescent="0.2">
      <c r="B38" s="33" t="s">
        <v>110</v>
      </c>
      <c r="C38" s="1">
        <f>'Skills Matrix'!AM$14</f>
        <v>0</v>
      </c>
      <c r="D38" s="1">
        <f>'Skills Matrix'!AM15</f>
        <v>0</v>
      </c>
      <c r="E38" s="45"/>
    </row>
  </sheetData>
  <autoFilter ref="A1:AM12" xr:uid="{6881BDC0-ECEF-457A-B8E7-B162236656E7}"/>
  <dataValidations count="1">
    <dataValidation type="list" allowBlank="1" showInputMessage="1" showErrorMessage="1" sqref="X5:X12" xr:uid="{68B6378C-CBED-4824-BE7F-9B79664E43C8}">
      <formula1>$BG$5:$BG$10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D642-5183-4714-9727-085AC4E0D777}">
  <dimension ref="B3:H36"/>
  <sheetViews>
    <sheetView tabSelected="1" topLeftCell="B1" workbookViewId="0">
      <selection activeCell="B26" sqref="B4:B26"/>
    </sheetView>
  </sheetViews>
  <sheetFormatPr baseColWidth="10" defaultColWidth="8.83203125" defaultRowHeight="15" x14ac:dyDescent="0.2"/>
  <cols>
    <col min="2" max="2" width="54.5" bestFit="1" customWidth="1"/>
    <col min="3" max="3" width="15.5" customWidth="1"/>
    <col min="4" max="5" width="12.83203125" customWidth="1"/>
    <col min="6" max="6" width="43.5" customWidth="1"/>
    <col min="7" max="7" width="13.83203125" customWidth="1"/>
  </cols>
  <sheetData>
    <row r="3" spans="2:8" x14ac:dyDescent="0.2">
      <c r="B3" s="23"/>
      <c r="C3" s="23" t="s">
        <v>103</v>
      </c>
      <c r="D3" s="23" t="s">
        <v>11</v>
      </c>
      <c r="E3" s="23" t="s">
        <v>104</v>
      </c>
      <c r="F3" s="23" t="s">
        <v>111</v>
      </c>
      <c r="G3" s="23" t="s">
        <v>112</v>
      </c>
      <c r="H3" s="23" t="s">
        <v>113</v>
      </c>
    </row>
    <row r="4" spans="2:8" x14ac:dyDescent="0.2">
      <c r="B4" s="24" t="s">
        <v>114</v>
      </c>
      <c r="C4" s="24"/>
      <c r="D4" s="24"/>
      <c r="E4" s="24"/>
      <c r="F4" s="25"/>
      <c r="G4" s="24"/>
      <c r="H4" s="24"/>
    </row>
    <row r="5" spans="2:8" x14ac:dyDescent="0.2">
      <c r="B5" s="24" t="s">
        <v>40</v>
      </c>
      <c r="C5" s="24"/>
      <c r="D5" s="24"/>
      <c r="E5" s="24"/>
      <c r="F5" s="24"/>
      <c r="G5" s="24"/>
      <c r="H5" s="24"/>
    </row>
    <row r="6" spans="2:8" x14ac:dyDescent="0.2">
      <c r="B6" s="24" t="s">
        <v>41</v>
      </c>
      <c r="C6" s="24"/>
      <c r="D6" s="24"/>
      <c r="E6" s="24"/>
      <c r="F6" s="24"/>
      <c r="G6" s="24"/>
      <c r="H6" s="24"/>
    </row>
    <row r="7" spans="2:8" x14ac:dyDescent="0.2">
      <c r="B7" s="24" t="s">
        <v>42</v>
      </c>
      <c r="C7" s="24"/>
      <c r="D7" s="24"/>
      <c r="E7" s="24"/>
      <c r="F7" s="25"/>
      <c r="G7" s="24">
        <v>3</v>
      </c>
      <c r="H7" s="24"/>
    </row>
    <row r="8" spans="2:8" x14ac:dyDescent="0.2">
      <c r="B8" s="24" t="s">
        <v>115</v>
      </c>
      <c r="C8" s="24"/>
      <c r="D8" s="24"/>
      <c r="E8" s="24"/>
      <c r="F8" s="25"/>
      <c r="G8" s="24"/>
      <c r="H8" s="24"/>
    </row>
    <row r="9" spans="2:8" x14ac:dyDescent="0.2">
      <c r="B9" s="24" t="s">
        <v>116</v>
      </c>
      <c r="C9" s="24"/>
      <c r="D9" s="24"/>
      <c r="E9" s="24"/>
      <c r="F9" s="25"/>
      <c r="G9" s="24"/>
      <c r="H9" s="24"/>
    </row>
    <row r="10" spans="2:8" x14ac:dyDescent="0.2">
      <c r="B10" s="24" t="s">
        <v>117</v>
      </c>
      <c r="C10" s="24"/>
      <c r="D10" s="24"/>
      <c r="E10" s="24"/>
      <c r="F10" s="25"/>
      <c r="G10" s="24">
        <v>2</v>
      </c>
      <c r="H10" s="24"/>
    </row>
    <row r="11" spans="2:8" x14ac:dyDescent="0.2">
      <c r="B11" s="24" t="s">
        <v>118</v>
      </c>
      <c r="C11" s="24"/>
      <c r="D11" s="24"/>
      <c r="E11" s="24"/>
      <c r="F11" s="25"/>
      <c r="G11" s="24"/>
      <c r="H11" s="24"/>
    </row>
    <row r="12" spans="2:8" x14ac:dyDescent="0.2">
      <c r="B12" s="24" t="s">
        <v>119</v>
      </c>
      <c r="C12" s="24"/>
      <c r="D12" s="24"/>
      <c r="E12" s="24"/>
      <c r="F12" s="25"/>
      <c r="G12" s="24"/>
      <c r="H12" s="24"/>
    </row>
    <row r="13" spans="2:8" x14ac:dyDescent="0.2">
      <c r="B13" s="24" t="s">
        <v>46</v>
      </c>
      <c r="C13" s="24"/>
      <c r="D13" s="24"/>
      <c r="E13" s="24"/>
      <c r="F13" s="25"/>
      <c r="G13" s="24"/>
      <c r="H13" s="24"/>
    </row>
    <row r="14" spans="2:8" x14ac:dyDescent="0.2">
      <c r="B14" s="24" t="s">
        <v>49</v>
      </c>
      <c r="C14" s="24"/>
      <c r="D14" s="24"/>
      <c r="E14" s="24"/>
      <c r="F14" s="25"/>
      <c r="G14" s="24">
        <v>2</v>
      </c>
      <c r="H14" s="24"/>
    </row>
    <row r="15" spans="2:8" x14ac:dyDescent="0.2">
      <c r="B15" s="24" t="s">
        <v>50</v>
      </c>
      <c r="C15" s="24"/>
      <c r="D15" s="24"/>
      <c r="E15" s="24"/>
      <c r="F15" s="25"/>
      <c r="G15" s="24">
        <v>2</v>
      </c>
      <c r="H15" s="24"/>
    </row>
    <row r="16" spans="2:8" x14ac:dyDescent="0.2">
      <c r="B16" s="24" t="s">
        <v>120</v>
      </c>
      <c r="C16" s="24"/>
      <c r="D16" s="24"/>
      <c r="E16" s="24"/>
      <c r="F16" s="25"/>
      <c r="G16" s="24"/>
      <c r="H16" s="24"/>
    </row>
    <row r="17" spans="2:8" x14ac:dyDescent="0.2">
      <c r="B17" s="24" t="s">
        <v>52</v>
      </c>
      <c r="C17" s="24"/>
      <c r="D17" s="24"/>
      <c r="E17" s="24"/>
      <c r="F17" s="25"/>
      <c r="G17" s="24">
        <v>4</v>
      </c>
      <c r="H17" s="24"/>
    </row>
    <row r="18" spans="2:8" x14ac:dyDescent="0.2">
      <c r="B18" s="24" t="s">
        <v>54</v>
      </c>
      <c r="C18" s="24"/>
      <c r="D18" s="24"/>
      <c r="E18" s="24"/>
      <c r="F18" s="24"/>
      <c r="G18" s="24"/>
      <c r="H18" s="24"/>
    </row>
    <row r="19" spans="2:8" x14ac:dyDescent="0.2">
      <c r="B19" s="24" t="s">
        <v>55</v>
      </c>
      <c r="C19" s="24"/>
      <c r="D19" s="24"/>
      <c r="E19" s="24"/>
      <c r="F19" s="24"/>
      <c r="G19" s="24"/>
      <c r="H19" s="24"/>
    </row>
    <row r="20" spans="2:8" x14ac:dyDescent="0.2">
      <c r="B20" s="24" t="s">
        <v>56</v>
      </c>
      <c r="C20" s="24"/>
      <c r="D20" s="24"/>
      <c r="E20" s="24"/>
      <c r="F20" s="24"/>
      <c r="G20" s="24"/>
      <c r="H20" s="24"/>
    </row>
    <row r="21" spans="2:8" x14ac:dyDescent="0.2">
      <c r="B21" s="24" t="s">
        <v>57</v>
      </c>
      <c r="C21" s="24"/>
      <c r="D21" s="24"/>
      <c r="E21" s="24"/>
      <c r="F21" s="24"/>
      <c r="G21" s="24"/>
      <c r="H21" s="24"/>
    </row>
    <row r="22" spans="2:8" x14ac:dyDescent="0.2">
      <c r="B22" s="24" t="s">
        <v>58</v>
      </c>
      <c r="C22" s="24"/>
      <c r="D22" s="24"/>
      <c r="E22" s="24"/>
      <c r="F22" s="24"/>
      <c r="G22" s="24"/>
      <c r="H22" s="24"/>
    </row>
    <row r="23" spans="2:8" x14ac:dyDescent="0.2">
      <c r="B23" s="24" t="s">
        <v>121</v>
      </c>
      <c r="C23" s="24"/>
      <c r="D23" s="24"/>
      <c r="E23" s="24"/>
      <c r="F23" s="24"/>
      <c r="G23" s="24"/>
      <c r="H23" s="24"/>
    </row>
    <row r="24" spans="2:8" x14ac:dyDescent="0.2">
      <c r="B24" s="24" t="s">
        <v>122</v>
      </c>
      <c r="C24" s="24"/>
      <c r="D24" s="24"/>
      <c r="E24" s="24"/>
      <c r="F24" s="24"/>
      <c r="G24" s="24"/>
      <c r="H24" s="24"/>
    </row>
    <row r="25" spans="2:8" x14ac:dyDescent="0.2">
      <c r="B25" s="50" t="s">
        <v>179</v>
      </c>
    </row>
    <row r="26" spans="2:8" x14ac:dyDescent="0.2">
      <c r="B26" s="50" t="s">
        <v>180</v>
      </c>
    </row>
    <row r="27" spans="2:8" x14ac:dyDescent="0.2">
      <c r="B27" s="50"/>
    </row>
    <row r="28" spans="2:8" x14ac:dyDescent="0.2">
      <c r="B28" s="50"/>
    </row>
    <row r="31" spans="2:8" x14ac:dyDescent="0.2">
      <c r="B31" t="s">
        <v>123</v>
      </c>
    </row>
    <row r="32" spans="2:8" x14ac:dyDescent="0.2">
      <c r="B32" t="s">
        <v>100</v>
      </c>
    </row>
    <row r="33" spans="2:2" x14ac:dyDescent="0.2">
      <c r="B33" t="s">
        <v>124</v>
      </c>
    </row>
    <row r="34" spans="2:2" x14ac:dyDescent="0.2">
      <c r="B34" t="s">
        <v>125</v>
      </c>
    </row>
    <row r="35" spans="2:2" x14ac:dyDescent="0.2">
      <c r="B35" t="s">
        <v>126</v>
      </c>
    </row>
    <row r="36" spans="2:2" x14ac:dyDescent="0.2">
      <c r="B36" t="s">
        <v>127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A666-5281-4089-ADD9-3EA330A786D4}">
  <dimension ref="B1:P58"/>
  <sheetViews>
    <sheetView showGridLines="0" zoomScale="110" zoomScaleNormal="110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A36" sqref="A36:XFD36"/>
    </sheetView>
  </sheetViews>
  <sheetFormatPr baseColWidth="10" defaultColWidth="8.83203125" defaultRowHeight="15" x14ac:dyDescent="0.2"/>
  <cols>
    <col min="2" max="2" width="19" customWidth="1"/>
    <col min="3" max="3" width="12.5" customWidth="1"/>
    <col min="4" max="4" width="18" customWidth="1"/>
    <col min="5" max="5" width="14.1640625" customWidth="1"/>
    <col min="6" max="13" width="10.5" customWidth="1"/>
    <col min="14" max="14" width="12.83203125" customWidth="1"/>
    <col min="15" max="15" width="10.5" customWidth="1"/>
    <col min="16" max="16" width="38.1640625" customWidth="1"/>
  </cols>
  <sheetData>
    <row r="1" spans="2:16" ht="24" x14ac:dyDescent="0.3">
      <c r="B1" s="19" t="s">
        <v>128</v>
      </c>
    </row>
    <row r="2" spans="2:16" x14ac:dyDescent="0.2">
      <c r="B2" t="s">
        <v>129</v>
      </c>
    </row>
    <row r="4" spans="2:16" s="4" customFormat="1" ht="77.75" customHeight="1" x14ac:dyDescent="0.2">
      <c r="B4" s="6" t="s">
        <v>130</v>
      </c>
      <c r="C4" s="6" t="s">
        <v>131</v>
      </c>
      <c r="D4" s="7" t="s">
        <v>132</v>
      </c>
      <c r="E4" s="8" t="s">
        <v>133</v>
      </c>
      <c r="F4" s="8" t="s">
        <v>134</v>
      </c>
      <c r="G4" s="8" t="s">
        <v>42</v>
      </c>
      <c r="H4" s="8" t="s">
        <v>43</v>
      </c>
      <c r="I4" s="8" t="s">
        <v>135</v>
      </c>
      <c r="J4" s="8" t="s">
        <v>136</v>
      </c>
      <c r="K4" s="8" t="s">
        <v>49</v>
      </c>
      <c r="L4" s="8" t="s">
        <v>50</v>
      </c>
      <c r="M4" s="8" t="s">
        <v>51</v>
      </c>
      <c r="N4" s="8" t="s">
        <v>52</v>
      </c>
      <c r="O4" s="8" t="s">
        <v>61</v>
      </c>
      <c r="P4" s="26" t="s">
        <v>137</v>
      </c>
    </row>
    <row r="5" spans="2:16" x14ac:dyDescent="0.2">
      <c r="B5" s="2" t="s">
        <v>138</v>
      </c>
      <c r="C5" s="2">
        <v>7</v>
      </c>
      <c r="D5" s="1"/>
      <c r="E5" s="9"/>
      <c r="F5" s="3" t="s">
        <v>83</v>
      </c>
      <c r="G5" s="3"/>
      <c r="H5" s="3"/>
      <c r="I5" s="3"/>
      <c r="J5" s="3"/>
      <c r="K5" s="3"/>
      <c r="L5" s="3"/>
      <c r="M5" s="3"/>
      <c r="N5" s="3"/>
      <c r="O5" s="3" t="str">
        <f>IF(OR(ISNUMBER(SEARCH("C",E5)),ISNUMBER(SEARCH("C",F5)),ISNUMBER(SEARCH("C",G5)),ISNUMBER(SEARCH("C",H5)),ISNUMBER(SEARCH("C",I5)),ISNUMBER(SEARCH("C",J5)),ISNUMBER(SEARCH("C",K5)), ISNUMBER(SEARCH("C",M5))), "Y","")</f>
        <v/>
      </c>
      <c r="P5" s="1"/>
    </row>
    <row r="6" spans="2:16" x14ac:dyDescent="0.2">
      <c r="B6" s="2" t="s">
        <v>139</v>
      </c>
      <c r="C6" s="2">
        <v>7</v>
      </c>
      <c r="D6" s="1"/>
      <c r="E6" s="9"/>
      <c r="F6" s="3" t="s">
        <v>83</v>
      </c>
      <c r="G6" s="3"/>
      <c r="H6" s="3"/>
      <c r="I6" s="3" t="s">
        <v>81</v>
      </c>
      <c r="J6" s="3"/>
      <c r="K6" s="3"/>
      <c r="L6" s="3"/>
      <c r="M6" s="3"/>
      <c r="N6" s="3"/>
      <c r="O6" s="3" t="str">
        <f t="shared" ref="O6:O41" si="0">IF(OR(ISNUMBER(SEARCH("C",E6)),ISNUMBER(SEARCH("C",F6)),ISNUMBER(SEARCH("C",G6)),ISNUMBER(SEARCH("C",H6)),ISNUMBER(SEARCH("C",I6)),ISNUMBER(SEARCH("C",J6)),ISNUMBER(SEARCH("C",K6)), ISNUMBER(SEARCH("C",M6))), "Y","")</f>
        <v>Y</v>
      </c>
      <c r="P6" s="1"/>
    </row>
    <row r="7" spans="2:16" x14ac:dyDescent="0.2">
      <c r="B7" s="2" t="s">
        <v>140</v>
      </c>
      <c r="C7" s="2">
        <v>7</v>
      </c>
      <c r="D7" s="1"/>
      <c r="E7" s="9"/>
      <c r="F7" s="3" t="s">
        <v>83</v>
      </c>
      <c r="G7" s="3" t="s">
        <v>81</v>
      </c>
      <c r="H7" s="3"/>
      <c r="I7" s="3"/>
      <c r="J7" s="3"/>
      <c r="K7" s="3"/>
      <c r="L7" s="3"/>
      <c r="M7" s="3"/>
      <c r="N7" s="3"/>
      <c r="O7" s="3" t="str">
        <f t="shared" si="0"/>
        <v>Y</v>
      </c>
      <c r="P7" s="1"/>
    </row>
    <row r="8" spans="2:16" x14ac:dyDescent="0.2">
      <c r="B8" s="2" t="s">
        <v>141</v>
      </c>
      <c r="C8" s="2">
        <v>8</v>
      </c>
      <c r="D8" s="1"/>
      <c r="E8" s="9"/>
      <c r="F8" s="3" t="s">
        <v>83</v>
      </c>
      <c r="G8" s="3"/>
      <c r="H8" s="3"/>
      <c r="I8" s="3"/>
      <c r="J8" s="3"/>
      <c r="K8" s="3"/>
      <c r="L8" s="3"/>
      <c r="M8" s="3"/>
      <c r="N8" s="3"/>
      <c r="O8" s="3" t="str">
        <f t="shared" si="0"/>
        <v/>
      </c>
      <c r="P8" s="1"/>
    </row>
    <row r="9" spans="2:16" x14ac:dyDescent="0.2">
      <c r="B9" s="2" t="s">
        <v>142</v>
      </c>
      <c r="C9" s="2">
        <v>5</v>
      </c>
      <c r="D9" s="1"/>
      <c r="E9" s="9"/>
      <c r="F9" s="3"/>
      <c r="G9" s="3"/>
      <c r="H9" s="3"/>
      <c r="I9" s="3"/>
      <c r="J9" s="3" t="s">
        <v>82</v>
      </c>
      <c r="K9" s="3"/>
      <c r="L9" s="3"/>
      <c r="M9" s="3"/>
      <c r="N9" s="3"/>
      <c r="O9" s="3" t="str">
        <f t="shared" si="0"/>
        <v/>
      </c>
      <c r="P9" s="1"/>
    </row>
    <row r="10" spans="2:16" x14ac:dyDescent="0.2">
      <c r="B10" s="2" t="s">
        <v>143</v>
      </c>
      <c r="C10" s="2">
        <v>9</v>
      </c>
      <c r="D10" s="1"/>
      <c r="E10" s="9"/>
      <c r="F10" s="3" t="s">
        <v>144</v>
      </c>
      <c r="G10" s="3" t="s">
        <v>82</v>
      </c>
      <c r="H10" s="3" t="s">
        <v>81</v>
      </c>
      <c r="I10" s="3" t="s">
        <v>81</v>
      </c>
      <c r="J10" s="3" t="s">
        <v>81</v>
      </c>
      <c r="K10" s="3"/>
      <c r="L10" s="3"/>
      <c r="M10" s="3" t="s">
        <v>81</v>
      </c>
      <c r="N10" s="3"/>
      <c r="O10" s="3" t="str">
        <f t="shared" si="0"/>
        <v>Y</v>
      </c>
      <c r="P10" s="1"/>
    </row>
    <row r="11" spans="2:16" x14ac:dyDescent="0.2">
      <c r="B11" s="27" t="s">
        <v>145</v>
      </c>
      <c r="C11" s="2">
        <v>9</v>
      </c>
      <c r="D11" s="1"/>
      <c r="E11" s="9"/>
      <c r="F11" s="3" t="s">
        <v>82</v>
      </c>
      <c r="G11" s="3" t="s">
        <v>82</v>
      </c>
      <c r="H11" s="3"/>
      <c r="I11" s="3"/>
      <c r="J11" s="3"/>
      <c r="K11" s="3"/>
      <c r="L11" s="3"/>
      <c r="M11" s="3"/>
      <c r="N11" s="3"/>
      <c r="O11" s="3" t="str">
        <f t="shared" si="0"/>
        <v/>
      </c>
      <c r="P11" s="1"/>
    </row>
    <row r="12" spans="2:16" x14ac:dyDescent="0.2">
      <c r="B12" s="27" t="s">
        <v>146</v>
      </c>
      <c r="C12" s="2">
        <v>8</v>
      </c>
      <c r="D12" s="1"/>
      <c r="E12" s="9"/>
      <c r="F12" s="3"/>
      <c r="G12" s="3" t="s">
        <v>81</v>
      </c>
      <c r="H12" s="3" t="s">
        <v>144</v>
      </c>
      <c r="I12" s="3" t="s">
        <v>83</v>
      </c>
      <c r="J12" s="3" t="s">
        <v>82</v>
      </c>
      <c r="K12" s="3"/>
      <c r="L12" s="3"/>
      <c r="M12" s="3"/>
      <c r="N12" s="3"/>
      <c r="O12" s="3" t="str">
        <f t="shared" si="0"/>
        <v>Y</v>
      </c>
      <c r="P12" s="1"/>
    </row>
    <row r="13" spans="2:16" x14ac:dyDescent="0.2">
      <c r="B13" s="2" t="s">
        <v>147</v>
      </c>
      <c r="C13" s="2">
        <v>6</v>
      </c>
      <c r="D13" s="1"/>
      <c r="E13" s="9"/>
      <c r="F13" s="3" t="s">
        <v>83</v>
      </c>
      <c r="G13" s="3" t="s">
        <v>82</v>
      </c>
      <c r="H13" s="3"/>
      <c r="I13" s="3"/>
      <c r="J13" s="3"/>
      <c r="K13" s="3"/>
      <c r="L13" s="3"/>
      <c r="M13" s="3"/>
      <c r="N13" s="3"/>
      <c r="O13" s="3" t="str">
        <f t="shared" si="0"/>
        <v/>
      </c>
      <c r="P13" s="1"/>
    </row>
    <row r="14" spans="2:16" x14ac:dyDescent="0.2">
      <c r="B14" s="2" t="s">
        <v>148</v>
      </c>
      <c r="C14" s="2">
        <v>10</v>
      </c>
      <c r="D14" s="1"/>
      <c r="E14" s="9"/>
      <c r="F14" s="3"/>
      <c r="G14" s="3" t="s">
        <v>82</v>
      </c>
      <c r="H14" s="3"/>
      <c r="I14" s="3"/>
      <c r="J14" s="3"/>
      <c r="K14" s="3"/>
      <c r="L14" s="3"/>
      <c r="M14" s="3"/>
      <c r="N14" s="3"/>
      <c r="O14" s="3" t="str">
        <f t="shared" si="0"/>
        <v/>
      </c>
      <c r="P14" s="1"/>
    </row>
    <row r="15" spans="2:16" x14ac:dyDescent="0.2">
      <c r="B15" s="2" t="s">
        <v>149</v>
      </c>
      <c r="C15" s="2">
        <v>9</v>
      </c>
      <c r="D15" s="1"/>
      <c r="E15" s="9"/>
      <c r="F15" s="3" t="s">
        <v>83</v>
      </c>
      <c r="G15" s="3"/>
      <c r="H15" s="3"/>
      <c r="I15" s="3"/>
      <c r="J15" s="3"/>
      <c r="K15" s="3"/>
      <c r="L15" s="3"/>
      <c r="M15" s="3" t="s">
        <v>81</v>
      </c>
      <c r="N15" s="3"/>
      <c r="O15" s="3" t="str">
        <f t="shared" si="0"/>
        <v>Y</v>
      </c>
      <c r="P15" s="1"/>
    </row>
    <row r="16" spans="2:16" x14ac:dyDescent="0.2">
      <c r="B16" s="2" t="s">
        <v>150</v>
      </c>
      <c r="C16" s="2">
        <v>6</v>
      </c>
      <c r="D16" s="1" t="s">
        <v>151</v>
      </c>
      <c r="E16" s="9"/>
      <c r="F16" s="3" t="s">
        <v>144</v>
      </c>
      <c r="G16" s="3" t="s">
        <v>81</v>
      </c>
      <c r="H16" s="3"/>
      <c r="I16" s="3"/>
      <c r="J16" s="3"/>
      <c r="K16" s="3"/>
      <c r="L16" s="3"/>
      <c r="M16" s="3"/>
      <c r="N16" s="3"/>
      <c r="O16" s="3" t="str">
        <f t="shared" si="0"/>
        <v>Y</v>
      </c>
    </row>
    <row r="17" spans="2:16" x14ac:dyDescent="0.2">
      <c r="B17" s="27" t="s">
        <v>152</v>
      </c>
      <c r="C17" s="2">
        <v>7</v>
      </c>
      <c r="D17" s="1"/>
      <c r="E17" s="9"/>
      <c r="F17" s="3" t="s">
        <v>144</v>
      </c>
      <c r="G17" s="3" t="s">
        <v>81</v>
      </c>
      <c r="H17" s="3" t="s">
        <v>82</v>
      </c>
      <c r="I17" s="3" t="s">
        <v>81</v>
      </c>
      <c r="J17" s="3" t="s">
        <v>81</v>
      </c>
      <c r="K17" s="3"/>
      <c r="L17" s="3" t="s">
        <v>82</v>
      </c>
      <c r="M17" s="3"/>
      <c r="N17" s="3"/>
      <c r="O17" s="3" t="str">
        <f t="shared" si="0"/>
        <v>Y</v>
      </c>
      <c r="P17" s="1"/>
    </row>
    <row r="18" spans="2:16" x14ac:dyDescent="0.2">
      <c r="B18" s="27" t="s">
        <v>153</v>
      </c>
      <c r="C18" s="2">
        <v>7</v>
      </c>
      <c r="D18" s="1"/>
      <c r="E18" s="9"/>
      <c r="F18" s="3"/>
      <c r="G18" s="3"/>
      <c r="H18" s="3" t="s">
        <v>83</v>
      </c>
      <c r="I18" s="3" t="s">
        <v>83</v>
      </c>
      <c r="J18" s="3"/>
      <c r="K18" s="3"/>
      <c r="L18" s="3"/>
      <c r="M18" s="3"/>
      <c r="N18" s="3"/>
      <c r="O18" s="3" t="str">
        <f t="shared" si="0"/>
        <v/>
      </c>
      <c r="P18" s="1"/>
    </row>
    <row r="19" spans="2:16" s="14" customFormat="1" x14ac:dyDescent="0.2">
      <c r="B19" s="28" t="s">
        <v>154</v>
      </c>
      <c r="C19" s="11">
        <v>7</v>
      </c>
      <c r="D19" s="12"/>
      <c r="E19" s="13"/>
      <c r="F19" s="13"/>
      <c r="G19" s="13"/>
      <c r="H19" s="13" t="s">
        <v>83</v>
      </c>
      <c r="I19" s="13"/>
      <c r="J19" s="13"/>
      <c r="K19" s="13" t="s">
        <v>83</v>
      </c>
      <c r="L19" s="13" t="s">
        <v>83</v>
      </c>
      <c r="M19" s="13"/>
      <c r="N19" s="13" t="s">
        <v>83</v>
      </c>
      <c r="O19" s="3" t="str">
        <f t="shared" si="0"/>
        <v/>
      </c>
      <c r="P19" s="12"/>
    </row>
    <row r="20" spans="2:16" x14ac:dyDescent="0.2">
      <c r="B20" s="2" t="s">
        <v>155</v>
      </c>
      <c r="C20" s="2">
        <v>7</v>
      </c>
      <c r="D20" s="1"/>
      <c r="E20" s="9"/>
      <c r="F20" s="3" t="s">
        <v>83</v>
      </c>
      <c r="G20" s="3" t="s">
        <v>81</v>
      </c>
      <c r="H20" s="3"/>
      <c r="I20" s="3" t="s">
        <v>82</v>
      </c>
      <c r="J20" s="3" t="s">
        <v>81</v>
      </c>
      <c r="K20" s="3"/>
      <c r="L20" s="3"/>
      <c r="M20" s="3"/>
      <c r="N20" s="3"/>
      <c r="O20" s="3" t="str">
        <f t="shared" si="0"/>
        <v>Y</v>
      </c>
      <c r="P20" s="1"/>
    </row>
    <row r="21" spans="2:16" x14ac:dyDescent="0.2">
      <c r="B21" s="2" t="s">
        <v>156</v>
      </c>
      <c r="C21" s="2">
        <v>9</v>
      </c>
      <c r="D21" s="1"/>
      <c r="E21" s="9"/>
      <c r="F21" s="3" t="s">
        <v>83</v>
      </c>
      <c r="G21" s="3"/>
      <c r="H21" s="3"/>
      <c r="I21" s="3"/>
      <c r="J21" s="3" t="s">
        <v>82</v>
      </c>
      <c r="K21" s="3"/>
      <c r="L21" s="3"/>
      <c r="M21" s="3" t="s">
        <v>81</v>
      </c>
      <c r="N21" s="3"/>
      <c r="O21" s="3" t="str">
        <f t="shared" si="0"/>
        <v>Y</v>
      </c>
      <c r="P21" s="1"/>
    </row>
    <row r="22" spans="2:16" x14ac:dyDescent="0.2">
      <c r="B22" s="27" t="s">
        <v>157</v>
      </c>
      <c r="C22" s="2">
        <v>5</v>
      </c>
      <c r="D22" s="1"/>
      <c r="E22" s="9"/>
      <c r="F22" s="3"/>
      <c r="G22" s="3"/>
      <c r="H22" s="3"/>
      <c r="I22" s="3" t="s">
        <v>83</v>
      </c>
      <c r="J22" s="3"/>
      <c r="K22" s="3"/>
      <c r="L22" s="3"/>
      <c r="M22" s="3"/>
      <c r="N22" s="3"/>
      <c r="O22" s="3" t="str">
        <f t="shared" si="0"/>
        <v/>
      </c>
      <c r="P22" s="1"/>
    </row>
    <row r="23" spans="2:16" x14ac:dyDescent="0.2">
      <c r="B23" s="2" t="s">
        <v>158</v>
      </c>
      <c r="C23" s="2">
        <v>6</v>
      </c>
      <c r="D23" s="1"/>
      <c r="E23" s="9"/>
      <c r="F23" s="3" t="s">
        <v>144</v>
      </c>
      <c r="G23" s="3"/>
      <c r="H23" s="3"/>
      <c r="I23" s="3"/>
      <c r="J23" s="3"/>
      <c r="K23" s="3"/>
      <c r="L23" s="3"/>
      <c r="M23" s="3"/>
      <c r="N23" s="3"/>
      <c r="O23" s="3" t="str">
        <f t="shared" si="0"/>
        <v>Y</v>
      </c>
      <c r="P23" s="1"/>
    </row>
    <row r="24" spans="2:16" x14ac:dyDescent="0.2">
      <c r="B24" s="2" t="s">
        <v>159</v>
      </c>
      <c r="C24" s="2">
        <v>7</v>
      </c>
      <c r="D24" s="1"/>
      <c r="E24" s="9"/>
      <c r="F24" s="3" t="s">
        <v>83</v>
      </c>
      <c r="G24" s="3" t="s">
        <v>81</v>
      </c>
      <c r="H24" s="3"/>
      <c r="I24" s="3" t="s">
        <v>82</v>
      </c>
      <c r="J24" s="3" t="s">
        <v>82</v>
      </c>
      <c r="K24" s="3"/>
      <c r="L24" s="3"/>
      <c r="M24" s="3"/>
      <c r="N24" s="3"/>
      <c r="O24" s="3" t="str">
        <f t="shared" si="0"/>
        <v>Y</v>
      </c>
      <c r="P24" s="1"/>
    </row>
    <row r="25" spans="2:16" ht="15.5" customHeight="1" x14ac:dyDescent="0.2">
      <c r="B25" s="2" t="s">
        <v>160</v>
      </c>
      <c r="C25" s="2">
        <v>9</v>
      </c>
      <c r="D25" s="1"/>
      <c r="E25" s="9"/>
      <c r="F25" s="3" t="s">
        <v>82</v>
      </c>
      <c r="G25" s="3"/>
      <c r="H25" s="3"/>
      <c r="I25" s="3"/>
      <c r="J25" s="3"/>
      <c r="K25" s="3"/>
      <c r="L25" s="3"/>
      <c r="M25" s="3"/>
      <c r="N25" s="3"/>
      <c r="O25" s="3" t="str">
        <f t="shared" si="0"/>
        <v/>
      </c>
    </row>
    <row r="26" spans="2:16" ht="15.5" customHeight="1" x14ac:dyDescent="0.2">
      <c r="B26" s="27" t="s">
        <v>161</v>
      </c>
      <c r="C26" s="2">
        <v>7</v>
      </c>
      <c r="D26" s="1"/>
      <c r="E26" s="9"/>
      <c r="F26" s="3"/>
      <c r="G26" s="3" t="s">
        <v>83</v>
      </c>
      <c r="H26" s="3"/>
      <c r="I26" s="3"/>
      <c r="J26" s="3"/>
      <c r="K26" s="3"/>
      <c r="L26" s="3"/>
      <c r="M26" s="3"/>
      <c r="N26" s="3"/>
      <c r="O26" s="3" t="str">
        <f t="shared" si="0"/>
        <v/>
      </c>
      <c r="P26" s="1"/>
    </row>
    <row r="27" spans="2:16" ht="15.5" customHeight="1" x14ac:dyDescent="0.2">
      <c r="B27" s="15" t="s">
        <v>162</v>
      </c>
      <c r="C27" s="15">
        <v>10</v>
      </c>
      <c r="D27" s="16"/>
      <c r="E27" s="9"/>
      <c r="F27" s="3" t="s">
        <v>82</v>
      </c>
      <c r="G27" s="3"/>
      <c r="H27" s="3"/>
      <c r="I27" s="3"/>
      <c r="J27" s="3"/>
      <c r="K27" s="3"/>
      <c r="L27" s="3"/>
      <c r="M27" s="3"/>
      <c r="N27" s="3"/>
      <c r="O27" s="3" t="str">
        <f t="shared" si="0"/>
        <v/>
      </c>
      <c r="P27" s="1"/>
    </row>
    <row r="28" spans="2:16" ht="15.5" customHeight="1" x14ac:dyDescent="0.2">
      <c r="B28" s="29" t="s">
        <v>163</v>
      </c>
      <c r="C28" s="15">
        <v>7</v>
      </c>
      <c r="D28" s="16"/>
      <c r="E28" s="9"/>
      <c r="F28" s="3"/>
      <c r="G28" s="3" t="s">
        <v>144</v>
      </c>
      <c r="H28" s="3"/>
      <c r="I28" s="3"/>
      <c r="J28" s="3"/>
      <c r="K28" s="3"/>
      <c r="L28" s="3"/>
      <c r="M28" s="3"/>
      <c r="N28" s="3"/>
      <c r="O28" s="3" t="str">
        <f t="shared" si="0"/>
        <v>Y</v>
      </c>
      <c r="P28" s="1"/>
    </row>
    <row r="29" spans="2:16" ht="15.5" customHeight="1" x14ac:dyDescent="0.2">
      <c r="B29" s="15" t="s">
        <v>164</v>
      </c>
      <c r="C29" s="15">
        <v>7</v>
      </c>
      <c r="D29" s="16"/>
      <c r="E29" s="9"/>
      <c r="F29" s="3" t="s">
        <v>83</v>
      </c>
      <c r="G29" s="3"/>
      <c r="H29" s="3"/>
      <c r="I29" s="3"/>
      <c r="J29" s="3"/>
      <c r="K29" s="3"/>
      <c r="L29" s="3"/>
      <c r="M29" s="3"/>
      <c r="N29" s="3"/>
      <c r="O29" s="3" t="str">
        <f t="shared" si="0"/>
        <v/>
      </c>
      <c r="P29" s="1"/>
    </row>
    <row r="30" spans="2:16" ht="15.5" customHeight="1" x14ac:dyDescent="0.2">
      <c r="B30" s="29" t="s">
        <v>165</v>
      </c>
      <c r="C30" s="15">
        <v>8</v>
      </c>
      <c r="D30" s="16"/>
      <c r="E30" s="9"/>
      <c r="F30" s="3"/>
      <c r="G30" s="3"/>
      <c r="H30" s="3"/>
      <c r="I30" s="3" t="s">
        <v>83</v>
      </c>
      <c r="J30" s="3" t="s">
        <v>144</v>
      </c>
      <c r="K30" s="3"/>
      <c r="L30" s="3"/>
      <c r="M30" s="3"/>
      <c r="N30" s="3"/>
      <c r="O30" s="3" t="str">
        <f t="shared" si="0"/>
        <v>Y</v>
      </c>
      <c r="P30" s="1"/>
    </row>
    <row r="31" spans="2:16" ht="15.5" customHeight="1" x14ac:dyDescent="0.2">
      <c r="B31" s="29" t="s">
        <v>166</v>
      </c>
      <c r="C31" s="15">
        <v>8</v>
      </c>
      <c r="D31" s="16"/>
      <c r="E31" s="9"/>
      <c r="F31" s="3"/>
      <c r="G31" s="3" t="s">
        <v>144</v>
      </c>
      <c r="H31" s="3"/>
      <c r="I31" s="3"/>
      <c r="J31" s="3"/>
      <c r="K31" s="3"/>
      <c r="L31" s="3"/>
      <c r="M31" s="3"/>
      <c r="N31" s="3"/>
      <c r="O31" s="3" t="str">
        <f t="shared" si="0"/>
        <v>Y</v>
      </c>
      <c r="P31" s="1"/>
    </row>
    <row r="32" spans="2:16" ht="15.5" customHeight="1" x14ac:dyDescent="0.2">
      <c r="B32" s="29" t="s">
        <v>167</v>
      </c>
      <c r="C32" s="15">
        <v>7</v>
      </c>
      <c r="D32" s="16" t="s">
        <v>82</v>
      </c>
      <c r="E32" s="9"/>
      <c r="F32" s="3"/>
      <c r="G32" s="3"/>
      <c r="H32" s="3" t="s">
        <v>144</v>
      </c>
      <c r="I32" s="3" t="s">
        <v>144</v>
      </c>
      <c r="J32" s="3" t="s">
        <v>144</v>
      </c>
      <c r="K32" s="3"/>
      <c r="L32" s="3"/>
      <c r="M32" s="3"/>
      <c r="N32" s="3"/>
      <c r="O32" s="3" t="str">
        <f t="shared" si="0"/>
        <v>Y</v>
      </c>
      <c r="P32" s="1"/>
    </row>
    <row r="33" spans="2:16" ht="15.5" customHeight="1" x14ac:dyDescent="0.2">
      <c r="B33" s="29" t="s">
        <v>168</v>
      </c>
      <c r="C33" s="15">
        <v>8</v>
      </c>
      <c r="D33" s="16" t="s">
        <v>82</v>
      </c>
      <c r="E33" s="18"/>
      <c r="F33" s="3"/>
      <c r="G33" s="3"/>
      <c r="H33" s="3" t="s">
        <v>144</v>
      </c>
      <c r="I33" s="3" t="s">
        <v>144</v>
      </c>
      <c r="J33" s="3" t="s">
        <v>144</v>
      </c>
      <c r="K33" s="3"/>
      <c r="L33" s="3"/>
      <c r="M33" s="3"/>
      <c r="N33" s="3"/>
      <c r="O33" s="3" t="str">
        <f t="shared" si="0"/>
        <v>Y</v>
      </c>
      <c r="P33" s="1"/>
    </row>
    <row r="34" spans="2:16" ht="15.5" customHeight="1" x14ac:dyDescent="0.2">
      <c r="B34" s="29" t="s">
        <v>169</v>
      </c>
      <c r="C34" s="15">
        <v>8</v>
      </c>
      <c r="D34" s="16" t="s">
        <v>82</v>
      </c>
      <c r="E34" s="18"/>
      <c r="F34" s="3"/>
      <c r="G34" s="3"/>
      <c r="H34" s="3"/>
      <c r="I34" s="3" t="s">
        <v>144</v>
      </c>
      <c r="J34" s="3" t="s">
        <v>144</v>
      </c>
      <c r="K34" s="3"/>
      <c r="L34" s="3"/>
      <c r="M34" s="3"/>
      <c r="N34" s="3"/>
      <c r="O34" s="3" t="str">
        <f t="shared" si="0"/>
        <v>Y</v>
      </c>
      <c r="P34" s="1"/>
    </row>
    <row r="35" spans="2:16" ht="15.5" customHeight="1" x14ac:dyDescent="0.2">
      <c r="B35" s="29" t="s">
        <v>170</v>
      </c>
      <c r="C35" s="15">
        <v>9</v>
      </c>
      <c r="D35" s="16" t="s">
        <v>82</v>
      </c>
      <c r="E35" s="18"/>
      <c r="F35" s="3"/>
      <c r="G35" s="3"/>
      <c r="H35" s="3"/>
      <c r="I35" s="3" t="s">
        <v>83</v>
      </c>
      <c r="J35" s="3"/>
      <c r="K35" s="3"/>
      <c r="L35" s="3"/>
      <c r="M35" s="3"/>
      <c r="N35" s="3"/>
      <c r="O35" s="3" t="str">
        <f t="shared" si="0"/>
        <v/>
      </c>
      <c r="P35" s="1"/>
    </row>
    <row r="36" spans="2:16" ht="15.5" customHeight="1" x14ac:dyDescent="0.2">
      <c r="B36" s="15" t="s">
        <v>171</v>
      </c>
      <c r="C36" s="15">
        <v>9</v>
      </c>
      <c r="D36" s="16" t="s">
        <v>82</v>
      </c>
      <c r="E36" s="18"/>
      <c r="F36" s="3" t="s">
        <v>83</v>
      </c>
      <c r="G36" s="3"/>
      <c r="H36" s="3"/>
      <c r="I36" s="3"/>
      <c r="J36" s="3"/>
      <c r="K36" s="3"/>
      <c r="L36" s="3"/>
      <c r="M36" s="3"/>
      <c r="N36" s="3"/>
      <c r="O36" s="3" t="str">
        <f t="shared" si="0"/>
        <v/>
      </c>
      <c r="P36" s="1"/>
    </row>
    <row r="37" spans="2:16" ht="15.5" customHeight="1" x14ac:dyDescent="0.2">
      <c r="B37" s="15" t="s">
        <v>172</v>
      </c>
      <c r="C37" s="15">
        <v>9</v>
      </c>
      <c r="D37" s="16" t="s">
        <v>82</v>
      </c>
      <c r="E37" s="18"/>
      <c r="F37" s="3" t="s">
        <v>83</v>
      </c>
      <c r="G37" s="3"/>
      <c r="H37" s="3"/>
      <c r="I37" s="3"/>
      <c r="J37" s="3"/>
      <c r="K37" s="3"/>
      <c r="L37" s="3"/>
      <c r="M37" s="3"/>
      <c r="N37" s="3"/>
      <c r="O37" s="3" t="str">
        <f t="shared" si="0"/>
        <v/>
      </c>
      <c r="P37" s="1"/>
    </row>
    <row r="38" spans="2:16" ht="15.5" customHeight="1" x14ac:dyDescent="0.2">
      <c r="B38" s="15" t="s">
        <v>173</v>
      </c>
      <c r="C38" s="15">
        <v>10</v>
      </c>
      <c r="D38" s="16" t="s">
        <v>82</v>
      </c>
      <c r="E38" s="18"/>
      <c r="F38" s="3" t="s">
        <v>83</v>
      </c>
      <c r="G38" s="3"/>
      <c r="H38" s="3"/>
      <c r="I38" s="3"/>
      <c r="J38" s="3"/>
      <c r="K38" s="3"/>
      <c r="L38" s="3"/>
      <c r="M38" s="3"/>
      <c r="N38" s="3"/>
      <c r="O38" s="3" t="str">
        <f t="shared" si="0"/>
        <v/>
      </c>
      <c r="P38" s="1"/>
    </row>
    <row r="39" spans="2:16" ht="15.5" customHeight="1" x14ac:dyDescent="0.2">
      <c r="B39" s="15" t="s">
        <v>174</v>
      </c>
      <c r="C39" s="15">
        <v>8</v>
      </c>
      <c r="D39" s="16" t="s">
        <v>82</v>
      </c>
      <c r="E39" s="18" t="s">
        <v>81</v>
      </c>
      <c r="F39" s="3" t="s">
        <v>83</v>
      </c>
      <c r="G39" s="3"/>
      <c r="H39" s="3"/>
      <c r="I39" s="3"/>
      <c r="J39" s="3"/>
      <c r="K39" s="3"/>
      <c r="L39" s="3"/>
      <c r="M39" s="3"/>
      <c r="N39" s="3"/>
      <c r="O39" s="3" t="str">
        <f t="shared" si="0"/>
        <v>Y</v>
      </c>
      <c r="P39" s="1"/>
    </row>
    <row r="40" spans="2:16" ht="15.5" customHeight="1" x14ac:dyDescent="0.2">
      <c r="B40" s="15" t="s">
        <v>175</v>
      </c>
      <c r="C40" s="15">
        <v>10</v>
      </c>
      <c r="D40" s="16" t="s">
        <v>82</v>
      </c>
      <c r="E40" s="18"/>
      <c r="F40" s="3" t="s">
        <v>83</v>
      </c>
      <c r="G40" s="3"/>
      <c r="H40" s="3"/>
      <c r="I40" s="3"/>
      <c r="J40" s="3"/>
      <c r="K40" s="3"/>
      <c r="L40" s="3"/>
      <c r="M40" s="3"/>
      <c r="N40" s="3"/>
      <c r="O40" s="3" t="str">
        <f t="shared" si="0"/>
        <v/>
      </c>
      <c r="P40" s="1"/>
    </row>
    <row r="41" spans="2:16" ht="15.5" customHeight="1" x14ac:dyDescent="0.2">
      <c r="B41" s="27" t="s">
        <v>176</v>
      </c>
      <c r="C41" s="2">
        <v>7</v>
      </c>
      <c r="D41" s="16" t="s">
        <v>82</v>
      </c>
      <c r="E41" s="18"/>
      <c r="F41" s="3"/>
      <c r="G41" s="3"/>
      <c r="H41" s="3"/>
      <c r="I41" s="3"/>
      <c r="J41" s="3"/>
      <c r="K41" s="3"/>
      <c r="L41" s="3" t="s">
        <v>83</v>
      </c>
      <c r="M41" s="3"/>
      <c r="N41" s="3"/>
      <c r="O41" s="3" t="str">
        <f t="shared" si="0"/>
        <v/>
      </c>
      <c r="P41" s="1"/>
    </row>
    <row r="42" spans="2:16" x14ac:dyDescent="0.2">
      <c r="N42" t="s">
        <v>177</v>
      </c>
      <c r="O42" s="10">
        <f>COUNTIF(O5:O40,"Y")</f>
        <v>18</v>
      </c>
    </row>
    <row r="43" spans="2:16" x14ac:dyDescent="0.2">
      <c r="B43" s="30" t="s">
        <v>178</v>
      </c>
      <c r="C43" s="31">
        <f>COUNTA(B5:B41)</f>
        <v>37</v>
      </c>
      <c r="O43" s="17"/>
    </row>
    <row r="44" spans="2:16" x14ac:dyDescent="0.2">
      <c r="D44" s="20" t="s">
        <v>98</v>
      </c>
      <c r="E44" s="21">
        <f t="shared" ref="E44:N44" si="1">COUNTIF(E$5:E$40,"X")</f>
        <v>0</v>
      </c>
      <c r="F44" s="21">
        <f t="shared" si="1"/>
        <v>3</v>
      </c>
      <c r="G44" s="21">
        <f t="shared" si="1"/>
        <v>4</v>
      </c>
      <c r="H44" s="21">
        <f t="shared" si="1"/>
        <v>1</v>
      </c>
      <c r="I44" s="21">
        <f t="shared" si="1"/>
        <v>2</v>
      </c>
      <c r="J44" s="21">
        <f t="shared" si="1"/>
        <v>4</v>
      </c>
      <c r="K44" s="21">
        <f t="shared" si="1"/>
        <v>0</v>
      </c>
      <c r="L44" s="21">
        <f t="shared" si="1"/>
        <v>1</v>
      </c>
      <c r="M44" s="21">
        <f t="shared" si="1"/>
        <v>0</v>
      </c>
      <c r="N44" s="21">
        <f t="shared" si="1"/>
        <v>0</v>
      </c>
    </row>
    <row r="45" spans="2:16" x14ac:dyDescent="0.2">
      <c r="D45" s="20" t="s">
        <v>99</v>
      </c>
      <c r="E45" s="21">
        <f t="shared" ref="E45:N45" si="2">COUNTIF(E$5:E$41,"*E*")</f>
        <v>0</v>
      </c>
      <c r="F45" s="21">
        <f t="shared" si="2"/>
        <v>19</v>
      </c>
      <c r="G45" s="21">
        <f t="shared" si="2"/>
        <v>3</v>
      </c>
      <c r="H45" s="21">
        <f t="shared" si="2"/>
        <v>5</v>
      </c>
      <c r="I45" s="21">
        <f t="shared" si="2"/>
        <v>8</v>
      </c>
      <c r="J45" s="21">
        <f t="shared" si="2"/>
        <v>4</v>
      </c>
      <c r="K45" s="21">
        <f t="shared" si="2"/>
        <v>1</v>
      </c>
      <c r="L45" s="21">
        <f t="shared" si="2"/>
        <v>2</v>
      </c>
      <c r="M45" s="21">
        <f t="shared" si="2"/>
        <v>0</v>
      </c>
      <c r="N45" s="21">
        <f t="shared" si="2"/>
        <v>1</v>
      </c>
    </row>
    <row r="46" spans="2:16" x14ac:dyDescent="0.2">
      <c r="D46" s="20" t="s">
        <v>100</v>
      </c>
      <c r="E46" s="21">
        <f t="shared" ref="E46:N46" si="3">COUNTIF(E$5:E$41,"*C*")</f>
        <v>1</v>
      </c>
      <c r="F46" s="21">
        <f t="shared" si="3"/>
        <v>4</v>
      </c>
      <c r="G46" s="21">
        <f t="shared" si="3"/>
        <v>8</v>
      </c>
      <c r="H46" s="21">
        <f t="shared" si="3"/>
        <v>4</v>
      </c>
      <c r="I46" s="21">
        <f t="shared" si="3"/>
        <v>6</v>
      </c>
      <c r="J46" s="21">
        <f t="shared" si="3"/>
        <v>7</v>
      </c>
      <c r="K46" s="21">
        <f t="shared" si="3"/>
        <v>0</v>
      </c>
      <c r="L46" s="21">
        <f t="shared" si="3"/>
        <v>0</v>
      </c>
      <c r="M46" s="21">
        <f t="shared" si="3"/>
        <v>3</v>
      </c>
      <c r="N46" s="21">
        <f t="shared" si="3"/>
        <v>0</v>
      </c>
    </row>
    <row r="48" spans="2:16" x14ac:dyDescent="0.2">
      <c r="D48" s="1"/>
      <c r="E48" s="22" t="s">
        <v>103</v>
      </c>
      <c r="F48" s="22" t="s">
        <v>11</v>
      </c>
    </row>
    <row r="49" spans="4:6" x14ac:dyDescent="0.2">
      <c r="D49" s="22" t="s">
        <v>133</v>
      </c>
      <c r="E49" s="1">
        <f>E45</f>
        <v>0</v>
      </c>
      <c r="F49" s="1">
        <f>E46</f>
        <v>1</v>
      </c>
    </row>
    <row r="50" spans="4:6" x14ac:dyDescent="0.2">
      <c r="D50" s="22" t="s">
        <v>134</v>
      </c>
      <c r="E50" s="1">
        <f>F45</f>
        <v>19</v>
      </c>
      <c r="F50" s="1">
        <f>F46</f>
        <v>4</v>
      </c>
    </row>
    <row r="51" spans="4:6" x14ac:dyDescent="0.2">
      <c r="D51" s="22" t="s">
        <v>42</v>
      </c>
      <c r="E51" s="1">
        <f>G45</f>
        <v>3</v>
      </c>
      <c r="F51" s="1">
        <f>G46</f>
        <v>8</v>
      </c>
    </row>
    <row r="52" spans="4:6" x14ac:dyDescent="0.2">
      <c r="D52" s="22" t="s">
        <v>43</v>
      </c>
      <c r="E52" s="1">
        <f>H45</f>
        <v>5</v>
      </c>
      <c r="F52" s="1">
        <f>H46</f>
        <v>4</v>
      </c>
    </row>
    <row r="53" spans="4:6" x14ac:dyDescent="0.2">
      <c r="D53" s="22" t="s">
        <v>135</v>
      </c>
      <c r="E53" s="1">
        <f>I45</f>
        <v>8</v>
      </c>
      <c r="F53" s="1">
        <f>I46</f>
        <v>6</v>
      </c>
    </row>
    <row r="54" spans="4:6" x14ac:dyDescent="0.2">
      <c r="D54" s="22" t="s">
        <v>136</v>
      </c>
      <c r="E54" s="1">
        <f>J45</f>
        <v>4</v>
      </c>
      <c r="F54" s="1">
        <f>J46</f>
        <v>7</v>
      </c>
    </row>
    <row r="55" spans="4:6" x14ac:dyDescent="0.2">
      <c r="D55" s="22" t="s">
        <v>49</v>
      </c>
      <c r="E55" s="1">
        <f>K45</f>
        <v>1</v>
      </c>
      <c r="F55" s="1">
        <f>K46</f>
        <v>0</v>
      </c>
    </row>
    <row r="56" spans="4:6" x14ac:dyDescent="0.2">
      <c r="D56" s="22" t="s">
        <v>50</v>
      </c>
      <c r="E56" s="1">
        <f>L45</f>
        <v>2</v>
      </c>
      <c r="F56" s="1">
        <f>L46</f>
        <v>0</v>
      </c>
    </row>
    <row r="57" spans="4:6" x14ac:dyDescent="0.2">
      <c r="D57" s="22" t="s">
        <v>51</v>
      </c>
      <c r="E57" s="1">
        <f>M45</f>
        <v>0</v>
      </c>
      <c r="F57" s="1">
        <f>M46</f>
        <v>3</v>
      </c>
    </row>
    <row r="58" spans="4:6" x14ac:dyDescent="0.2">
      <c r="D58" s="22" t="s">
        <v>52</v>
      </c>
      <c r="E58" s="1">
        <f>N45</f>
        <v>1</v>
      </c>
      <c r="F58" s="1">
        <f>N46</f>
        <v>0</v>
      </c>
    </row>
  </sheetData>
  <autoFilter ref="B4:O46" xr:uid="{2A311C69-DD07-4ACD-8D2E-B6C82D06282E}"/>
  <pageMargins left="0.7" right="0.7" top="0.75" bottom="0.75" header="0.3" footer="0.3"/>
  <pageSetup paperSize="9" orientation="portrait" horizontalDpi="4294967293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bc7432c-2885-4960-a81e-cc504db9972a">
      <Terms xmlns="http://schemas.microsoft.com/office/infopath/2007/PartnerControls"/>
    </lcf76f155ced4ddcb4097134ff3c332f>
    <TaxCatchAll xmlns="c73af907-a5a5-49c6-a372-a637a3f980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35A6D41B82A43811174110D6AD509" ma:contentTypeVersion="14" ma:contentTypeDescription="Create a new document." ma:contentTypeScope="" ma:versionID="8c9df665a162e535d8bee1acd29afa2d">
  <xsd:schema xmlns:xsd="http://www.w3.org/2001/XMLSchema" xmlns:xs="http://www.w3.org/2001/XMLSchema" xmlns:p="http://schemas.microsoft.com/office/2006/metadata/properties" xmlns:ns2="c73af907-a5a5-49c6-a372-a637a3f9805c" xmlns:ns3="0bc7432c-2885-4960-a81e-cc504db9972a" targetNamespace="http://schemas.microsoft.com/office/2006/metadata/properties" ma:root="true" ma:fieldsID="b445c8c1e442fba5c4d674e4c5b82cb0" ns2:_="" ns3:_="">
    <xsd:import namespace="c73af907-a5a5-49c6-a372-a637a3f9805c"/>
    <xsd:import namespace="0bc7432c-2885-4960-a81e-cc504db9972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af907-a5a5-49c6-a372-a637a3f980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1354a50b-97a4-41b8-8019-d17e20b7705c}" ma:internalName="TaxCatchAll" ma:showField="CatchAllData" ma:web="c73af907-a5a5-49c6-a372-a637a3f980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7432c-2885-4960-a81e-cc504db99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a96ccfb-50ea-404d-a799-47a3dc036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14D595-60C8-4096-B03B-AB208718E0E8}">
  <ds:schemaRefs>
    <ds:schemaRef ds:uri="0bc7432c-2885-4960-a81e-cc504db9972a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c73af907-a5a5-49c6-a372-a637a3f9805c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18A1CD-FFB6-4B96-BAC5-0EBE29A666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F10411-705F-4B7F-B917-8635CDD862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af907-a5a5-49c6-a372-a637a3f9805c"/>
    <ds:schemaRef ds:uri="0bc7432c-2885-4960-a81e-cc504db99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SAP Commerce Status</vt:lpstr>
      <vt:lpstr>List</vt:lpstr>
      <vt:lpstr>Skills Matrix</vt:lpstr>
      <vt:lpstr>Skills Catalogue</vt:lpstr>
      <vt:lpstr>Skills Matrix Backup Old 131023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Saul, T.</dc:creator>
  <cp:keywords/>
  <dc:description/>
  <cp:lastModifiedBy>Kevin Alcock</cp:lastModifiedBy>
  <cp:revision/>
  <dcterms:created xsi:type="dcterms:W3CDTF">2020-06-02T15:54:58Z</dcterms:created>
  <dcterms:modified xsi:type="dcterms:W3CDTF">2025-07-04T09:06:51Z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0x010100AC335A6D41B82A43811174110D6AD509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_activity">
    <vt:lpwstr>{"FileActivityType":"9","FileActivityTimeStamp":"2025-01-15T09:00:56.730Z","FileActivityUsersOnPage":[{"DisplayName":"Kevin Alcock","Id":"kevin.alcock@prezien.com"}],"FileActivityNavigationId":null}</vt:lpwstr>
  </property>
  <property fmtid="{D5CDD505-2E9C-101B-9397-08002B2CF9AE}" pid="7" name="TriggerFlowInfo">
    <vt:lpwstr/>
  </property>
</Properties>
</file>