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60" windowWidth="19035" windowHeight="9405"/>
  </bookViews>
  <sheets>
    <sheet name="Hoja1" sheetId="1" r:id="rId1"/>
  </sheets>
  <definedNames>
    <definedName name="_xlnm._FilterDatabase" localSheetId="0" hidden="1">Hoja1!$B$7:$T$8</definedName>
    <definedName name="_xlnm.Print_Area" localSheetId="0">Hoja1!$A$1:$T$191</definedName>
    <definedName name="_xlnm.Print_Titles" localSheetId="0">Hoja1!$5:$8</definedName>
  </definedNames>
  <calcPr calcId="145621" concurrentCalc="0"/>
</workbook>
</file>

<file path=xl/calcChain.xml><?xml version="1.0" encoding="utf-8"?>
<calcChain xmlns="http://schemas.openxmlformats.org/spreadsheetml/2006/main">
  <c r="K190" i="1" l="1"/>
  <c r="L188" i="1"/>
  <c r="L189" i="1"/>
  <c r="L190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E190" i="1"/>
  <c r="E187" i="1"/>
  <c r="E188" i="1"/>
  <c r="E189" i="1"/>
  <c r="M184" i="1"/>
  <c r="F176" i="1"/>
  <c r="E176" i="1"/>
  <c r="E175" i="1"/>
  <c r="T177" i="1"/>
  <c r="G176" i="1"/>
  <c r="H176" i="1"/>
  <c r="I176" i="1"/>
  <c r="J176" i="1"/>
  <c r="K176" i="1"/>
  <c r="L176" i="1"/>
  <c r="M176" i="1"/>
  <c r="N176" i="1"/>
  <c r="O176" i="1"/>
  <c r="P176" i="1"/>
  <c r="Q176" i="1"/>
  <c r="S176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84" i="1"/>
  <c r="F181" i="1"/>
  <c r="E191" i="1"/>
  <c r="F187" i="1"/>
  <c r="S175" i="1"/>
  <c r="S177" i="1"/>
  <c r="F183" i="1"/>
  <c r="F182" i="1"/>
  <c r="F184" i="1"/>
  <c r="F189" i="1"/>
  <c r="F188" i="1"/>
  <c r="F190" i="1"/>
  <c r="F191" i="1"/>
  <c r="AB2" i="1"/>
  <c r="AB3" i="1"/>
  <c r="AB4" i="1"/>
  <c r="AF2" i="1"/>
  <c r="AF3" i="1"/>
  <c r="AF4" i="1"/>
  <c r="AF5" i="1"/>
</calcChain>
</file>

<file path=xl/sharedStrings.xml><?xml version="1.0" encoding="utf-8"?>
<sst xmlns="http://schemas.openxmlformats.org/spreadsheetml/2006/main" count="537" uniqueCount="309">
  <si>
    <t>RESULTADOS, 1ra evaluación CRESE 2014</t>
  </si>
  <si>
    <t>Evaluación:</t>
  </si>
  <si>
    <t>I-05 Dirección y Comunicación</t>
  </si>
  <si>
    <t>Nombre del programa:</t>
  </si>
  <si>
    <t>N° de Reactivos</t>
  </si>
  <si>
    <t>Nombre del evaluado</t>
  </si>
  <si>
    <t>Puesto</t>
  </si>
  <si>
    <t>Area</t>
  </si>
  <si>
    <t>Guadalupe García R.</t>
  </si>
  <si>
    <t>Asistente CyC</t>
  </si>
  <si>
    <t>Suc Celaya</t>
  </si>
  <si>
    <t>"Norma CRESE 2014"</t>
  </si>
  <si>
    <t>Auditoría Interna</t>
  </si>
  <si>
    <t>Req:</t>
  </si>
  <si>
    <t>Fecha de aplicación:</t>
  </si>
  <si>
    <t>Area:</t>
  </si>
  <si>
    <t>Corporativo y Sucursal Celaya</t>
  </si>
  <si>
    <t>CALIF.</t>
  </si>
  <si>
    <t>Brenda Guzman Botello</t>
  </si>
  <si>
    <t>Corporativo</t>
  </si>
  <si>
    <t>Daniel Gonzalez Solano</t>
  </si>
  <si>
    <t>Ejecutivo C.</t>
  </si>
  <si>
    <t>Sarai Arias Rojas</t>
  </si>
  <si>
    <t>José Juárez B</t>
  </si>
  <si>
    <t>Emplayador</t>
  </si>
  <si>
    <t>Correctas</t>
  </si>
  <si>
    <t>Sixtos Rico Job Adonai</t>
  </si>
  <si>
    <t>José Guadalupe Zarate</t>
  </si>
  <si>
    <t>José Alfredo Zarate Medina</t>
  </si>
  <si>
    <t>Rafael Arce Tovar</t>
  </si>
  <si>
    <t>Montacarguista</t>
  </si>
  <si>
    <t>SUMA</t>
  </si>
  <si>
    <t>Alfonso Cano Rendón</t>
  </si>
  <si>
    <t>Rubén A Ramírez López</t>
  </si>
  <si>
    <t>A. Alejandra García Tamayo</t>
  </si>
  <si>
    <t>Asistente Prestaciones</t>
  </si>
  <si>
    <t>Jorge Luis Robert</t>
  </si>
  <si>
    <t>Supervisor Mtto</t>
  </si>
  <si>
    <t>Jesus Eduardo Pérez Rodriguez</t>
  </si>
  <si>
    <t>Coord. Desempeño</t>
  </si>
  <si>
    <t>Ramiro Lule V.</t>
  </si>
  <si>
    <t>Practicante</t>
  </si>
  <si>
    <t>Gilberto Israel Basurto Ruiz</t>
  </si>
  <si>
    <t>Programador</t>
  </si>
  <si>
    <t>Fernando Rodriguez Gutierrez</t>
  </si>
  <si>
    <t>Mtto Telefonía</t>
  </si>
  <si>
    <t>Jaime Mancera Noria</t>
  </si>
  <si>
    <t>Asistente Ctr IAVE</t>
  </si>
  <si>
    <t>Melina Alicia Osuna Silva</t>
  </si>
  <si>
    <t>Coord. Liquidaciones</t>
  </si>
  <si>
    <t>José Manuel Salcedo Salcedo</t>
  </si>
  <si>
    <t>Asistente de Tráfico</t>
  </si>
  <si>
    <t>Luis E. Quiroz Zuñiga</t>
  </si>
  <si>
    <t>Mara Karina Montero Rojas</t>
  </si>
  <si>
    <t>Supervisor CyC</t>
  </si>
  <si>
    <t xml:space="preserve">Aaron Santa Rosa Vargas </t>
  </si>
  <si>
    <t>Analista de CyC</t>
  </si>
  <si>
    <t>Daniela Cornejo Rangel</t>
  </si>
  <si>
    <t>Ejecutivo Call Center</t>
  </si>
  <si>
    <t>Ana Lilia González Albineda</t>
  </si>
  <si>
    <t>Ricardo Daniel Jiménez Anaya</t>
  </si>
  <si>
    <t>Guadalupe Sanchez Carreño</t>
  </si>
  <si>
    <t>Francisco Javier Rojas Alvarado</t>
  </si>
  <si>
    <t>Gabriel Martinez León</t>
  </si>
  <si>
    <t>Ejecutivo de Cta</t>
  </si>
  <si>
    <t>Rene Manzano</t>
  </si>
  <si>
    <t>Call Center</t>
  </si>
  <si>
    <t>Luis Manuel Rodriguez Rodriguez</t>
  </si>
  <si>
    <t>Sandra D. Rodriguez López</t>
  </si>
  <si>
    <t>Asistente de Selección</t>
  </si>
  <si>
    <t>Miriam Guerrero Miranda</t>
  </si>
  <si>
    <t>Erick Sevilla Jaramillo</t>
  </si>
  <si>
    <t>Gabriela Raquel Hernández Guerrero</t>
  </si>
  <si>
    <t>Practicante RH</t>
  </si>
  <si>
    <t>David Torres Navarrete</t>
  </si>
  <si>
    <t>Juan Carlos Chavoya Trejo</t>
  </si>
  <si>
    <t>José Alfredo Quintana Peña</t>
  </si>
  <si>
    <t>Saraí Castro Vaca</t>
  </si>
  <si>
    <t>Monserrant M. Rodriguez García</t>
  </si>
  <si>
    <t>Analista de Liquidaciones</t>
  </si>
  <si>
    <t>Rosa María Almanza Cabrera</t>
  </si>
  <si>
    <t>Contador Socios</t>
  </si>
  <si>
    <t>Paola Ramírez Rivera</t>
  </si>
  <si>
    <t>Capturista</t>
  </si>
  <si>
    <t>Fernando Montoya Godinez</t>
  </si>
  <si>
    <t>Alejandra Serrano Cardenas</t>
  </si>
  <si>
    <t>Viridiana Serrano Vazquez</t>
  </si>
  <si>
    <t>Asistente de Ctas x Pag</t>
  </si>
  <si>
    <t>María Guadalupe Melesio M.</t>
  </si>
  <si>
    <t>Asistente Deudores</t>
  </si>
  <si>
    <t>Adriana Badillo Torres</t>
  </si>
  <si>
    <t>Practicante Caja</t>
  </si>
  <si>
    <t>Moises Salgado Velasco</t>
  </si>
  <si>
    <t>Juan García García</t>
  </si>
  <si>
    <t>Asistente de IyE</t>
  </si>
  <si>
    <t>Marisol A. Segura Floriano</t>
  </si>
  <si>
    <t>Mildred Pérez</t>
  </si>
  <si>
    <t>Practicante de Finanzas</t>
  </si>
  <si>
    <t>Grecia Perez Aguilar</t>
  </si>
  <si>
    <t>Asistente de AC</t>
  </si>
  <si>
    <t>Luz Maria Colin Olmos</t>
  </si>
  <si>
    <t>Jessica Moya García</t>
  </si>
  <si>
    <t>Asistente de Bcos</t>
  </si>
  <si>
    <t>José Fernando Mora Arreola</t>
  </si>
  <si>
    <t>Practicante de AC</t>
  </si>
  <si>
    <t>Lucía Delgado Jurado</t>
  </si>
  <si>
    <t>Sarai Herrera Hernández</t>
  </si>
  <si>
    <t>Analista de Desarrollo</t>
  </si>
  <si>
    <t>Patricia Guerrero Esquivel</t>
  </si>
  <si>
    <t>Practicante de RH</t>
  </si>
  <si>
    <t>Mario Pérez</t>
  </si>
  <si>
    <t>Asistente de Nomina</t>
  </si>
  <si>
    <t>Sandra Paola Iracheta Mancera</t>
  </si>
  <si>
    <t>Coordinador de CyC</t>
  </si>
  <si>
    <t>Victor Hugo Franco Hernández</t>
  </si>
  <si>
    <t>Karla García Chavoya</t>
  </si>
  <si>
    <t>Teresita Pliego Rosas</t>
  </si>
  <si>
    <t>Diana Margarita Gómez Hernández</t>
  </si>
  <si>
    <t>Asistente Dir Gral</t>
  </si>
  <si>
    <t>Eva López Campos</t>
  </si>
  <si>
    <t>Dulce Gabriela Sanchez Rojas</t>
  </si>
  <si>
    <t>Asistente de CyC</t>
  </si>
  <si>
    <t>Nora Angélica Avila T.</t>
  </si>
  <si>
    <t>Caja</t>
  </si>
  <si>
    <t>Enrique Ibarra Calderon</t>
  </si>
  <si>
    <t>Auxiliar de Gestoría</t>
  </si>
  <si>
    <t>José Hilario Trejo Quinrero</t>
  </si>
  <si>
    <t>Coordinador de Desarrollo</t>
  </si>
  <si>
    <t>Roberto Reyes Rico</t>
  </si>
  <si>
    <t>Lorena Guadalupe López Nievez</t>
  </si>
  <si>
    <t xml:space="preserve">Coordinador Comunicación </t>
  </si>
  <si>
    <t>Rubí Ramírez López</t>
  </si>
  <si>
    <t>Blanca Lilia López Rodríguez</t>
  </si>
  <si>
    <t>María del Carmen Zarate Delgado</t>
  </si>
  <si>
    <t>Practicante A Sobrantes</t>
  </si>
  <si>
    <t>Jorge Munguia Sanchez</t>
  </si>
  <si>
    <t>Practicante Jurídico</t>
  </si>
  <si>
    <t>Saul Hernánez Rodríguez</t>
  </si>
  <si>
    <t>Coordinador Inventarios</t>
  </si>
  <si>
    <t>Gabriela López Rodriguez</t>
  </si>
  <si>
    <t>Luis Gerardo Reyes Segura</t>
  </si>
  <si>
    <t>Analista de Campo</t>
  </si>
  <si>
    <t>María del Cármen Herrera Camargo</t>
  </si>
  <si>
    <t>Asistente de Dir.Jurídico</t>
  </si>
  <si>
    <t>Raúl Chavira Varela</t>
  </si>
  <si>
    <t>Jefe de Operaciones</t>
  </si>
  <si>
    <t>Ricardo Daniel Díaz Moreno</t>
  </si>
  <si>
    <t>Asistente Soporte Sistemas</t>
  </si>
  <si>
    <t>Claudia ]Ibeht Estrella Cardona</t>
  </si>
  <si>
    <t>Help Desk Operaciones</t>
  </si>
  <si>
    <t>Antonio Almaguer Medina</t>
  </si>
  <si>
    <t>Help Desk Liquidaciones</t>
  </si>
  <si>
    <t xml:space="preserve">Patricia Vidal </t>
  </si>
  <si>
    <t>Cajera</t>
  </si>
  <si>
    <t>María Luisa Jaramillo Elias</t>
  </si>
  <si>
    <t>Juan Hernández Rojas</t>
  </si>
  <si>
    <t>Contador Activos Fijos</t>
  </si>
  <si>
    <t>Francisco Paul Gámeaz B.</t>
  </si>
  <si>
    <t>Asistente Comercial</t>
  </si>
  <si>
    <t>Guillermo Galván Molina</t>
  </si>
  <si>
    <t>Marcos E. Dorado Gasca</t>
  </si>
  <si>
    <t>José Eduardo Flores González</t>
  </si>
  <si>
    <t>Jefe de AC</t>
  </si>
  <si>
    <t>Miguel Godenez R</t>
  </si>
  <si>
    <t>Practicante Comercial</t>
  </si>
  <si>
    <t>Jaime Soria Ordaz</t>
  </si>
  <si>
    <t>Asistente Rendimientos</t>
  </si>
  <si>
    <t>Administrativo</t>
  </si>
  <si>
    <t>Mayra Isela Vega Sierra</t>
  </si>
  <si>
    <t>Irma Cortés Escamilla</t>
  </si>
  <si>
    <t>Ricardo Salvador Elias Aguilera</t>
  </si>
  <si>
    <t>Jefe de Contabilidad</t>
  </si>
  <si>
    <t>Laura Verónica Gasca Huerta</t>
  </si>
  <si>
    <t>Coord Ctas Especiales</t>
  </si>
  <si>
    <t>María Concepción Rodriguez González</t>
  </si>
  <si>
    <t xml:space="preserve">Secretaria Auxiliar </t>
  </si>
  <si>
    <t>Inmobiliaria</t>
  </si>
  <si>
    <t>J. Jesús Agundis Pérez</t>
  </si>
  <si>
    <t>Alberto Soto González</t>
  </si>
  <si>
    <t>Coordinador Proyectos</t>
  </si>
  <si>
    <t>Dahiana Fabela Arroyo</t>
  </si>
  <si>
    <t>María Ines García Rangel</t>
  </si>
  <si>
    <t>Adrián Hernández Resendiz</t>
  </si>
  <si>
    <t>Jefe de Selección</t>
  </si>
  <si>
    <t>Javier Jacal</t>
  </si>
  <si>
    <t>Jefatura Tesorería</t>
  </si>
  <si>
    <t>Admon Mtto y Tel</t>
  </si>
  <si>
    <t>Carmen Cecilia Rodriguez Rodriguez</t>
  </si>
  <si>
    <t>Asistente de Rastreo</t>
  </si>
  <si>
    <t>Rogelio Rodríguez Soto</t>
  </si>
  <si>
    <t>Alejandro Gómez</t>
  </si>
  <si>
    <t>Juan Carlos Mancera Cornejo</t>
  </si>
  <si>
    <t>Juan Carlos Bravo Patiño</t>
  </si>
  <si>
    <t>Supervisor Contable Suc</t>
  </si>
  <si>
    <t>Israel Ballesteros Mora</t>
  </si>
  <si>
    <t>María Guadalupe Mancera Pérez</t>
  </si>
  <si>
    <t>Dirección Finanzas</t>
  </si>
  <si>
    <t>Edith Jiménez Flores</t>
  </si>
  <si>
    <t>Supervisor Ctas Corp.</t>
  </si>
  <si>
    <t>Juan Silvestre González Solano</t>
  </si>
  <si>
    <t>Despachador A</t>
  </si>
  <si>
    <t>Gerardo Adrián Gasca García</t>
  </si>
  <si>
    <t>Juan Antonio Juárez Lemus</t>
  </si>
  <si>
    <t>Despachador B</t>
  </si>
  <si>
    <t>María del Carmen Muñoz Nolasco</t>
  </si>
  <si>
    <t>Asistente de Bodega</t>
  </si>
  <si>
    <t>Ana Paulina Alvarez Arroyo</t>
  </si>
  <si>
    <t>Practicante Bodega</t>
  </si>
  <si>
    <t>Cecilia Godinez Vazquez</t>
  </si>
  <si>
    <t>Asistente AC</t>
  </si>
  <si>
    <t>Ana Laura Pescador Godoy</t>
  </si>
  <si>
    <t>Irma Patiño Hernández</t>
  </si>
  <si>
    <t>Adrián Xicotencatl Rocha Alvarez</t>
  </si>
  <si>
    <t>Siniestros</t>
  </si>
  <si>
    <t>Victor González Bermudez</t>
  </si>
  <si>
    <t>Coordinador Comercial</t>
  </si>
  <si>
    <t>Mauricio Medina Tovar</t>
  </si>
  <si>
    <t>Asistente de Diesel</t>
  </si>
  <si>
    <t>Eduardo Guzmán Rico</t>
  </si>
  <si>
    <t>Elizabeth Ortiz García</t>
  </si>
  <si>
    <t>Evelyn Sarahi Villanueva Ledezma</t>
  </si>
  <si>
    <t>Ricardo Magaña Pulido</t>
  </si>
  <si>
    <t>Arturo Saavedra P</t>
  </si>
  <si>
    <t>Yazmín Prado Tapia</t>
  </si>
  <si>
    <t>Jefe Contabilidad de Socios</t>
  </si>
  <si>
    <t>América Uribe Esquivias</t>
  </si>
  <si>
    <t>Jair Guerrero Rangel</t>
  </si>
  <si>
    <t>Jefe Comercial</t>
  </si>
  <si>
    <t>David Ricardo Alcántara Nava</t>
  </si>
  <si>
    <t>Asistente de soporte</t>
  </si>
  <si>
    <t>María del Rosario Hurtado Rosillo</t>
  </si>
  <si>
    <t>Programador Analista</t>
  </si>
  <si>
    <t>Rebeca Valadez Guerrero</t>
  </si>
  <si>
    <t>Asistente Mtto Sis y Tel</t>
  </si>
  <si>
    <t>Olivia Flores Hernández</t>
  </si>
  <si>
    <t>Soporte de Sistemas</t>
  </si>
  <si>
    <t>Jessica Hidalgo González</t>
  </si>
  <si>
    <t>Jefe de Soporte de Sistemas</t>
  </si>
  <si>
    <t>Christian A. Gómez Quintanilla</t>
  </si>
  <si>
    <t>Admon. Inteligencia de Negocios</t>
  </si>
  <si>
    <t>Claudia Vargas García</t>
  </si>
  <si>
    <t>Coord. Calidad Operaciones</t>
  </si>
  <si>
    <t>Vannia A. Vargas García</t>
  </si>
  <si>
    <t>María Isabel Yañez Contreras</t>
  </si>
  <si>
    <t>Jesús Fabian Flores Quevedo</t>
  </si>
  <si>
    <t>Rocio Ugarte</t>
  </si>
  <si>
    <t>Recepción</t>
  </si>
  <si>
    <t>Gustavo López Araujo</t>
  </si>
  <si>
    <t>Jefe de Auditoría</t>
  </si>
  <si>
    <t>Abigail Alejandra Ramírez Pineda</t>
  </si>
  <si>
    <t>Analista de Proc. de Calidad</t>
  </si>
  <si>
    <t>Victor López Vera</t>
  </si>
  <si>
    <t>Practicante Sistemas/Calidad</t>
  </si>
  <si>
    <t>Alejandra de Jesús Tovar Santa Rosa</t>
  </si>
  <si>
    <t>S. Polette Santillán Alvarez</t>
  </si>
  <si>
    <t>María de Lourdes Bustamante Novoa</t>
  </si>
  <si>
    <t>Practicante Cobranza</t>
  </si>
  <si>
    <t>Mariana Donjuan Segundo</t>
  </si>
  <si>
    <t>Coordinador Nóminas</t>
  </si>
  <si>
    <t>Francisco Javier Gasca Huerta</t>
  </si>
  <si>
    <t>Jefe Rastreo y Monitoreo</t>
  </si>
  <si>
    <t>Raquel Vega Solis</t>
  </si>
  <si>
    <t>Asistente Dir Regional</t>
  </si>
  <si>
    <t>Rosa María Flores Hernández</t>
  </si>
  <si>
    <t>Analista de Proc de Calidad</t>
  </si>
  <si>
    <t>Jesús F. S. Monroy</t>
  </si>
  <si>
    <t>Mayra Villanueva Frías</t>
  </si>
  <si>
    <t>Guadalupe Liliana Rodriguez Andrade</t>
  </si>
  <si>
    <t xml:space="preserve">Raymundo Iván Sánchez </t>
  </si>
  <si>
    <t>Ana Laura Ceballos Martínez</t>
  </si>
  <si>
    <t>Claudia Alejandra Velasco Celaya</t>
  </si>
  <si>
    <t>Cambio Cultural RH</t>
  </si>
  <si>
    <t>AUDITOR</t>
  </si>
  <si>
    <t>COMITÉ</t>
  </si>
  <si>
    <t>Participación</t>
  </si>
  <si>
    <t>Sucursal Celaya</t>
  </si>
  <si>
    <t>Proveedores</t>
  </si>
  <si>
    <t>Araceli Ojeda</t>
  </si>
  <si>
    <t>Comité/ Auditores CRESE</t>
  </si>
  <si>
    <t>Jefaturas de Área</t>
  </si>
  <si>
    <t>Directores</t>
  </si>
  <si>
    <t>Rangos</t>
  </si>
  <si>
    <t>Calif</t>
  </si>
  <si>
    <t>80 a 91.99</t>
  </si>
  <si>
    <t>92 a 100</t>
  </si>
  <si>
    <t>60 a 79.99</t>
  </si>
  <si>
    <t>&lt;60</t>
  </si>
  <si>
    <t>%</t>
  </si>
  <si>
    <t>Total</t>
  </si>
  <si>
    <t>Dato aproximado integrantes ACTSA</t>
  </si>
  <si>
    <t>EVALUADOS</t>
  </si>
  <si>
    <t>Promedio General:</t>
  </si>
  <si>
    <t>Personal ACTSA/ Otros</t>
  </si>
  <si>
    <t>Desgloce de participación</t>
  </si>
  <si>
    <t>Suma por reactivo</t>
  </si>
  <si>
    <t>Ideal por reactivo</t>
  </si>
  <si>
    <t>Resultado</t>
  </si>
  <si>
    <t>Cristina Torres Aguilera</t>
  </si>
  <si>
    <t>Gestor</t>
  </si>
  <si>
    <t>Jorge Quintana Alejo</t>
  </si>
  <si>
    <t>Admon. Base de Datos</t>
  </si>
  <si>
    <t>Margarita Juárez Enriquez</t>
  </si>
  <si>
    <t>Asistente Deudores Op.</t>
  </si>
  <si>
    <t>Felipe García Salas</t>
  </si>
  <si>
    <t>Analista Proc. Calidad</t>
  </si>
  <si>
    <t>Adriana Arreguin Aguirre</t>
  </si>
  <si>
    <t>Contador de Socios</t>
  </si>
  <si>
    <t>Participó</t>
  </si>
  <si>
    <t>RESULTADOS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</si>
</sst>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Border="1" applyAlignment="1">
      <alignment wrapText="1"/>
    </xf>
    <xf numFmtId="4" fontId="3" fillId="0" borderId="0" xfId="1" applyNumberFormat="1" applyFont="1" applyBorder="1"/>
    <xf numFmtId="4" fontId="3" fillId="0" borderId="0" xfId="0" applyNumberFormat="1" applyFont="1"/>
    <xf numFmtId="4" fontId="2" fillId="0" borderId="0" xfId="0" applyNumberFormat="1" applyFont="1" applyBorder="1" applyAlignment="1">
      <alignment wrapText="1"/>
    </xf>
    <xf numFmtId="4" fontId="3" fillId="0" borderId="0" xfId="0" applyNumberFormat="1" applyFont="1" applyBorder="1"/>
    <xf numFmtId="4" fontId="3" fillId="0" borderId="1" xfId="0" applyNumberFormat="1" applyFont="1" applyBorder="1"/>
    <xf numFmtId="0" fontId="6" fillId="0" borderId="0" xfId="0" applyFont="1"/>
    <xf numFmtId="0" fontId="3" fillId="2" borderId="1" xfId="0" applyFont="1" applyFill="1" applyBorder="1"/>
    <xf numFmtId="0" fontId="6" fillId="0" borderId="0" xfId="0" applyFont="1" applyAlignment="1">
      <alignment horizontal="right"/>
    </xf>
    <xf numFmtId="0" fontId="3" fillId="0" borderId="0" xfId="0" applyFont="1" applyFill="1"/>
    <xf numFmtId="0" fontId="3" fillId="0" borderId="1" xfId="0" applyFont="1" applyFill="1" applyBorder="1"/>
    <xf numFmtId="2" fontId="6" fillId="0" borderId="5" xfId="0" applyNumberFormat="1" applyFont="1" applyBorder="1"/>
    <xf numFmtId="4" fontId="6" fillId="0" borderId="1" xfId="0" applyNumberFormat="1" applyFont="1" applyBorder="1" applyAlignment="1">
      <alignment horizontal="center" vertical="center"/>
    </xf>
    <xf numFmtId="0" fontId="3" fillId="0" borderId="4" xfId="0" applyFont="1" applyBorder="1"/>
    <xf numFmtId="10" fontId="3" fillId="0" borderId="0" xfId="1" applyNumberFormat="1" applyFont="1"/>
    <xf numFmtId="10" fontId="6" fillId="0" borderId="5" xfId="1" applyNumberFormat="1" applyFont="1" applyBorder="1"/>
    <xf numFmtId="0" fontId="6" fillId="0" borderId="0" xfId="0" applyFont="1" applyAlignment="1">
      <alignment horizontal="right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6" fillId="0" borderId="0" xfId="0" applyFont="1" applyBorder="1"/>
    <xf numFmtId="0" fontId="3" fillId="0" borderId="12" xfId="0" applyFont="1" applyBorder="1"/>
    <xf numFmtId="0" fontId="3" fillId="0" borderId="0" xfId="0" applyFont="1" applyFill="1" applyBorder="1"/>
    <xf numFmtId="0" fontId="6" fillId="0" borderId="0" xfId="0" applyFont="1" applyBorder="1" applyAlignment="1">
      <alignment horizontal="right"/>
    </xf>
    <xf numFmtId="0" fontId="6" fillId="3" borderId="0" xfId="0" applyFont="1" applyFill="1" applyBorder="1"/>
    <xf numFmtId="3" fontId="3" fillId="0" borderId="0" xfId="0" applyNumberFormat="1" applyFont="1" applyBorder="1"/>
    <xf numFmtId="3" fontId="3" fillId="3" borderId="0" xfId="0" applyNumberFormat="1" applyFont="1" applyFill="1" applyBorder="1"/>
    <xf numFmtId="2" fontId="3" fillId="0" borderId="0" xfId="1" applyNumberFormat="1" applyFont="1" applyBorder="1" applyAlignment="1">
      <alignment horizontal="center"/>
    </xf>
    <xf numFmtId="10" fontId="3" fillId="0" borderId="0" xfId="1" applyNumberFormat="1" applyFont="1" applyBorder="1" applyAlignment="1">
      <alignment horizontal="center"/>
    </xf>
    <xf numFmtId="1" fontId="6" fillId="0" borderId="0" xfId="0" applyNumberFormat="1" applyFont="1" applyBorder="1"/>
    <xf numFmtId="0" fontId="3" fillId="0" borderId="13" xfId="0" applyFont="1" applyBorder="1"/>
    <xf numFmtId="0" fontId="6" fillId="0" borderId="4" xfId="0" applyFont="1" applyBorder="1" applyAlignment="1">
      <alignment horizontal="right"/>
    </xf>
    <xf numFmtId="0" fontId="6" fillId="3" borderId="4" xfId="0" applyFont="1" applyFill="1" applyBorder="1"/>
    <xf numFmtId="0" fontId="3" fillId="0" borderId="14" xfId="0" applyFont="1" applyBorder="1"/>
    <xf numFmtId="0" fontId="6" fillId="0" borderId="11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8" xfId="0" applyFont="1" applyBorder="1"/>
    <xf numFmtId="0" fontId="6" fillId="0" borderId="9" xfId="0" applyFont="1" applyBorder="1" applyAlignment="1">
      <alignment horizontal="right"/>
    </xf>
    <xf numFmtId="0" fontId="3" fillId="0" borderId="1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4" fontId="6" fillId="0" borderId="6" xfId="0" applyNumberFormat="1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/>
    </xf>
    <xf numFmtId="2" fontId="6" fillId="0" borderId="4" xfId="1" applyNumberFormat="1" applyFont="1" applyBorder="1" applyAlignment="1">
      <alignment horizontal="center"/>
    </xf>
    <xf numFmtId="2" fontId="6" fillId="0" borderId="0" xfId="1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15" fontId="5" fillId="0" borderId="4" xfId="0" applyNumberFormat="1" applyFont="1" applyBorder="1" applyAlignment="1">
      <alignment horizontal="center" vertical="top" wrapText="1"/>
    </xf>
    <xf numFmtId="0" fontId="3" fillId="0" borderId="4" xfId="0" applyFont="1" applyBorder="1"/>
  </cellXfs>
  <cellStyles count="2">
    <cellStyle name="Normal" xfId="0" builtinId="0"/>
    <cellStyle name="Porcentaje" xfId="1" builtinId="5"/>
  </cellStyles>
  <dxfs count="4">
    <dxf>
      <font>
        <b/>
        <i val="0"/>
      </font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164225</xdr:colOff>
      <xdr:row>0</xdr:row>
      <xdr:rowOff>35472</xdr:rowOff>
    </xdr:from>
    <xdr:to>
      <xdr:col>2</xdr:col>
      <xdr:colOff>1335975</xdr:colOff>
      <xdr:row>1</xdr:row>
      <xdr:rowOff>136071</xdr:rowOff>
    </xdr:to>
    <xdr:grpSp>
      <xdr:nvGrpSpPr>
        <xdr:cNvPr id="2" name="Agrupar 3"/>
        <xdr:cNvGrpSpPr>
          <a:grpSpLocks/>
        </xdr:cNvGrpSpPr>
      </xdr:nvGrpSpPr>
      <xdr:grpSpPr bwMode="auto">
        <a:xfrm>
          <a:off x="510589" y="35472"/>
          <a:ext cx="3113860" cy="286151"/>
          <a:chOff x="0" y="0"/>
          <a:chExt cx="4933950" cy="466725"/>
        </a:xfrm>
      </xdr:grpSpPr>
      <xdr:pic>
        <xdr:nvPicPr>
          <xdr:cNvPr id="3" name="Imagen 4" descr="2.bmp"/>
          <xdr:cNvPicPr>
            <a:picLocks noChangeAspect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77520" y="0"/>
            <a:ext cx="4456430" cy="4629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" name="Imagen 5" descr="6.bmp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0" y="8255"/>
            <a:ext cx="457200" cy="45847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14</xdr:col>
      <xdr:colOff>390178</xdr:colOff>
      <xdr:row>0</xdr:row>
      <xdr:rowOff>98535</xdr:rowOff>
    </xdr:from>
    <xdr:to>
      <xdr:col>18</xdr:col>
      <xdr:colOff>262756</xdr:colOff>
      <xdr:row>1</xdr:row>
      <xdr:rowOff>237882</xdr:rowOff>
    </xdr:to>
    <xdr:pic>
      <xdr:nvPicPr>
        <xdr:cNvPr id="5" name="4 Imagen" descr="http://www.empresaresponsable.org/resp/logoch.jp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241859" y="98535"/>
          <a:ext cx="1202792" cy="336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1"/>
  <sheetViews>
    <sheetView showGridLines="0" tabSelected="1" zoomScale="77" zoomScaleNormal="77" workbookViewId="0">
      <pane xSplit="2" ySplit="8" topLeftCell="C162" activePane="bottomRight" state="frozen"/>
      <selection pane="topRight" activeCell="C1" sqref="C1"/>
      <selection pane="bottomLeft" activeCell="A9" sqref="A9"/>
      <selection pane="bottomRight" activeCell="R1" sqref="R1:R1048576"/>
    </sheetView>
  </sheetViews>
  <sheetFormatPr baseColWidth="10" defaultRowHeight="15" x14ac:dyDescent="0.25"/>
  <cols>
    <col min="1" max="1" width="5.140625" style="1" customWidth="1"/>
    <col min="2" max="2" width="29.140625" style="1" customWidth="1"/>
    <col min="3" max="3" width="21.140625" style="1" customWidth="1"/>
    <col min="4" max="4" width="16" style="1" customWidth="1"/>
    <col min="5" max="11" width="6.5703125" style="1" customWidth="1"/>
    <col min="12" max="12" width="8.140625" style="1" customWidth="1"/>
    <col min="13" max="17" width="6.5703125" style="1" customWidth="1"/>
    <col min="18" max="18" width="9" style="1" hidden="1" customWidth="1"/>
    <col min="19" max="19" width="9" style="10" bestFit="1" customWidth="1"/>
    <col min="20" max="20" width="8.28515625" style="10" bestFit="1" customWidth="1"/>
    <col min="21" max="21" width="2.42578125" style="1" bestFit="1" customWidth="1"/>
    <col min="22" max="22" width="11.42578125" style="1" customWidth="1"/>
    <col min="23" max="23" width="9.42578125" style="1" hidden="1" customWidth="1"/>
    <col min="24" max="24" width="7.42578125" style="10" hidden="1" customWidth="1"/>
    <col min="25" max="27" width="2.42578125" style="1" hidden="1" customWidth="1"/>
    <col min="28" max="28" width="7.42578125" style="1" hidden="1" customWidth="1"/>
    <col min="29" max="31" width="2.42578125" style="1" hidden="1" customWidth="1"/>
    <col min="32" max="32" width="7.42578125" style="1" hidden="1" customWidth="1"/>
    <col min="33" max="33" width="2.42578125" style="1" hidden="1" customWidth="1"/>
    <col min="34" max="16384" width="11.42578125" style="1"/>
  </cols>
  <sheetData>
    <row r="1" spans="1:33" x14ac:dyDescent="0.25">
      <c r="W1" s="1" t="s">
        <v>25</v>
      </c>
      <c r="AA1" s="1">
        <v>4</v>
      </c>
      <c r="AB1" s="9">
        <v>100</v>
      </c>
      <c r="AC1" s="14">
        <v>7</v>
      </c>
      <c r="AE1" s="1">
        <v>5</v>
      </c>
      <c r="AF1" s="9">
        <v>100</v>
      </c>
      <c r="AG1" s="14">
        <v>9</v>
      </c>
    </row>
    <row r="2" spans="1:33" ht="22.5" customHeight="1" x14ac:dyDescent="0.3">
      <c r="B2" s="56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11"/>
      <c r="U2" s="8"/>
      <c r="V2" s="2"/>
      <c r="W2" s="2">
        <v>13</v>
      </c>
      <c r="X2" s="9">
        <v>100</v>
      </c>
      <c r="AA2" s="1">
        <v>3</v>
      </c>
      <c r="AB2" s="9">
        <f>(AA2*AB1)/AA1</f>
        <v>75</v>
      </c>
      <c r="AE2" s="1">
        <v>4</v>
      </c>
      <c r="AF2" s="9">
        <f>(AE2*AF1)/AE1</f>
        <v>80</v>
      </c>
    </row>
    <row r="3" spans="1:33" s="2" customFormat="1" x14ac:dyDescent="0.25">
      <c r="B3" s="3" t="s">
        <v>1</v>
      </c>
      <c r="C3" s="61" t="s">
        <v>11</v>
      </c>
      <c r="D3" s="64"/>
      <c r="E3" s="3" t="s">
        <v>13</v>
      </c>
      <c r="F3" s="61" t="s">
        <v>2</v>
      </c>
      <c r="G3" s="61"/>
      <c r="H3" s="61"/>
      <c r="I3" s="61"/>
      <c r="J3" s="61"/>
      <c r="K3" s="62" t="s">
        <v>3</v>
      </c>
      <c r="L3" s="62"/>
      <c r="M3" s="62"/>
      <c r="N3" s="62"/>
      <c r="O3" s="61" t="s">
        <v>12</v>
      </c>
      <c r="P3" s="61"/>
      <c r="Q3" s="61"/>
      <c r="R3" s="61"/>
      <c r="S3" s="12"/>
      <c r="T3" s="12"/>
      <c r="Z3" s="1"/>
      <c r="AA3" s="1">
        <v>2</v>
      </c>
      <c r="AB3" s="9">
        <f t="shared" ref="AB3:AB4" si="0">(AA3*AB2)/AA2</f>
        <v>50</v>
      </c>
      <c r="AC3" s="1"/>
      <c r="AD3" s="1"/>
      <c r="AE3" s="1">
        <v>3</v>
      </c>
      <c r="AF3" s="9">
        <f t="shared" ref="AF3:AF5" si="1">(AE3*AF2)/AE2</f>
        <v>60</v>
      </c>
      <c r="AG3" s="1"/>
    </row>
    <row r="4" spans="1:33" s="2" customFormat="1" ht="15" customHeight="1" x14ac:dyDescent="0.25">
      <c r="B4" s="3"/>
      <c r="C4" s="3"/>
      <c r="D4" s="3"/>
      <c r="E4" s="4"/>
      <c r="F4" s="3"/>
      <c r="G4" s="3"/>
      <c r="H4" s="4"/>
      <c r="S4" s="12"/>
      <c r="T4" s="12"/>
      <c r="V4" s="1"/>
      <c r="X4" s="9"/>
      <c r="Z4" s="1"/>
      <c r="AA4" s="1">
        <v>1</v>
      </c>
      <c r="AB4" s="9">
        <f t="shared" si="0"/>
        <v>25</v>
      </c>
      <c r="AC4" s="1"/>
      <c r="AD4" s="1"/>
      <c r="AE4" s="1">
        <v>2</v>
      </c>
      <c r="AF4" s="9">
        <f t="shared" si="1"/>
        <v>40</v>
      </c>
      <c r="AG4" s="1"/>
    </row>
    <row r="5" spans="1:33" s="2" customFormat="1" x14ac:dyDescent="0.25">
      <c r="B5" s="3" t="s">
        <v>14</v>
      </c>
      <c r="C5" s="63">
        <v>42061</v>
      </c>
      <c r="D5" s="61"/>
      <c r="E5" s="62" t="s">
        <v>15</v>
      </c>
      <c r="F5" s="62"/>
      <c r="G5" s="61" t="s">
        <v>16</v>
      </c>
      <c r="H5" s="61"/>
      <c r="I5" s="61"/>
      <c r="J5" s="61"/>
      <c r="K5" s="61"/>
      <c r="L5" s="61"/>
      <c r="S5" s="12"/>
      <c r="T5" s="12"/>
      <c r="V5" s="1"/>
      <c r="X5" s="9"/>
      <c r="Z5" s="1"/>
      <c r="AA5" s="1"/>
      <c r="AB5" s="9"/>
      <c r="AC5" s="1"/>
      <c r="AD5" s="1"/>
      <c r="AE5" s="1">
        <v>1</v>
      </c>
      <c r="AF5" s="9">
        <f t="shared" si="1"/>
        <v>20</v>
      </c>
      <c r="AG5" s="1"/>
    </row>
    <row r="6" spans="1:33" x14ac:dyDescent="0.25">
      <c r="W6" s="2"/>
      <c r="X6" s="9"/>
      <c r="AB6" s="10"/>
    </row>
    <row r="7" spans="1:33" s="5" customFormat="1" x14ac:dyDescent="0.25">
      <c r="B7" s="59" t="s">
        <v>5</v>
      </c>
      <c r="C7" s="59" t="s">
        <v>6</v>
      </c>
      <c r="D7" s="59" t="s">
        <v>7</v>
      </c>
      <c r="E7" s="58" t="s">
        <v>4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0" t="s">
        <v>296</v>
      </c>
      <c r="T7" s="51"/>
      <c r="V7" s="1"/>
      <c r="W7" s="1"/>
      <c r="X7" s="10"/>
      <c r="Z7" s="1"/>
      <c r="AA7" s="1"/>
      <c r="AB7" s="10"/>
      <c r="AC7" s="1"/>
    </row>
    <row r="8" spans="1:33" s="5" customFormat="1" x14ac:dyDescent="0.25">
      <c r="B8" s="60"/>
      <c r="C8" s="60"/>
      <c r="D8" s="60"/>
      <c r="E8" s="6">
        <v>1</v>
      </c>
      <c r="F8" s="6">
        <v>2</v>
      </c>
      <c r="G8" s="6">
        <v>3</v>
      </c>
      <c r="H8" s="6">
        <v>4</v>
      </c>
      <c r="I8" s="6">
        <v>5</v>
      </c>
      <c r="J8" s="6">
        <v>6</v>
      </c>
      <c r="K8" s="6">
        <v>7</v>
      </c>
      <c r="L8" s="6">
        <v>8</v>
      </c>
      <c r="M8" s="6">
        <v>9</v>
      </c>
      <c r="N8" s="6">
        <v>10</v>
      </c>
      <c r="O8" s="6">
        <v>11</v>
      </c>
      <c r="P8" s="6">
        <v>12</v>
      </c>
      <c r="Q8" s="6">
        <v>13</v>
      </c>
      <c r="R8" s="6">
        <v>14</v>
      </c>
      <c r="S8" s="20" t="s">
        <v>31</v>
      </c>
      <c r="T8" s="20" t="s">
        <v>17</v>
      </c>
      <c r="V8" s="1"/>
      <c r="W8" s="1"/>
      <c r="X8" s="10"/>
    </row>
    <row r="9" spans="1:33" x14ac:dyDescent="0.25">
      <c r="A9" s="17">
        <v>1</v>
      </c>
      <c r="B9" s="7" t="s">
        <v>8</v>
      </c>
      <c r="C9" s="7" t="s">
        <v>9</v>
      </c>
      <c r="D9" s="7" t="s">
        <v>10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47"/>
      <c r="S9" s="13">
        <f t="shared" ref="S9:S40" si="2">SUM(E9:Q9)</f>
        <v>13</v>
      </c>
      <c r="T9" s="13">
        <f t="shared" ref="T9:T40" si="3">(S9*$X$2)/$W$2</f>
        <v>100</v>
      </c>
    </row>
    <row r="10" spans="1:33" x14ac:dyDescent="0.25">
      <c r="A10" s="17">
        <v>2</v>
      </c>
      <c r="B10" s="7" t="s">
        <v>18</v>
      </c>
      <c r="C10" s="7" t="s">
        <v>9</v>
      </c>
      <c r="D10" s="7" t="s">
        <v>19</v>
      </c>
      <c r="E10" s="7">
        <v>1</v>
      </c>
      <c r="F10" s="7">
        <v>0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47"/>
      <c r="S10" s="13">
        <f t="shared" si="2"/>
        <v>12</v>
      </c>
      <c r="T10" s="13">
        <f t="shared" si="3"/>
        <v>92.307692307692307</v>
      </c>
    </row>
    <row r="11" spans="1:33" x14ac:dyDescent="0.25">
      <c r="A11" s="17">
        <v>3</v>
      </c>
      <c r="B11" s="7" t="s">
        <v>20</v>
      </c>
      <c r="C11" s="7" t="s">
        <v>21</v>
      </c>
      <c r="D11" s="7" t="s">
        <v>19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47"/>
      <c r="S11" s="13">
        <f t="shared" si="2"/>
        <v>13</v>
      </c>
      <c r="T11" s="13">
        <f t="shared" si="3"/>
        <v>100</v>
      </c>
      <c r="V11" s="2"/>
      <c r="W11" s="2"/>
      <c r="X11" s="9"/>
    </row>
    <row r="12" spans="1:33" x14ac:dyDescent="0.25">
      <c r="A12" s="17">
        <v>4</v>
      </c>
      <c r="B12" s="7" t="s">
        <v>22</v>
      </c>
      <c r="C12" s="7" t="s">
        <v>21</v>
      </c>
      <c r="D12" s="7" t="s">
        <v>19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0.5</v>
      </c>
      <c r="L12" s="7">
        <v>1</v>
      </c>
      <c r="M12" s="7">
        <v>0.8</v>
      </c>
      <c r="N12" s="7">
        <v>1</v>
      </c>
      <c r="O12" s="7">
        <v>1</v>
      </c>
      <c r="P12" s="7">
        <v>1</v>
      </c>
      <c r="Q12" s="7">
        <v>1</v>
      </c>
      <c r="R12" s="47"/>
      <c r="S12" s="13">
        <f t="shared" si="2"/>
        <v>12.3</v>
      </c>
      <c r="T12" s="13">
        <f t="shared" si="3"/>
        <v>94.615384615384613</v>
      </c>
      <c r="V12" s="2"/>
      <c r="W12" s="2"/>
      <c r="X12" s="9"/>
    </row>
    <row r="13" spans="1:33" x14ac:dyDescent="0.25">
      <c r="A13" s="1">
        <v>5</v>
      </c>
      <c r="B13" s="7" t="s">
        <v>23</v>
      </c>
      <c r="C13" s="7" t="s">
        <v>24</v>
      </c>
      <c r="D13" s="7" t="s">
        <v>10</v>
      </c>
      <c r="E13" s="7">
        <v>1</v>
      </c>
      <c r="F13" s="7">
        <v>1</v>
      </c>
      <c r="G13" s="7">
        <v>1</v>
      </c>
      <c r="H13" s="7">
        <v>1</v>
      </c>
      <c r="I13" s="7">
        <v>0</v>
      </c>
      <c r="J13" s="7">
        <v>1</v>
      </c>
      <c r="K13" s="7">
        <v>0.5</v>
      </c>
      <c r="L13" s="7">
        <v>1</v>
      </c>
      <c r="M13" s="7">
        <v>0.8</v>
      </c>
      <c r="N13" s="7">
        <v>1</v>
      </c>
      <c r="O13" s="7">
        <v>1</v>
      </c>
      <c r="P13" s="7">
        <v>1</v>
      </c>
      <c r="Q13" s="7">
        <v>1</v>
      </c>
      <c r="R13" s="47"/>
      <c r="S13" s="13">
        <f t="shared" si="2"/>
        <v>11.3</v>
      </c>
      <c r="T13" s="13">
        <f t="shared" si="3"/>
        <v>86.92307692307692</v>
      </c>
      <c r="V13" s="2"/>
      <c r="W13" s="2"/>
      <c r="X13" s="9"/>
    </row>
    <row r="14" spans="1:33" x14ac:dyDescent="0.25">
      <c r="A14" s="1">
        <v>6</v>
      </c>
      <c r="B14" s="7" t="s">
        <v>26</v>
      </c>
      <c r="C14" s="7" t="s">
        <v>24</v>
      </c>
      <c r="D14" s="7" t="s">
        <v>10</v>
      </c>
      <c r="E14" s="7">
        <v>1</v>
      </c>
      <c r="F14" s="7">
        <v>1</v>
      </c>
      <c r="G14" s="7">
        <v>1</v>
      </c>
      <c r="H14" s="7">
        <v>1</v>
      </c>
      <c r="I14" s="7">
        <v>0</v>
      </c>
      <c r="J14" s="7">
        <v>1</v>
      </c>
      <c r="K14" s="7">
        <v>1</v>
      </c>
      <c r="L14" s="7">
        <v>1</v>
      </c>
      <c r="M14" s="7">
        <v>0.8</v>
      </c>
      <c r="N14" s="7">
        <v>1</v>
      </c>
      <c r="O14" s="7">
        <v>1</v>
      </c>
      <c r="P14" s="7">
        <v>1</v>
      </c>
      <c r="Q14" s="7">
        <v>1</v>
      </c>
      <c r="R14" s="47"/>
      <c r="S14" s="13">
        <f t="shared" si="2"/>
        <v>11.8</v>
      </c>
      <c r="T14" s="13">
        <f t="shared" si="3"/>
        <v>90.769230769230774</v>
      </c>
      <c r="W14" s="2"/>
      <c r="X14" s="9"/>
    </row>
    <row r="15" spans="1:33" x14ac:dyDescent="0.25">
      <c r="A15" s="17">
        <v>7</v>
      </c>
      <c r="B15" s="7" t="s">
        <v>27</v>
      </c>
      <c r="C15" s="7" t="s">
        <v>24</v>
      </c>
      <c r="D15" s="7" t="s">
        <v>10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47"/>
      <c r="S15" s="13">
        <f t="shared" si="2"/>
        <v>13</v>
      </c>
      <c r="T15" s="13">
        <f t="shared" si="3"/>
        <v>100</v>
      </c>
      <c r="W15" s="2"/>
      <c r="X15" s="9"/>
    </row>
    <row r="16" spans="1:33" x14ac:dyDescent="0.25">
      <c r="A16" s="1">
        <v>8</v>
      </c>
      <c r="B16" s="7" t="s">
        <v>28</v>
      </c>
      <c r="C16" s="7" t="s">
        <v>24</v>
      </c>
      <c r="D16" s="7" t="s">
        <v>10</v>
      </c>
      <c r="E16" s="7">
        <v>1</v>
      </c>
      <c r="F16" s="7">
        <v>1</v>
      </c>
      <c r="G16" s="7">
        <v>1</v>
      </c>
      <c r="H16" s="7">
        <v>1</v>
      </c>
      <c r="I16" s="7">
        <v>0</v>
      </c>
      <c r="J16" s="7">
        <v>1</v>
      </c>
      <c r="K16" s="7">
        <v>1</v>
      </c>
      <c r="L16" s="7">
        <v>1</v>
      </c>
      <c r="M16" s="7">
        <v>0.8</v>
      </c>
      <c r="N16" s="7">
        <v>1</v>
      </c>
      <c r="O16" s="7">
        <v>1</v>
      </c>
      <c r="P16" s="7">
        <v>1</v>
      </c>
      <c r="Q16" s="7">
        <v>1</v>
      </c>
      <c r="R16" s="47"/>
      <c r="S16" s="13">
        <f t="shared" si="2"/>
        <v>11.8</v>
      </c>
      <c r="T16" s="13">
        <f t="shared" si="3"/>
        <v>90.769230769230774</v>
      </c>
      <c r="W16" s="2"/>
      <c r="X16" s="9"/>
    </row>
    <row r="17" spans="1:24" x14ac:dyDescent="0.25">
      <c r="A17" s="17">
        <v>9</v>
      </c>
      <c r="B17" s="7" t="s">
        <v>29</v>
      </c>
      <c r="C17" s="7" t="s">
        <v>30</v>
      </c>
      <c r="D17" s="7" t="s">
        <v>10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0.8</v>
      </c>
      <c r="N17" s="7">
        <v>1</v>
      </c>
      <c r="O17" s="7">
        <v>1</v>
      </c>
      <c r="P17" s="7">
        <v>1</v>
      </c>
      <c r="Q17" s="7">
        <v>1</v>
      </c>
      <c r="R17" s="47"/>
      <c r="S17" s="13">
        <f t="shared" si="2"/>
        <v>12.8</v>
      </c>
      <c r="T17" s="13">
        <f t="shared" si="3"/>
        <v>98.461538461538467</v>
      </c>
      <c r="W17" s="2"/>
      <c r="X17" s="9"/>
    </row>
    <row r="18" spans="1:24" x14ac:dyDescent="0.25">
      <c r="A18" s="17">
        <v>10</v>
      </c>
      <c r="B18" s="7" t="s">
        <v>32</v>
      </c>
      <c r="C18" s="7" t="s">
        <v>24</v>
      </c>
      <c r="D18" s="7" t="s">
        <v>10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0.8</v>
      </c>
      <c r="N18" s="7">
        <v>1</v>
      </c>
      <c r="O18" s="7">
        <v>1</v>
      </c>
      <c r="P18" s="7">
        <v>1</v>
      </c>
      <c r="Q18" s="7">
        <v>1</v>
      </c>
      <c r="R18" s="47"/>
      <c r="S18" s="13">
        <f t="shared" si="2"/>
        <v>12.8</v>
      </c>
      <c r="T18" s="13">
        <f t="shared" si="3"/>
        <v>98.461538461538467</v>
      </c>
      <c r="W18" s="2"/>
      <c r="X18" s="9"/>
    </row>
    <row r="19" spans="1:24" x14ac:dyDescent="0.25">
      <c r="A19" s="1">
        <v>11</v>
      </c>
      <c r="B19" s="7" t="s">
        <v>33</v>
      </c>
      <c r="C19" s="7" t="s">
        <v>200</v>
      </c>
      <c r="D19" s="7" t="s">
        <v>10</v>
      </c>
      <c r="E19" s="7">
        <v>1</v>
      </c>
      <c r="F19" s="7">
        <v>1</v>
      </c>
      <c r="G19" s="7">
        <v>1</v>
      </c>
      <c r="H19" s="7">
        <v>1</v>
      </c>
      <c r="I19" s="7">
        <v>0</v>
      </c>
      <c r="J19" s="7">
        <v>1</v>
      </c>
      <c r="K19" s="7">
        <v>1</v>
      </c>
      <c r="L19" s="7">
        <v>1</v>
      </c>
      <c r="M19" s="7">
        <v>0.8</v>
      </c>
      <c r="N19" s="7">
        <v>1</v>
      </c>
      <c r="O19" s="7">
        <v>1</v>
      </c>
      <c r="P19" s="7">
        <v>1</v>
      </c>
      <c r="Q19" s="7">
        <v>1</v>
      </c>
      <c r="R19" s="47"/>
      <c r="S19" s="13">
        <f t="shared" si="2"/>
        <v>11.8</v>
      </c>
      <c r="T19" s="13">
        <f t="shared" si="3"/>
        <v>90.769230769230774</v>
      </c>
      <c r="W19" s="2"/>
      <c r="X19" s="9"/>
    </row>
    <row r="20" spans="1:24" x14ac:dyDescent="0.25">
      <c r="A20" s="1">
        <v>12</v>
      </c>
      <c r="B20" s="7" t="s">
        <v>34</v>
      </c>
      <c r="C20" s="7" t="s">
        <v>35</v>
      </c>
      <c r="D20" s="7" t="s">
        <v>19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0.8</v>
      </c>
      <c r="N20" s="7">
        <v>1</v>
      </c>
      <c r="O20" s="7">
        <v>0</v>
      </c>
      <c r="P20" s="7">
        <v>1</v>
      </c>
      <c r="Q20" s="7">
        <v>1</v>
      </c>
      <c r="R20" s="47"/>
      <c r="S20" s="13">
        <f t="shared" si="2"/>
        <v>11.8</v>
      </c>
      <c r="T20" s="13">
        <f t="shared" si="3"/>
        <v>90.769230769230774</v>
      </c>
      <c r="W20" s="2"/>
      <c r="X20" s="9"/>
    </row>
    <row r="21" spans="1:24" x14ac:dyDescent="0.25">
      <c r="A21" s="1">
        <v>13</v>
      </c>
      <c r="B21" s="7" t="s">
        <v>36</v>
      </c>
      <c r="C21" s="7" t="s">
        <v>37</v>
      </c>
      <c r="D21" s="7" t="s">
        <v>19</v>
      </c>
      <c r="E21" s="7">
        <v>1</v>
      </c>
      <c r="F21" s="7">
        <v>1</v>
      </c>
      <c r="G21" s="7">
        <v>1</v>
      </c>
      <c r="H21" s="7">
        <v>1</v>
      </c>
      <c r="I21" s="7">
        <v>0</v>
      </c>
      <c r="J21" s="7">
        <v>1</v>
      </c>
      <c r="K21" s="7">
        <v>0</v>
      </c>
      <c r="L21" s="7">
        <v>1</v>
      </c>
      <c r="M21" s="7">
        <v>0.4</v>
      </c>
      <c r="N21" s="7">
        <v>1</v>
      </c>
      <c r="O21" s="7">
        <v>1</v>
      </c>
      <c r="P21" s="7">
        <v>1</v>
      </c>
      <c r="Q21" s="7">
        <v>0</v>
      </c>
      <c r="R21" s="47"/>
      <c r="S21" s="13">
        <f t="shared" si="2"/>
        <v>9.4</v>
      </c>
      <c r="T21" s="13">
        <f t="shared" si="3"/>
        <v>72.307692307692307</v>
      </c>
    </row>
    <row r="22" spans="1:24" x14ac:dyDescent="0.25">
      <c r="A22" s="1">
        <v>14</v>
      </c>
      <c r="B22" s="7" t="s">
        <v>38</v>
      </c>
      <c r="C22" s="7" t="s">
        <v>39</v>
      </c>
      <c r="D22" s="7" t="s">
        <v>19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0.5</v>
      </c>
      <c r="L22" s="7">
        <v>1</v>
      </c>
      <c r="M22" s="7">
        <v>0.8</v>
      </c>
      <c r="N22" s="7">
        <v>1</v>
      </c>
      <c r="O22" s="7">
        <v>1</v>
      </c>
      <c r="P22" s="7">
        <v>1</v>
      </c>
      <c r="Q22" s="7">
        <v>0</v>
      </c>
      <c r="R22" s="47"/>
      <c r="S22" s="13">
        <f t="shared" si="2"/>
        <v>11.3</v>
      </c>
      <c r="T22" s="13">
        <f t="shared" si="3"/>
        <v>86.92307692307692</v>
      </c>
    </row>
    <row r="23" spans="1:24" x14ac:dyDescent="0.25">
      <c r="A23" s="1">
        <v>15</v>
      </c>
      <c r="B23" s="7" t="s">
        <v>40</v>
      </c>
      <c r="C23" s="7" t="s">
        <v>41</v>
      </c>
      <c r="D23" s="7" t="s">
        <v>19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0.6</v>
      </c>
      <c r="N23" s="7">
        <v>0</v>
      </c>
      <c r="O23" s="7">
        <v>0</v>
      </c>
      <c r="P23" s="7">
        <v>1</v>
      </c>
      <c r="Q23" s="7">
        <v>1</v>
      </c>
      <c r="R23" s="47"/>
      <c r="S23" s="13">
        <f t="shared" si="2"/>
        <v>10.6</v>
      </c>
      <c r="T23" s="13">
        <f t="shared" si="3"/>
        <v>81.538461538461533</v>
      </c>
    </row>
    <row r="24" spans="1:24" x14ac:dyDescent="0.25">
      <c r="A24" s="1">
        <v>16</v>
      </c>
      <c r="B24" s="7" t="s">
        <v>42</v>
      </c>
      <c r="C24" s="7" t="s">
        <v>43</v>
      </c>
      <c r="D24" s="7" t="s">
        <v>19</v>
      </c>
      <c r="E24" s="7">
        <v>1</v>
      </c>
      <c r="F24" s="7">
        <v>0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0.6</v>
      </c>
      <c r="N24" s="7">
        <v>1</v>
      </c>
      <c r="O24" s="7">
        <v>1</v>
      </c>
      <c r="P24" s="7">
        <v>1</v>
      </c>
      <c r="Q24" s="7">
        <v>1</v>
      </c>
      <c r="R24" s="47"/>
      <c r="S24" s="13">
        <f t="shared" si="2"/>
        <v>11.6</v>
      </c>
      <c r="T24" s="13">
        <f t="shared" si="3"/>
        <v>89.230769230769226</v>
      </c>
    </row>
    <row r="25" spans="1:24" x14ac:dyDescent="0.25">
      <c r="A25" s="17">
        <v>17</v>
      </c>
      <c r="B25" s="7" t="s">
        <v>44</v>
      </c>
      <c r="C25" s="7" t="s">
        <v>45</v>
      </c>
      <c r="D25" s="7" t="s">
        <v>19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0</v>
      </c>
      <c r="N25" s="7">
        <v>1</v>
      </c>
      <c r="O25" s="7">
        <v>1</v>
      </c>
      <c r="P25" s="7">
        <v>1</v>
      </c>
      <c r="Q25" s="7">
        <v>1</v>
      </c>
      <c r="R25" s="47"/>
      <c r="S25" s="13">
        <f t="shared" si="2"/>
        <v>12</v>
      </c>
      <c r="T25" s="13">
        <f t="shared" si="3"/>
        <v>92.307692307692307</v>
      </c>
    </row>
    <row r="26" spans="1:24" x14ac:dyDescent="0.25">
      <c r="A26" s="1">
        <v>18</v>
      </c>
      <c r="B26" s="7" t="s">
        <v>46</v>
      </c>
      <c r="C26" s="7" t="s">
        <v>47</v>
      </c>
      <c r="D26" s="7" t="s">
        <v>19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0.6</v>
      </c>
      <c r="N26" s="7">
        <v>1</v>
      </c>
      <c r="O26" s="7">
        <v>1</v>
      </c>
      <c r="P26" s="7">
        <v>1</v>
      </c>
      <c r="Q26" s="7">
        <v>0</v>
      </c>
      <c r="R26" s="47"/>
      <c r="S26" s="13">
        <f t="shared" si="2"/>
        <v>11.6</v>
      </c>
      <c r="T26" s="13">
        <f t="shared" si="3"/>
        <v>89.230769230769226</v>
      </c>
    </row>
    <row r="27" spans="1:24" x14ac:dyDescent="0.25">
      <c r="A27" s="17">
        <v>19</v>
      </c>
      <c r="B27" s="7" t="s">
        <v>48</v>
      </c>
      <c r="C27" s="7" t="s">
        <v>49</v>
      </c>
      <c r="D27" s="7" t="s">
        <v>19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0.6</v>
      </c>
      <c r="N27" s="7">
        <v>1</v>
      </c>
      <c r="O27" s="7">
        <v>1</v>
      </c>
      <c r="P27" s="7">
        <v>1</v>
      </c>
      <c r="Q27" s="7">
        <v>1</v>
      </c>
      <c r="R27" s="47"/>
      <c r="S27" s="13">
        <f t="shared" si="2"/>
        <v>12.6</v>
      </c>
      <c r="T27" s="13">
        <f t="shared" si="3"/>
        <v>96.92307692307692</v>
      </c>
    </row>
    <row r="28" spans="1:24" x14ac:dyDescent="0.25">
      <c r="A28" s="1">
        <v>20</v>
      </c>
      <c r="B28" s="7" t="s">
        <v>50</v>
      </c>
      <c r="C28" s="7" t="s">
        <v>51</v>
      </c>
      <c r="D28" s="7" t="s">
        <v>19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0.6</v>
      </c>
      <c r="N28" s="7">
        <v>1</v>
      </c>
      <c r="O28" s="7">
        <v>1</v>
      </c>
      <c r="P28" s="7">
        <v>1</v>
      </c>
      <c r="Q28" s="7">
        <v>0</v>
      </c>
      <c r="R28" s="47"/>
      <c r="S28" s="13">
        <f t="shared" si="2"/>
        <v>11.6</v>
      </c>
      <c r="T28" s="13">
        <f t="shared" si="3"/>
        <v>89.230769230769226</v>
      </c>
    </row>
    <row r="29" spans="1:24" x14ac:dyDescent="0.25">
      <c r="A29" s="17">
        <v>21</v>
      </c>
      <c r="B29" s="7" t="s">
        <v>52</v>
      </c>
      <c r="C29" s="7" t="s">
        <v>51</v>
      </c>
      <c r="D29" s="7" t="s">
        <v>19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0.6</v>
      </c>
      <c r="N29" s="7">
        <v>1</v>
      </c>
      <c r="O29" s="7">
        <v>1</v>
      </c>
      <c r="P29" s="7">
        <v>1</v>
      </c>
      <c r="Q29" s="7">
        <v>1</v>
      </c>
      <c r="R29" s="47"/>
      <c r="S29" s="13">
        <f t="shared" si="2"/>
        <v>12.6</v>
      </c>
      <c r="T29" s="13">
        <f t="shared" si="3"/>
        <v>96.92307692307692</v>
      </c>
    </row>
    <row r="30" spans="1:24" x14ac:dyDescent="0.25">
      <c r="A30" s="1">
        <v>22</v>
      </c>
      <c r="B30" s="7" t="s">
        <v>53</v>
      </c>
      <c r="C30" s="7" t="s">
        <v>54</v>
      </c>
      <c r="D30" s="7" t="s">
        <v>19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0.4</v>
      </c>
      <c r="N30" s="7">
        <v>1</v>
      </c>
      <c r="O30" s="7">
        <v>1</v>
      </c>
      <c r="P30" s="7">
        <v>1</v>
      </c>
      <c r="Q30" s="7">
        <v>0</v>
      </c>
      <c r="R30" s="47"/>
      <c r="S30" s="13">
        <f t="shared" si="2"/>
        <v>11.4</v>
      </c>
      <c r="T30" s="13">
        <f t="shared" si="3"/>
        <v>87.692307692307693</v>
      </c>
    </row>
    <row r="31" spans="1:24" x14ac:dyDescent="0.25">
      <c r="A31" s="1">
        <v>23</v>
      </c>
      <c r="B31" s="7" t="s">
        <v>55</v>
      </c>
      <c r="C31" s="7" t="s">
        <v>56</v>
      </c>
      <c r="D31" s="7" t="s">
        <v>19</v>
      </c>
      <c r="E31" s="7">
        <v>1</v>
      </c>
      <c r="F31" s="7">
        <v>1</v>
      </c>
      <c r="G31" s="7">
        <v>1</v>
      </c>
      <c r="H31" s="7">
        <v>1</v>
      </c>
      <c r="I31" s="7">
        <v>0</v>
      </c>
      <c r="J31" s="7">
        <v>1</v>
      </c>
      <c r="K31" s="7">
        <v>0.5</v>
      </c>
      <c r="L31" s="7">
        <v>1</v>
      </c>
      <c r="M31" s="7">
        <v>0.2</v>
      </c>
      <c r="N31" s="7">
        <v>0</v>
      </c>
      <c r="O31" s="7">
        <v>0</v>
      </c>
      <c r="P31" s="7">
        <v>0</v>
      </c>
      <c r="Q31" s="7">
        <v>0</v>
      </c>
      <c r="R31" s="47"/>
      <c r="S31" s="13">
        <f t="shared" si="2"/>
        <v>6.7</v>
      </c>
      <c r="T31" s="13">
        <f t="shared" si="3"/>
        <v>51.53846153846154</v>
      </c>
    </row>
    <row r="32" spans="1:24" x14ac:dyDescent="0.25">
      <c r="A32" s="1">
        <v>24</v>
      </c>
      <c r="B32" s="7" t="s">
        <v>65</v>
      </c>
      <c r="C32" s="7" t="s">
        <v>66</v>
      </c>
      <c r="D32" s="7" t="s">
        <v>19</v>
      </c>
      <c r="E32" s="7">
        <v>1</v>
      </c>
      <c r="F32" s="7">
        <v>1</v>
      </c>
      <c r="G32" s="7">
        <v>1</v>
      </c>
      <c r="H32" s="7">
        <v>1</v>
      </c>
      <c r="I32" s="7">
        <v>0</v>
      </c>
      <c r="J32" s="7">
        <v>1</v>
      </c>
      <c r="K32" s="7">
        <v>0.5</v>
      </c>
      <c r="L32" s="7">
        <v>1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47"/>
      <c r="S32" s="13">
        <f t="shared" si="2"/>
        <v>6.5</v>
      </c>
      <c r="T32" s="13">
        <f t="shared" si="3"/>
        <v>50</v>
      </c>
    </row>
    <row r="33" spans="1:20" x14ac:dyDescent="0.25">
      <c r="A33" s="1">
        <v>25</v>
      </c>
      <c r="B33" s="7" t="s">
        <v>57</v>
      </c>
      <c r="C33" s="7" t="s">
        <v>58</v>
      </c>
      <c r="D33" s="7" t="s">
        <v>19</v>
      </c>
      <c r="E33" s="7">
        <v>1</v>
      </c>
      <c r="F33" s="7">
        <v>1</v>
      </c>
      <c r="G33" s="7">
        <v>1</v>
      </c>
      <c r="H33" s="7">
        <v>1</v>
      </c>
      <c r="I33" s="7">
        <v>0</v>
      </c>
      <c r="J33" s="7">
        <v>1</v>
      </c>
      <c r="K33" s="7">
        <v>0.5</v>
      </c>
      <c r="L33" s="7">
        <v>1</v>
      </c>
      <c r="M33" s="7">
        <v>0.2</v>
      </c>
      <c r="N33" s="7">
        <v>0</v>
      </c>
      <c r="O33" s="7">
        <v>0</v>
      </c>
      <c r="P33" s="7">
        <v>0</v>
      </c>
      <c r="Q33" s="7">
        <v>0</v>
      </c>
      <c r="R33" s="47"/>
      <c r="S33" s="13">
        <f t="shared" si="2"/>
        <v>6.7</v>
      </c>
      <c r="T33" s="13">
        <f t="shared" si="3"/>
        <v>51.53846153846154</v>
      </c>
    </row>
    <row r="34" spans="1:20" x14ac:dyDescent="0.25">
      <c r="A34" s="1">
        <v>26</v>
      </c>
      <c r="B34" s="7" t="s">
        <v>59</v>
      </c>
      <c r="C34" s="7" t="s">
        <v>99</v>
      </c>
      <c r="D34" s="7" t="s">
        <v>19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0.4</v>
      </c>
      <c r="N34" s="7">
        <v>1</v>
      </c>
      <c r="O34" s="7">
        <v>1</v>
      </c>
      <c r="P34" s="7">
        <v>1</v>
      </c>
      <c r="Q34" s="7">
        <v>0</v>
      </c>
      <c r="R34" s="47"/>
      <c r="S34" s="13">
        <f t="shared" si="2"/>
        <v>11.4</v>
      </c>
      <c r="T34" s="13">
        <f t="shared" si="3"/>
        <v>87.692307692307693</v>
      </c>
    </row>
    <row r="35" spans="1:20" x14ac:dyDescent="0.25">
      <c r="A35" s="17">
        <v>27</v>
      </c>
      <c r="B35" s="7" t="s">
        <v>60</v>
      </c>
      <c r="C35" s="7" t="s">
        <v>99</v>
      </c>
      <c r="D35" s="7" t="s">
        <v>19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0.6</v>
      </c>
      <c r="N35" s="7">
        <v>1</v>
      </c>
      <c r="O35" s="7">
        <v>1</v>
      </c>
      <c r="P35" s="7">
        <v>1</v>
      </c>
      <c r="Q35" s="7">
        <v>1</v>
      </c>
      <c r="R35" s="47"/>
      <c r="S35" s="13">
        <f t="shared" si="2"/>
        <v>12.6</v>
      </c>
      <c r="T35" s="13">
        <f t="shared" si="3"/>
        <v>96.92307692307692</v>
      </c>
    </row>
    <row r="36" spans="1:20" x14ac:dyDescent="0.25">
      <c r="A36" s="1">
        <v>28</v>
      </c>
      <c r="B36" s="7" t="s">
        <v>61</v>
      </c>
      <c r="C36" s="7" t="s">
        <v>104</v>
      </c>
      <c r="D36" s="7" t="s">
        <v>19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0.4</v>
      </c>
      <c r="N36" s="7">
        <v>1</v>
      </c>
      <c r="O36" s="7">
        <v>1</v>
      </c>
      <c r="P36" s="7">
        <v>1</v>
      </c>
      <c r="Q36" s="7">
        <v>0</v>
      </c>
      <c r="R36" s="47"/>
      <c r="S36" s="13">
        <f t="shared" si="2"/>
        <v>11.4</v>
      </c>
      <c r="T36" s="13">
        <f t="shared" si="3"/>
        <v>87.692307692307693</v>
      </c>
    </row>
    <row r="37" spans="1:20" x14ac:dyDescent="0.25">
      <c r="A37" s="17">
        <v>29</v>
      </c>
      <c r="B37" s="7" t="s">
        <v>62</v>
      </c>
      <c r="C37" s="7" t="s">
        <v>81</v>
      </c>
      <c r="D37" s="7" t="s">
        <v>19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0</v>
      </c>
      <c r="N37" s="7">
        <v>1</v>
      </c>
      <c r="O37" s="7">
        <v>1</v>
      </c>
      <c r="P37" s="7">
        <v>1</v>
      </c>
      <c r="Q37" s="7">
        <v>1</v>
      </c>
      <c r="R37" s="47"/>
      <c r="S37" s="13">
        <f t="shared" si="2"/>
        <v>12</v>
      </c>
      <c r="T37" s="13">
        <f t="shared" si="3"/>
        <v>92.307692307692307</v>
      </c>
    </row>
    <row r="38" spans="1:20" x14ac:dyDescent="0.25">
      <c r="A38" s="17">
        <v>30</v>
      </c>
      <c r="B38" s="7" t="s">
        <v>63</v>
      </c>
      <c r="C38" s="7" t="s">
        <v>64</v>
      </c>
      <c r="D38" s="7" t="s">
        <v>19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0.4</v>
      </c>
      <c r="N38" s="7">
        <v>1</v>
      </c>
      <c r="O38" s="7">
        <v>1</v>
      </c>
      <c r="P38" s="7">
        <v>1</v>
      </c>
      <c r="Q38" s="7">
        <v>1</v>
      </c>
      <c r="R38" s="47"/>
      <c r="S38" s="13">
        <f t="shared" si="2"/>
        <v>12.4</v>
      </c>
      <c r="T38" s="13">
        <f t="shared" si="3"/>
        <v>95.384615384615387</v>
      </c>
    </row>
    <row r="39" spans="1:20" x14ac:dyDescent="0.25">
      <c r="A39" s="17">
        <v>31</v>
      </c>
      <c r="B39" s="7" t="s">
        <v>67</v>
      </c>
      <c r="C39" s="7" t="s">
        <v>64</v>
      </c>
      <c r="D39" s="7" t="s">
        <v>19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0.4</v>
      </c>
      <c r="N39" s="7">
        <v>1</v>
      </c>
      <c r="O39" s="7">
        <v>1</v>
      </c>
      <c r="P39" s="7">
        <v>1</v>
      </c>
      <c r="Q39" s="7">
        <v>1</v>
      </c>
      <c r="R39" s="47"/>
      <c r="S39" s="13">
        <f t="shared" si="2"/>
        <v>12.4</v>
      </c>
      <c r="T39" s="13">
        <f t="shared" si="3"/>
        <v>95.384615384615387</v>
      </c>
    </row>
    <row r="40" spans="1:20" x14ac:dyDescent="0.25">
      <c r="A40" s="17">
        <v>32</v>
      </c>
      <c r="B40" s="7" t="s">
        <v>68</v>
      </c>
      <c r="C40" s="7" t="s">
        <v>69</v>
      </c>
      <c r="D40" s="7" t="s">
        <v>19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47"/>
      <c r="S40" s="13">
        <f t="shared" si="2"/>
        <v>13</v>
      </c>
      <c r="T40" s="13">
        <f t="shared" si="3"/>
        <v>100</v>
      </c>
    </row>
    <row r="41" spans="1:20" x14ac:dyDescent="0.25">
      <c r="A41" s="1">
        <v>33</v>
      </c>
      <c r="B41" s="7" t="s">
        <v>70</v>
      </c>
      <c r="C41" s="7" t="s">
        <v>64</v>
      </c>
      <c r="D41" s="7" t="s">
        <v>19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0.4</v>
      </c>
      <c r="N41" s="7">
        <v>1</v>
      </c>
      <c r="O41" s="7">
        <v>0</v>
      </c>
      <c r="P41" s="7">
        <v>1</v>
      </c>
      <c r="Q41" s="7">
        <v>0</v>
      </c>
      <c r="R41" s="47"/>
      <c r="S41" s="13">
        <f t="shared" ref="S41:S72" si="4">SUM(E41:Q41)</f>
        <v>10.4</v>
      </c>
      <c r="T41" s="13">
        <f t="shared" ref="T41:T72" si="5">(S41*$X$2)/$W$2</f>
        <v>80</v>
      </c>
    </row>
    <row r="42" spans="1:20" x14ac:dyDescent="0.25">
      <c r="A42" s="17">
        <v>34</v>
      </c>
      <c r="B42" s="7" t="s">
        <v>71</v>
      </c>
      <c r="C42" s="7" t="s">
        <v>58</v>
      </c>
      <c r="D42" s="7" t="s">
        <v>19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0.4</v>
      </c>
      <c r="N42" s="7">
        <v>1</v>
      </c>
      <c r="O42" s="7">
        <v>1</v>
      </c>
      <c r="P42" s="7">
        <v>1</v>
      </c>
      <c r="Q42" s="7">
        <v>1</v>
      </c>
      <c r="R42" s="47"/>
      <c r="S42" s="13">
        <f t="shared" si="4"/>
        <v>12.4</v>
      </c>
      <c r="T42" s="13">
        <f t="shared" si="5"/>
        <v>95.384615384615387</v>
      </c>
    </row>
    <row r="43" spans="1:20" x14ac:dyDescent="0.25">
      <c r="A43" s="17">
        <v>35</v>
      </c>
      <c r="B43" s="7" t="s">
        <v>72</v>
      </c>
      <c r="C43" s="7" t="s">
        <v>73</v>
      </c>
      <c r="D43" s="7" t="s">
        <v>19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47"/>
      <c r="S43" s="13">
        <f t="shared" si="4"/>
        <v>13</v>
      </c>
      <c r="T43" s="13">
        <f t="shared" si="5"/>
        <v>100</v>
      </c>
    </row>
    <row r="44" spans="1:20" x14ac:dyDescent="0.25">
      <c r="A44" s="17">
        <v>36</v>
      </c>
      <c r="B44" s="7" t="s">
        <v>74</v>
      </c>
      <c r="C44" s="7" t="s">
        <v>64</v>
      </c>
      <c r="D44" s="7" t="s">
        <v>19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0.4</v>
      </c>
      <c r="N44" s="7">
        <v>1</v>
      </c>
      <c r="O44" s="7">
        <v>1</v>
      </c>
      <c r="P44" s="7">
        <v>1</v>
      </c>
      <c r="Q44" s="7">
        <v>1</v>
      </c>
      <c r="R44" s="47"/>
      <c r="S44" s="13">
        <f t="shared" si="4"/>
        <v>12.4</v>
      </c>
      <c r="T44" s="13">
        <f t="shared" si="5"/>
        <v>95.384615384615387</v>
      </c>
    </row>
    <row r="45" spans="1:20" x14ac:dyDescent="0.25">
      <c r="A45" s="1">
        <v>37</v>
      </c>
      <c r="B45" s="7" t="s">
        <v>75</v>
      </c>
      <c r="C45" s="7" t="s">
        <v>64</v>
      </c>
      <c r="D45" s="7" t="s">
        <v>19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0.2</v>
      </c>
      <c r="N45" s="7">
        <v>1</v>
      </c>
      <c r="O45" s="7">
        <v>1</v>
      </c>
      <c r="P45" s="7">
        <v>1</v>
      </c>
      <c r="Q45" s="7">
        <v>0</v>
      </c>
      <c r="R45" s="47"/>
      <c r="S45" s="13">
        <f t="shared" si="4"/>
        <v>11.2</v>
      </c>
      <c r="T45" s="13">
        <f t="shared" si="5"/>
        <v>86.15384615384616</v>
      </c>
    </row>
    <row r="46" spans="1:20" x14ac:dyDescent="0.25">
      <c r="A46" s="17">
        <v>38</v>
      </c>
      <c r="B46" s="7" t="s">
        <v>76</v>
      </c>
      <c r="C46" s="7" t="s">
        <v>64</v>
      </c>
      <c r="D46" s="7" t="s">
        <v>19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0.4</v>
      </c>
      <c r="N46" s="7">
        <v>1</v>
      </c>
      <c r="O46" s="7">
        <v>1</v>
      </c>
      <c r="P46" s="7">
        <v>1</v>
      </c>
      <c r="Q46" s="7">
        <v>1</v>
      </c>
      <c r="R46" s="47"/>
      <c r="S46" s="13">
        <f t="shared" si="4"/>
        <v>12.4</v>
      </c>
      <c r="T46" s="13">
        <f t="shared" si="5"/>
        <v>95.384615384615387</v>
      </c>
    </row>
    <row r="47" spans="1:20" x14ac:dyDescent="0.25">
      <c r="A47" s="17">
        <v>39</v>
      </c>
      <c r="B47" s="7" t="s">
        <v>77</v>
      </c>
      <c r="C47" s="7" t="s">
        <v>73</v>
      </c>
      <c r="D47" s="7" t="s">
        <v>19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47"/>
      <c r="S47" s="13">
        <f t="shared" si="4"/>
        <v>13</v>
      </c>
      <c r="T47" s="13">
        <f t="shared" si="5"/>
        <v>100</v>
      </c>
    </row>
    <row r="48" spans="1:20" x14ac:dyDescent="0.25">
      <c r="A48" s="1">
        <v>40</v>
      </c>
      <c r="B48" s="7" t="s">
        <v>78</v>
      </c>
      <c r="C48" s="7" t="s">
        <v>79</v>
      </c>
      <c r="D48" s="7" t="s">
        <v>19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0.4</v>
      </c>
      <c r="N48" s="7">
        <v>0</v>
      </c>
      <c r="O48" s="7">
        <v>0</v>
      </c>
      <c r="P48" s="7">
        <v>0</v>
      </c>
      <c r="Q48" s="7">
        <v>0</v>
      </c>
      <c r="R48" s="47"/>
      <c r="S48" s="13">
        <f t="shared" si="4"/>
        <v>8.4</v>
      </c>
      <c r="T48" s="13">
        <f t="shared" si="5"/>
        <v>64.615384615384613</v>
      </c>
    </row>
    <row r="49" spans="1:20" x14ac:dyDescent="0.25">
      <c r="A49" s="17">
        <v>41</v>
      </c>
      <c r="B49" s="7" t="s">
        <v>80</v>
      </c>
      <c r="C49" s="7" t="s">
        <v>81</v>
      </c>
      <c r="D49" s="7" t="s">
        <v>19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0.8</v>
      </c>
      <c r="N49" s="7">
        <v>1</v>
      </c>
      <c r="O49" s="7">
        <v>1</v>
      </c>
      <c r="P49" s="7">
        <v>1</v>
      </c>
      <c r="Q49" s="7">
        <v>1</v>
      </c>
      <c r="R49" s="47"/>
      <c r="S49" s="13">
        <f t="shared" si="4"/>
        <v>12.8</v>
      </c>
      <c r="T49" s="13">
        <f t="shared" si="5"/>
        <v>98.461538461538467</v>
      </c>
    </row>
    <row r="50" spans="1:20" x14ac:dyDescent="0.25">
      <c r="A50" s="1">
        <v>42</v>
      </c>
      <c r="B50" s="7" t="s">
        <v>82</v>
      </c>
      <c r="C50" s="7" t="s">
        <v>83</v>
      </c>
      <c r="D50" s="7" t="s">
        <v>19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0.4</v>
      </c>
      <c r="N50" s="7">
        <v>0</v>
      </c>
      <c r="O50" s="7">
        <v>0</v>
      </c>
      <c r="P50" s="7">
        <v>0</v>
      </c>
      <c r="Q50" s="7">
        <v>0</v>
      </c>
      <c r="R50" s="47"/>
      <c r="S50" s="13">
        <f t="shared" si="4"/>
        <v>8.4</v>
      </c>
      <c r="T50" s="13">
        <f t="shared" si="5"/>
        <v>64.615384615384613</v>
      </c>
    </row>
    <row r="51" spans="1:20" x14ac:dyDescent="0.25">
      <c r="A51" s="1">
        <v>43</v>
      </c>
      <c r="B51" s="7" t="s">
        <v>84</v>
      </c>
      <c r="C51" s="7" t="s">
        <v>51</v>
      </c>
      <c r="D51" s="7" t="s">
        <v>19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0.5</v>
      </c>
      <c r="L51" s="7">
        <v>0</v>
      </c>
      <c r="M51" s="7">
        <v>0</v>
      </c>
      <c r="N51" s="7">
        <v>1</v>
      </c>
      <c r="O51" s="7">
        <v>0</v>
      </c>
      <c r="P51" s="7">
        <v>1</v>
      </c>
      <c r="Q51" s="7">
        <v>0</v>
      </c>
      <c r="R51" s="47"/>
      <c r="S51" s="13">
        <f t="shared" si="4"/>
        <v>8.5</v>
      </c>
      <c r="T51" s="13">
        <f t="shared" si="5"/>
        <v>65.384615384615387</v>
      </c>
    </row>
    <row r="52" spans="1:20" x14ac:dyDescent="0.25">
      <c r="A52" s="1">
        <v>44</v>
      </c>
      <c r="B52" s="7" t="s">
        <v>85</v>
      </c>
      <c r="C52" s="7" t="s">
        <v>64</v>
      </c>
      <c r="D52" s="7" t="s">
        <v>19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0.6</v>
      </c>
      <c r="N52" s="7">
        <v>0</v>
      </c>
      <c r="O52" s="7">
        <v>0</v>
      </c>
      <c r="P52" s="7">
        <v>1</v>
      </c>
      <c r="Q52" s="7">
        <v>0</v>
      </c>
      <c r="R52" s="47"/>
      <c r="S52" s="13">
        <f t="shared" si="4"/>
        <v>9.6</v>
      </c>
      <c r="T52" s="13">
        <f t="shared" si="5"/>
        <v>73.84615384615384</v>
      </c>
    </row>
    <row r="53" spans="1:20" x14ac:dyDescent="0.25">
      <c r="A53" s="17">
        <v>45</v>
      </c>
      <c r="B53" s="7" t="s">
        <v>86</v>
      </c>
      <c r="C53" s="7" t="s">
        <v>87</v>
      </c>
      <c r="D53" s="7" t="s">
        <v>19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0</v>
      </c>
      <c r="R53" s="47"/>
      <c r="S53" s="13">
        <f t="shared" si="4"/>
        <v>12</v>
      </c>
      <c r="T53" s="13">
        <f t="shared" si="5"/>
        <v>92.307692307692307</v>
      </c>
    </row>
    <row r="54" spans="1:20" x14ac:dyDescent="0.25">
      <c r="A54" s="1">
        <v>46</v>
      </c>
      <c r="B54" s="7" t="s">
        <v>88</v>
      </c>
      <c r="C54" s="7" t="s">
        <v>89</v>
      </c>
      <c r="D54" s="7" t="s">
        <v>19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0.6</v>
      </c>
      <c r="N54" s="7">
        <v>1</v>
      </c>
      <c r="O54" s="7">
        <v>1</v>
      </c>
      <c r="P54" s="7">
        <v>1</v>
      </c>
      <c r="Q54" s="7">
        <v>0</v>
      </c>
      <c r="R54" s="47"/>
      <c r="S54" s="13">
        <f t="shared" si="4"/>
        <v>11.6</v>
      </c>
      <c r="T54" s="13">
        <f t="shared" si="5"/>
        <v>89.230769230769226</v>
      </c>
    </row>
    <row r="55" spans="1:20" x14ac:dyDescent="0.25">
      <c r="A55" s="1">
        <v>47</v>
      </c>
      <c r="B55" s="7" t="s">
        <v>90</v>
      </c>
      <c r="C55" s="7" t="s">
        <v>91</v>
      </c>
      <c r="D55" s="7" t="s">
        <v>19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0.4</v>
      </c>
      <c r="N55" s="7">
        <v>1</v>
      </c>
      <c r="O55" s="7">
        <v>1</v>
      </c>
      <c r="P55" s="7">
        <v>1</v>
      </c>
      <c r="Q55" s="7">
        <v>0</v>
      </c>
      <c r="R55" s="47"/>
      <c r="S55" s="13">
        <f t="shared" si="4"/>
        <v>11.4</v>
      </c>
      <c r="T55" s="13">
        <f t="shared" si="5"/>
        <v>87.692307692307693</v>
      </c>
    </row>
    <row r="56" spans="1:20" x14ac:dyDescent="0.25">
      <c r="A56" s="17">
        <v>48</v>
      </c>
      <c r="B56" s="7" t="s">
        <v>92</v>
      </c>
      <c r="C56" s="7" t="s">
        <v>64</v>
      </c>
      <c r="D56" s="7" t="s">
        <v>19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0.4</v>
      </c>
      <c r="N56" s="7">
        <v>1</v>
      </c>
      <c r="O56" s="7">
        <v>1</v>
      </c>
      <c r="P56" s="7">
        <v>1</v>
      </c>
      <c r="Q56" s="7">
        <v>1</v>
      </c>
      <c r="R56" s="47"/>
      <c r="S56" s="13">
        <f t="shared" si="4"/>
        <v>12.4</v>
      </c>
      <c r="T56" s="13">
        <f t="shared" si="5"/>
        <v>95.384615384615387</v>
      </c>
    </row>
    <row r="57" spans="1:20" x14ac:dyDescent="0.25">
      <c r="A57" s="17">
        <v>49</v>
      </c>
      <c r="B57" s="7" t="s">
        <v>93</v>
      </c>
      <c r="C57" s="7" t="s">
        <v>94</v>
      </c>
      <c r="D57" s="7" t="s">
        <v>19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0</v>
      </c>
      <c r="R57" s="47"/>
      <c r="S57" s="13">
        <f t="shared" si="4"/>
        <v>12</v>
      </c>
      <c r="T57" s="13">
        <f t="shared" si="5"/>
        <v>92.307692307692307</v>
      </c>
    </row>
    <row r="58" spans="1:20" x14ac:dyDescent="0.25">
      <c r="A58" s="17">
        <v>50</v>
      </c>
      <c r="B58" s="18" t="s">
        <v>95</v>
      </c>
      <c r="C58" s="18" t="s">
        <v>66</v>
      </c>
      <c r="D58" s="18" t="s">
        <v>19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0.6</v>
      </c>
      <c r="N58" s="7">
        <v>1</v>
      </c>
      <c r="O58" s="7">
        <v>1</v>
      </c>
      <c r="P58" s="7">
        <v>1</v>
      </c>
      <c r="Q58" s="7">
        <v>0</v>
      </c>
      <c r="R58" s="47"/>
      <c r="S58" s="13">
        <f t="shared" si="4"/>
        <v>11.6</v>
      </c>
      <c r="T58" s="13">
        <f t="shared" si="5"/>
        <v>89.230769230769226</v>
      </c>
    </row>
    <row r="59" spans="1:20" x14ac:dyDescent="0.25">
      <c r="A59" s="17">
        <v>51</v>
      </c>
      <c r="B59" s="7" t="s">
        <v>96</v>
      </c>
      <c r="C59" s="7" t="s">
        <v>97</v>
      </c>
      <c r="D59" s="7" t="s">
        <v>19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0.4</v>
      </c>
      <c r="N59" s="7">
        <v>1</v>
      </c>
      <c r="O59" s="7">
        <v>1</v>
      </c>
      <c r="P59" s="7">
        <v>1</v>
      </c>
      <c r="Q59" s="7">
        <v>1</v>
      </c>
      <c r="R59" s="47"/>
      <c r="S59" s="13">
        <f t="shared" si="4"/>
        <v>12.4</v>
      </c>
      <c r="T59" s="13">
        <f t="shared" si="5"/>
        <v>95.384615384615387</v>
      </c>
    </row>
    <row r="60" spans="1:20" x14ac:dyDescent="0.25">
      <c r="A60" s="1">
        <v>52</v>
      </c>
      <c r="B60" s="7" t="s">
        <v>98</v>
      </c>
      <c r="C60" s="7" t="s">
        <v>99</v>
      </c>
      <c r="D60" s="7" t="s">
        <v>19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0.75</v>
      </c>
      <c r="N60" s="7">
        <v>1</v>
      </c>
      <c r="O60" s="7">
        <v>1</v>
      </c>
      <c r="P60" s="7">
        <v>1</v>
      </c>
      <c r="Q60" s="7">
        <v>0</v>
      </c>
      <c r="R60" s="47"/>
      <c r="S60" s="13">
        <f t="shared" si="4"/>
        <v>11.75</v>
      </c>
      <c r="T60" s="13">
        <f t="shared" si="5"/>
        <v>90.384615384615387</v>
      </c>
    </row>
    <row r="61" spans="1:20" x14ac:dyDescent="0.25">
      <c r="A61" s="1">
        <v>53</v>
      </c>
      <c r="B61" s="7" t="s">
        <v>100</v>
      </c>
      <c r="C61" s="7" t="s">
        <v>64</v>
      </c>
      <c r="D61" s="7" t="s">
        <v>19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0.4</v>
      </c>
      <c r="N61" s="7">
        <v>1</v>
      </c>
      <c r="O61" s="7">
        <v>1</v>
      </c>
      <c r="P61" s="7">
        <v>1</v>
      </c>
      <c r="Q61" s="7">
        <v>0</v>
      </c>
      <c r="R61" s="47"/>
      <c r="S61" s="13">
        <f t="shared" si="4"/>
        <v>11.4</v>
      </c>
      <c r="T61" s="13">
        <f t="shared" si="5"/>
        <v>87.692307692307693</v>
      </c>
    </row>
    <row r="62" spans="1:20" x14ac:dyDescent="0.25">
      <c r="A62" s="1">
        <v>54</v>
      </c>
      <c r="B62" s="7" t="s">
        <v>101</v>
      </c>
      <c r="C62" s="7" t="s">
        <v>102</v>
      </c>
      <c r="D62" s="7" t="s">
        <v>19</v>
      </c>
      <c r="E62" s="7">
        <v>0</v>
      </c>
      <c r="F62" s="7">
        <v>0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>
        <v>0</v>
      </c>
      <c r="M62" s="7">
        <v>0.4</v>
      </c>
      <c r="N62" s="7">
        <v>0</v>
      </c>
      <c r="O62" s="7">
        <v>1</v>
      </c>
      <c r="P62" s="7">
        <v>1</v>
      </c>
      <c r="Q62" s="7">
        <v>1</v>
      </c>
      <c r="R62" s="47"/>
      <c r="S62" s="13">
        <f t="shared" si="4"/>
        <v>8.4</v>
      </c>
      <c r="T62" s="13">
        <f t="shared" si="5"/>
        <v>64.615384615384613</v>
      </c>
    </row>
    <row r="63" spans="1:20" x14ac:dyDescent="0.25">
      <c r="A63" s="1">
        <v>55</v>
      </c>
      <c r="B63" s="7" t="s">
        <v>103</v>
      </c>
      <c r="C63" s="7" t="s">
        <v>104</v>
      </c>
      <c r="D63" s="7" t="s">
        <v>19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0</v>
      </c>
      <c r="N63" s="7">
        <v>1</v>
      </c>
      <c r="O63" s="7">
        <v>1</v>
      </c>
      <c r="P63" s="7">
        <v>1</v>
      </c>
      <c r="Q63" s="7">
        <v>0</v>
      </c>
      <c r="R63" s="47"/>
      <c r="S63" s="13">
        <f t="shared" si="4"/>
        <v>11</v>
      </c>
      <c r="T63" s="13">
        <f t="shared" si="5"/>
        <v>84.615384615384613</v>
      </c>
    </row>
    <row r="64" spans="1:20" x14ac:dyDescent="0.25">
      <c r="A64" s="1">
        <v>56</v>
      </c>
      <c r="B64" s="7" t="s">
        <v>105</v>
      </c>
      <c r="C64" s="7" t="s">
        <v>64</v>
      </c>
      <c r="D64" s="7" t="s">
        <v>19</v>
      </c>
      <c r="E64" s="7">
        <v>1</v>
      </c>
      <c r="F64" s="7">
        <v>1</v>
      </c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  <c r="M64" s="7">
        <v>0.6</v>
      </c>
      <c r="N64" s="7">
        <v>0</v>
      </c>
      <c r="O64" s="7">
        <v>0</v>
      </c>
      <c r="P64" s="7">
        <v>1</v>
      </c>
      <c r="Q64" s="7">
        <v>1</v>
      </c>
      <c r="R64" s="47"/>
      <c r="S64" s="13">
        <f t="shared" si="4"/>
        <v>10.6</v>
      </c>
      <c r="T64" s="13">
        <f t="shared" si="5"/>
        <v>81.538461538461533</v>
      </c>
    </row>
    <row r="65" spans="1:20" x14ac:dyDescent="0.25">
      <c r="A65" s="1">
        <v>57</v>
      </c>
      <c r="B65" s="7" t="s">
        <v>106</v>
      </c>
      <c r="C65" s="7" t="s">
        <v>107</v>
      </c>
      <c r="D65" s="7" t="s">
        <v>19</v>
      </c>
      <c r="E65" s="7">
        <v>1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0.4</v>
      </c>
      <c r="N65" s="7">
        <v>1</v>
      </c>
      <c r="O65" s="7">
        <v>1</v>
      </c>
      <c r="P65" s="7">
        <v>1</v>
      </c>
      <c r="Q65" s="7">
        <v>0</v>
      </c>
      <c r="R65" s="47"/>
      <c r="S65" s="13">
        <f t="shared" si="4"/>
        <v>11.4</v>
      </c>
      <c r="T65" s="13">
        <f t="shared" si="5"/>
        <v>87.692307692307693</v>
      </c>
    </row>
    <row r="66" spans="1:20" x14ac:dyDescent="0.25">
      <c r="A66" s="1">
        <v>58</v>
      </c>
      <c r="B66" s="7" t="s">
        <v>108</v>
      </c>
      <c r="C66" s="7" t="s">
        <v>109</v>
      </c>
      <c r="D66" s="7" t="s">
        <v>19</v>
      </c>
      <c r="E66" s="7">
        <v>1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0.4</v>
      </c>
      <c r="N66" s="7">
        <v>1</v>
      </c>
      <c r="O66" s="7">
        <v>1</v>
      </c>
      <c r="P66" s="7">
        <v>1</v>
      </c>
      <c r="Q66" s="7">
        <v>0</v>
      </c>
      <c r="R66" s="47"/>
      <c r="S66" s="13">
        <f t="shared" si="4"/>
        <v>11.4</v>
      </c>
      <c r="T66" s="13">
        <f t="shared" si="5"/>
        <v>87.692307692307693</v>
      </c>
    </row>
    <row r="67" spans="1:20" x14ac:dyDescent="0.25">
      <c r="A67" s="1">
        <v>59</v>
      </c>
      <c r="B67" s="7" t="s">
        <v>110</v>
      </c>
      <c r="C67" s="7" t="s">
        <v>111</v>
      </c>
      <c r="D67" s="7" t="s">
        <v>19</v>
      </c>
      <c r="E67" s="7">
        <v>1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0.4</v>
      </c>
      <c r="N67" s="7">
        <v>1</v>
      </c>
      <c r="O67" s="7">
        <v>1</v>
      </c>
      <c r="P67" s="7">
        <v>1</v>
      </c>
      <c r="Q67" s="7">
        <v>0</v>
      </c>
      <c r="R67" s="47"/>
      <c r="S67" s="13">
        <f t="shared" si="4"/>
        <v>11.4</v>
      </c>
      <c r="T67" s="13">
        <f t="shared" si="5"/>
        <v>87.692307692307693</v>
      </c>
    </row>
    <row r="68" spans="1:20" x14ac:dyDescent="0.25">
      <c r="A68" s="1">
        <v>60</v>
      </c>
      <c r="B68" s="7" t="s">
        <v>112</v>
      </c>
      <c r="C68" s="7" t="s">
        <v>113</v>
      </c>
      <c r="D68" s="7" t="s">
        <v>19</v>
      </c>
      <c r="E68" s="7">
        <v>1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7">
        <v>0.6</v>
      </c>
      <c r="N68" s="7">
        <v>1</v>
      </c>
      <c r="O68" s="7">
        <v>1</v>
      </c>
      <c r="P68" s="7">
        <v>1</v>
      </c>
      <c r="Q68" s="7">
        <v>0</v>
      </c>
      <c r="R68" s="47"/>
      <c r="S68" s="13">
        <f t="shared" si="4"/>
        <v>11.6</v>
      </c>
      <c r="T68" s="13">
        <f t="shared" si="5"/>
        <v>89.230769230769226</v>
      </c>
    </row>
    <row r="69" spans="1:20" x14ac:dyDescent="0.25">
      <c r="A69" s="17">
        <v>61</v>
      </c>
      <c r="B69" s="7" t="s">
        <v>114</v>
      </c>
      <c r="C69" s="7" t="s">
        <v>41</v>
      </c>
      <c r="D69" s="7" t="s">
        <v>19</v>
      </c>
      <c r="E69" s="7">
        <v>1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0.6</v>
      </c>
      <c r="N69" s="7">
        <v>1</v>
      </c>
      <c r="O69" s="7">
        <v>1</v>
      </c>
      <c r="P69" s="7">
        <v>1</v>
      </c>
      <c r="Q69" s="7">
        <v>1</v>
      </c>
      <c r="R69" s="47"/>
      <c r="S69" s="13">
        <f t="shared" si="4"/>
        <v>12.6</v>
      </c>
      <c r="T69" s="13">
        <f t="shared" si="5"/>
        <v>96.92307692307692</v>
      </c>
    </row>
    <row r="70" spans="1:20" x14ac:dyDescent="0.25">
      <c r="A70" s="1">
        <v>62</v>
      </c>
      <c r="B70" s="7" t="s">
        <v>115</v>
      </c>
      <c r="C70" s="7" t="s">
        <v>64</v>
      </c>
      <c r="D70" s="7" t="s">
        <v>19</v>
      </c>
      <c r="E70" s="7">
        <v>1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7">
        <v>0.6</v>
      </c>
      <c r="N70" s="7">
        <v>1</v>
      </c>
      <c r="O70" s="7">
        <v>1</v>
      </c>
      <c r="P70" s="7">
        <v>1</v>
      </c>
      <c r="Q70" s="7">
        <v>0</v>
      </c>
      <c r="R70" s="47"/>
      <c r="S70" s="13">
        <f t="shared" si="4"/>
        <v>11.6</v>
      </c>
      <c r="T70" s="13">
        <f t="shared" si="5"/>
        <v>89.230769230769226</v>
      </c>
    </row>
    <row r="71" spans="1:20" x14ac:dyDescent="0.25">
      <c r="A71" s="1">
        <v>63</v>
      </c>
      <c r="B71" s="7" t="s">
        <v>116</v>
      </c>
      <c r="C71" s="7" t="s">
        <v>64</v>
      </c>
      <c r="D71" s="7" t="s">
        <v>19</v>
      </c>
      <c r="E71" s="7">
        <v>1</v>
      </c>
      <c r="F71" s="7">
        <v>1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7">
        <v>0.6</v>
      </c>
      <c r="N71" s="7">
        <v>1</v>
      </c>
      <c r="O71" s="7">
        <v>1</v>
      </c>
      <c r="P71" s="7">
        <v>1</v>
      </c>
      <c r="Q71" s="7">
        <v>0</v>
      </c>
      <c r="R71" s="47"/>
      <c r="S71" s="13">
        <f t="shared" si="4"/>
        <v>11.6</v>
      </c>
      <c r="T71" s="13">
        <f t="shared" si="5"/>
        <v>89.230769230769226</v>
      </c>
    </row>
    <row r="72" spans="1:20" x14ac:dyDescent="0.25">
      <c r="A72" s="1">
        <v>64</v>
      </c>
      <c r="B72" s="7" t="s">
        <v>117</v>
      </c>
      <c r="C72" s="7" t="s">
        <v>118</v>
      </c>
      <c r="D72" s="7" t="s">
        <v>19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7">
        <v>0</v>
      </c>
      <c r="N72" s="7">
        <v>1</v>
      </c>
      <c r="O72" s="7">
        <v>1</v>
      </c>
      <c r="P72" s="7">
        <v>1</v>
      </c>
      <c r="Q72" s="7">
        <v>0</v>
      </c>
      <c r="R72" s="47"/>
      <c r="S72" s="13">
        <f t="shared" si="4"/>
        <v>11</v>
      </c>
      <c r="T72" s="13">
        <f t="shared" si="5"/>
        <v>84.615384615384613</v>
      </c>
    </row>
    <row r="73" spans="1:20" x14ac:dyDescent="0.25">
      <c r="A73" s="17">
        <v>65</v>
      </c>
      <c r="B73" s="7" t="s">
        <v>119</v>
      </c>
      <c r="C73" s="7" t="s">
        <v>83</v>
      </c>
      <c r="D73" s="7" t="s">
        <v>19</v>
      </c>
      <c r="E73" s="7">
        <v>1</v>
      </c>
      <c r="F73" s="7">
        <v>1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7">
        <v>0.4</v>
      </c>
      <c r="N73" s="7">
        <v>1</v>
      </c>
      <c r="O73" s="7">
        <v>1</v>
      </c>
      <c r="P73" s="7">
        <v>1</v>
      </c>
      <c r="Q73" s="7">
        <v>1</v>
      </c>
      <c r="R73" s="47"/>
      <c r="S73" s="13">
        <f t="shared" ref="S73:S104" si="6">SUM(E73:Q73)</f>
        <v>12.4</v>
      </c>
      <c r="T73" s="13">
        <f t="shared" ref="T73:T104" si="7">(S73*$X$2)/$W$2</f>
        <v>95.384615384615387</v>
      </c>
    </row>
    <row r="74" spans="1:20" x14ac:dyDescent="0.25">
      <c r="A74" s="17">
        <v>66</v>
      </c>
      <c r="B74" s="7" t="s">
        <v>120</v>
      </c>
      <c r="C74" s="7" t="s">
        <v>121</v>
      </c>
      <c r="D74" s="7" t="s">
        <v>19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7">
        <v>0.4</v>
      </c>
      <c r="N74" s="7">
        <v>1</v>
      </c>
      <c r="O74" s="7">
        <v>1</v>
      </c>
      <c r="P74" s="7">
        <v>1</v>
      </c>
      <c r="Q74" s="7">
        <v>1</v>
      </c>
      <c r="R74" s="47"/>
      <c r="S74" s="13">
        <f t="shared" si="6"/>
        <v>12.4</v>
      </c>
      <c r="T74" s="13">
        <f t="shared" si="7"/>
        <v>95.384615384615387</v>
      </c>
    </row>
    <row r="75" spans="1:20" x14ac:dyDescent="0.25">
      <c r="A75" s="1">
        <v>67</v>
      </c>
      <c r="B75" s="7" t="s">
        <v>122</v>
      </c>
      <c r="C75" s="7" t="s">
        <v>123</v>
      </c>
      <c r="D75" s="7" t="s">
        <v>19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7">
        <v>1</v>
      </c>
      <c r="K75" s="7">
        <v>0.5</v>
      </c>
      <c r="L75" s="7">
        <v>1</v>
      </c>
      <c r="M75" s="7">
        <v>0.6</v>
      </c>
      <c r="N75" s="7">
        <v>1</v>
      </c>
      <c r="O75" s="7">
        <v>1</v>
      </c>
      <c r="P75" s="7">
        <v>1</v>
      </c>
      <c r="Q75" s="7">
        <v>0</v>
      </c>
      <c r="R75" s="47"/>
      <c r="S75" s="13">
        <f t="shared" si="6"/>
        <v>11.1</v>
      </c>
      <c r="T75" s="13">
        <f t="shared" si="7"/>
        <v>85.384615384615387</v>
      </c>
    </row>
    <row r="76" spans="1:20" x14ac:dyDescent="0.25">
      <c r="A76" s="1">
        <v>68</v>
      </c>
      <c r="B76" s="7" t="s">
        <v>124</v>
      </c>
      <c r="C76" s="7" t="s">
        <v>125</v>
      </c>
      <c r="D76" s="7" t="s">
        <v>19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0</v>
      </c>
      <c r="N76" s="7">
        <v>1</v>
      </c>
      <c r="O76" s="7">
        <v>1</v>
      </c>
      <c r="P76" s="7">
        <v>1</v>
      </c>
      <c r="Q76" s="7">
        <v>0</v>
      </c>
      <c r="R76" s="47"/>
      <c r="S76" s="13">
        <f t="shared" si="6"/>
        <v>11</v>
      </c>
      <c r="T76" s="13">
        <f t="shared" si="7"/>
        <v>84.615384615384613</v>
      </c>
    </row>
    <row r="77" spans="1:20" x14ac:dyDescent="0.25">
      <c r="A77" s="1">
        <v>69</v>
      </c>
      <c r="B77" s="7" t="s">
        <v>126</v>
      </c>
      <c r="C77" s="7" t="s">
        <v>127</v>
      </c>
      <c r="D77" s="7" t="s">
        <v>19</v>
      </c>
      <c r="E77" s="7">
        <v>1</v>
      </c>
      <c r="F77" s="7">
        <v>1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0.4</v>
      </c>
      <c r="N77" s="7">
        <v>1</v>
      </c>
      <c r="O77" s="7">
        <v>1</v>
      </c>
      <c r="P77" s="7">
        <v>1</v>
      </c>
      <c r="Q77" s="7">
        <v>0</v>
      </c>
      <c r="R77" s="47"/>
      <c r="S77" s="13">
        <f t="shared" si="6"/>
        <v>11.4</v>
      </c>
      <c r="T77" s="13">
        <f t="shared" si="7"/>
        <v>87.692307692307693</v>
      </c>
    </row>
    <row r="78" spans="1:20" x14ac:dyDescent="0.25">
      <c r="A78" s="1">
        <v>70</v>
      </c>
      <c r="B78" s="7" t="s">
        <v>128</v>
      </c>
      <c r="C78" s="7" t="s">
        <v>81</v>
      </c>
      <c r="D78" s="7" t="s">
        <v>19</v>
      </c>
      <c r="E78" s="7">
        <v>1</v>
      </c>
      <c r="F78" s="7">
        <v>1</v>
      </c>
      <c r="G78" s="7">
        <v>1</v>
      </c>
      <c r="H78" s="7">
        <v>1</v>
      </c>
      <c r="I78" s="7">
        <v>0</v>
      </c>
      <c r="J78" s="7">
        <v>1</v>
      </c>
      <c r="K78" s="7">
        <v>1</v>
      </c>
      <c r="L78" s="7">
        <v>1</v>
      </c>
      <c r="M78" s="7">
        <v>0.2</v>
      </c>
      <c r="N78" s="7">
        <v>1</v>
      </c>
      <c r="O78" s="7">
        <v>1</v>
      </c>
      <c r="P78" s="7">
        <v>1</v>
      </c>
      <c r="Q78" s="7">
        <v>0</v>
      </c>
      <c r="R78" s="47"/>
      <c r="S78" s="13">
        <f t="shared" si="6"/>
        <v>10.199999999999999</v>
      </c>
      <c r="T78" s="13">
        <f t="shared" si="7"/>
        <v>78.461538461538453</v>
      </c>
    </row>
    <row r="79" spans="1:20" x14ac:dyDescent="0.25">
      <c r="A79" s="1">
        <v>71</v>
      </c>
      <c r="B79" s="7" t="s">
        <v>131</v>
      </c>
      <c r="C79" s="7" t="s">
        <v>89</v>
      </c>
      <c r="D79" s="7" t="s">
        <v>19</v>
      </c>
      <c r="E79" s="7">
        <v>1</v>
      </c>
      <c r="F79" s="7">
        <v>1</v>
      </c>
      <c r="G79" s="7">
        <v>1</v>
      </c>
      <c r="H79" s="7">
        <v>1</v>
      </c>
      <c r="I79" s="7">
        <v>1</v>
      </c>
      <c r="J79" s="7">
        <v>1</v>
      </c>
      <c r="K79" s="7">
        <v>0.5</v>
      </c>
      <c r="L79" s="7">
        <v>1</v>
      </c>
      <c r="M79" s="7">
        <v>0.6</v>
      </c>
      <c r="N79" s="7">
        <v>1</v>
      </c>
      <c r="O79" s="7">
        <v>1</v>
      </c>
      <c r="P79" s="7">
        <v>1</v>
      </c>
      <c r="Q79" s="7">
        <v>0</v>
      </c>
      <c r="R79" s="47"/>
      <c r="S79" s="13">
        <f t="shared" si="6"/>
        <v>11.1</v>
      </c>
      <c r="T79" s="13">
        <f t="shared" si="7"/>
        <v>85.384615384615387</v>
      </c>
    </row>
    <row r="80" spans="1:20" x14ac:dyDescent="0.25">
      <c r="A80" s="1">
        <v>72</v>
      </c>
      <c r="B80" s="7" t="s">
        <v>132</v>
      </c>
      <c r="C80" s="7" t="s">
        <v>97</v>
      </c>
      <c r="D80" s="7" t="s">
        <v>19</v>
      </c>
      <c r="E80" s="7">
        <v>1</v>
      </c>
      <c r="F80" s="7">
        <v>0</v>
      </c>
      <c r="G80" s="7">
        <v>1</v>
      </c>
      <c r="H80" s="7">
        <v>1</v>
      </c>
      <c r="I80" s="7">
        <v>1</v>
      </c>
      <c r="J80" s="7">
        <v>1</v>
      </c>
      <c r="K80" s="7">
        <v>0.5</v>
      </c>
      <c r="L80" s="7">
        <v>1</v>
      </c>
      <c r="M80" s="7">
        <v>0.4</v>
      </c>
      <c r="N80" s="7">
        <v>1</v>
      </c>
      <c r="O80" s="7">
        <v>1</v>
      </c>
      <c r="P80" s="7">
        <v>1</v>
      </c>
      <c r="Q80" s="7">
        <v>0</v>
      </c>
      <c r="R80" s="47"/>
      <c r="S80" s="13">
        <f t="shared" si="6"/>
        <v>9.9</v>
      </c>
      <c r="T80" s="13">
        <f t="shared" si="7"/>
        <v>76.15384615384616</v>
      </c>
    </row>
    <row r="81" spans="1:20" x14ac:dyDescent="0.25">
      <c r="A81" s="17">
        <v>73</v>
      </c>
      <c r="B81" s="7" t="s">
        <v>133</v>
      </c>
      <c r="C81" s="7" t="s">
        <v>134</v>
      </c>
      <c r="D81" s="7" t="s">
        <v>19</v>
      </c>
      <c r="E81" s="7">
        <v>1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0.6</v>
      </c>
      <c r="N81" s="7">
        <v>1</v>
      </c>
      <c r="O81" s="7">
        <v>1</v>
      </c>
      <c r="P81" s="7">
        <v>1</v>
      </c>
      <c r="Q81" s="7">
        <v>1</v>
      </c>
      <c r="R81" s="47"/>
      <c r="S81" s="13">
        <f t="shared" si="6"/>
        <v>12.6</v>
      </c>
      <c r="T81" s="13">
        <f t="shared" si="7"/>
        <v>96.92307692307692</v>
      </c>
    </row>
    <row r="82" spans="1:20" x14ac:dyDescent="0.25">
      <c r="A82" s="17">
        <v>74</v>
      </c>
      <c r="B82" s="7" t="s">
        <v>135</v>
      </c>
      <c r="C82" s="7" t="s">
        <v>136</v>
      </c>
      <c r="D82" s="7" t="s">
        <v>19</v>
      </c>
      <c r="E82" s="7">
        <v>1</v>
      </c>
      <c r="F82" s="7">
        <v>1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7">
        <v>0</v>
      </c>
      <c r="N82" s="7">
        <v>1</v>
      </c>
      <c r="O82" s="7">
        <v>1</v>
      </c>
      <c r="P82" s="7">
        <v>1</v>
      </c>
      <c r="Q82" s="7">
        <v>1</v>
      </c>
      <c r="R82" s="47"/>
      <c r="S82" s="13">
        <f t="shared" si="6"/>
        <v>12</v>
      </c>
      <c r="T82" s="13">
        <f t="shared" si="7"/>
        <v>92.307692307692307</v>
      </c>
    </row>
    <row r="83" spans="1:20" x14ac:dyDescent="0.25">
      <c r="A83" s="1">
        <v>75</v>
      </c>
      <c r="B83" s="7" t="s">
        <v>137</v>
      </c>
      <c r="C83" s="7" t="s">
        <v>138</v>
      </c>
      <c r="D83" s="7" t="s">
        <v>19</v>
      </c>
      <c r="E83" s="7">
        <v>1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0.4</v>
      </c>
      <c r="N83" s="7">
        <v>1</v>
      </c>
      <c r="O83" s="7">
        <v>1</v>
      </c>
      <c r="P83" s="7">
        <v>1</v>
      </c>
      <c r="Q83" s="7">
        <v>0</v>
      </c>
      <c r="R83" s="47"/>
      <c r="S83" s="13">
        <f t="shared" si="6"/>
        <v>11.4</v>
      </c>
      <c r="T83" s="13">
        <f t="shared" si="7"/>
        <v>87.692307692307693</v>
      </c>
    </row>
    <row r="84" spans="1:20" x14ac:dyDescent="0.25">
      <c r="A84" s="1">
        <v>76</v>
      </c>
      <c r="B84" s="7" t="s">
        <v>139</v>
      </c>
      <c r="C84" s="7" t="s">
        <v>54</v>
      </c>
      <c r="D84" s="7" t="s">
        <v>19</v>
      </c>
      <c r="E84" s="7">
        <v>1</v>
      </c>
      <c r="F84" s="7">
        <v>1</v>
      </c>
      <c r="G84" s="7">
        <v>1</v>
      </c>
      <c r="H84" s="7">
        <v>1</v>
      </c>
      <c r="I84" s="7">
        <v>0</v>
      </c>
      <c r="J84" s="7">
        <v>1</v>
      </c>
      <c r="K84" s="7">
        <v>1</v>
      </c>
      <c r="L84" s="7">
        <v>1</v>
      </c>
      <c r="M84" s="7">
        <v>0.4</v>
      </c>
      <c r="N84" s="7">
        <v>1</v>
      </c>
      <c r="O84" s="7">
        <v>1</v>
      </c>
      <c r="P84" s="7">
        <v>1</v>
      </c>
      <c r="Q84" s="7">
        <v>0</v>
      </c>
      <c r="R84" s="47"/>
      <c r="S84" s="13">
        <f t="shared" si="6"/>
        <v>10.4</v>
      </c>
      <c r="T84" s="13">
        <f t="shared" si="7"/>
        <v>80</v>
      </c>
    </row>
    <row r="85" spans="1:20" x14ac:dyDescent="0.25">
      <c r="A85" s="1">
        <v>77</v>
      </c>
      <c r="B85" s="7" t="s">
        <v>140</v>
      </c>
      <c r="C85" s="7" t="s">
        <v>141</v>
      </c>
      <c r="D85" s="7" t="s">
        <v>19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0.4</v>
      </c>
      <c r="N85" s="7">
        <v>0</v>
      </c>
      <c r="O85" s="7">
        <v>0</v>
      </c>
      <c r="P85" s="7">
        <v>1</v>
      </c>
      <c r="Q85" s="7">
        <v>0</v>
      </c>
      <c r="R85" s="47"/>
      <c r="S85" s="13">
        <f t="shared" si="6"/>
        <v>9.4</v>
      </c>
      <c r="T85" s="13">
        <f t="shared" si="7"/>
        <v>72.307692307692307</v>
      </c>
    </row>
    <row r="86" spans="1:20" x14ac:dyDescent="0.25">
      <c r="A86" s="17">
        <v>78</v>
      </c>
      <c r="B86" s="7" t="s">
        <v>142</v>
      </c>
      <c r="C86" s="7" t="s">
        <v>143</v>
      </c>
      <c r="D86" s="7" t="s">
        <v>19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0.4</v>
      </c>
      <c r="N86" s="7">
        <v>1</v>
      </c>
      <c r="O86" s="7">
        <v>1</v>
      </c>
      <c r="P86" s="7">
        <v>1</v>
      </c>
      <c r="Q86" s="7">
        <v>1</v>
      </c>
      <c r="R86" s="47"/>
      <c r="S86" s="13">
        <f t="shared" si="6"/>
        <v>12.4</v>
      </c>
      <c r="T86" s="13">
        <f t="shared" si="7"/>
        <v>95.384615384615387</v>
      </c>
    </row>
    <row r="87" spans="1:20" x14ac:dyDescent="0.25">
      <c r="A87" s="17">
        <v>79</v>
      </c>
      <c r="B87" s="7" t="s">
        <v>144</v>
      </c>
      <c r="C87" s="7" t="s">
        <v>145</v>
      </c>
      <c r="D87" s="7" t="s">
        <v>19</v>
      </c>
      <c r="E87" s="7">
        <v>1</v>
      </c>
      <c r="F87" s="7">
        <v>1</v>
      </c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7">
        <v>0</v>
      </c>
      <c r="N87" s="7">
        <v>1</v>
      </c>
      <c r="O87" s="7">
        <v>1</v>
      </c>
      <c r="P87" s="7">
        <v>1</v>
      </c>
      <c r="Q87" s="7">
        <v>1</v>
      </c>
      <c r="R87" s="47"/>
      <c r="S87" s="13">
        <f t="shared" si="6"/>
        <v>12</v>
      </c>
      <c r="T87" s="13">
        <f t="shared" si="7"/>
        <v>92.307692307692307</v>
      </c>
    </row>
    <row r="88" spans="1:20" x14ac:dyDescent="0.25">
      <c r="A88" s="1">
        <v>80</v>
      </c>
      <c r="B88" s="7" t="s">
        <v>146</v>
      </c>
      <c r="C88" s="7" t="s">
        <v>147</v>
      </c>
      <c r="D88" s="7" t="s">
        <v>19</v>
      </c>
      <c r="E88" s="7">
        <v>1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7">
        <v>1</v>
      </c>
      <c r="M88" s="7">
        <v>0.4</v>
      </c>
      <c r="N88" s="7">
        <v>0</v>
      </c>
      <c r="O88" s="7">
        <v>0</v>
      </c>
      <c r="P88" s="7">
        <v>0</v>
      </c>
      <c r="Q88" s="7">
        <v>0</v>
      </c>
      <c r="R88" s="47"/>
      <c r="S88" s="13">
        <f t="shared" si="6"/>
        <v>8.4</v>
      </c>
      <c r="T88" s="13">
        <f t="shared" si="7"/>
        <v>64.615384615384613</v>
      </c>
    </row>
    <row r="89" spans="1:20" x14ac:dyDescent="0.25">
      <c r="A89" s="1">
        <v>81</v>
      </c>
      <c r="B89" s="7" t="s">
        <v>148</v>
      </c>
      <c r="C89" s="7" t="s">
        <v>149</v>
      </c>
      <c r="D89" s="7" t="s">
        <v>19</v>
      </c>
      <c r="E89" s="7">
        <v>1</v>
      </c>
      <c r="F89" s="7">
        <v>1</v>
      </c>
      <c r="G89" s="7">
        <v>1</v>
      </c>
      <c r="H89" s="7">
        <v>1</v>
      </c>
      <c r="I89" s="7">
        <v>0</v>
      </c>
      <c r="J89" s="7">
        <v>1</v>
      </c>
      <c r="K89" s="7">
        <v>1</v>
      </c>
      <c r="L89" s="7">
        <v>1</v>
      </c>
      <c r="M89" s="7">
        <v>0.4</v>
      </c>
      <c r="N89" s="7">
        <v>1</v>
      </c>
      <c r="O89" s="7">
        <v>1</v>
      </c>
      <c r="P89" s="7">
        <v>1</v>
      </c>
      <c r="Q89" s="7">
        <v>1</v>
      </c>
      <c r="R89" s="47"/>
      <c r="S89" s="13">
        <f t="shared" si="6"/>
        <v>11.4</v>
      </c>
      <c r="T89" s="13">
        <f t="shared" si="7"/>
        <v>87.692307692307693</v>
      </c>
    </row>
    <row r="90" spans="1:20" x14ac:dyDescent="0.25">
      <c r="A90" s="1">
        <v>82</v>
      </c>
      <c r="B90" s="7" t="s">
        <v>150</v>
      </c>
      <c r="C90" s="7" t="s">
        <v>151</v>
      </c>
      <c r="D90" s="7" t="s">
        <v>19</v>
      </c>
      <c r="E90" s="7">
        <v>1</v>
      </c>
      <c r="F90" s="7">
        <v>0</v>
      </c>
      <c r="G90" s="7">
        <v>1</v>
      </c>
      <c r="H90" s="7">
        <v>1</v>
      </c>
      <c r="I90" s="7">
        <v>0</v>
      </c>
      <c r="J90" s="7">
        <v>1</v>
      </c>
      <c r="K90" s="7">
        <v>1</v>
      </c>
      <c r="L90" s="7">
        <v>1</v>
      </c>
      <c r="M90" s="7">
        <v>0</v>
      </c>
      <c r="N90" s="7">
        <v>1</v>
      </c>
      <c r="O90" s="7">
        <v>1</v>
      </c>
      <c r="P90" s="7">
        <v>1</v>
      </c>
      <c r="Q90" s="7">
        <v>1</v>
      </c>
      <c r="R90" s="47"/>
      <c r="S90" s="13">
        <f t="shared" si="6"/>
        <v>10</v>
      </c>
      <c r="T90" s="13">
        <f t="shared" si="7"/>
        <v>76.92307692307692</v>
      </c>
    </row>
    <row r="91" spans="1:20" x14ac:dyDescent="0.25">
      <c r="A91" s="17">
        <v>83</v>
      </c>
      <c r="B91" s="7" t="s">
        <v>152</v>
      </c>
      <c r="C91" s="7" t="s">
        <v>153</v>
      </c>
      <c r="D91" s="7" t="s">
        <v>19</v>
      </c>
      <c r="E91" s="7">
        <v>1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0</v>
      </c>
      <c r="R91" s="47"/>
      <c r="S91" s="13">
        <f t="shared" si="6"/>
        <v>12</v>
      </c>
      <c r="T91" s="13">
        <f t="shared" si="7"/>
        <v>92.307692307692307</v>
      </c>
    </row>
    <row r="92" spans="1:20" x14ac:dyDescent="0.25">
      <c r="A92" s="1">
        <v>84</v>
      </c>
      <c r="B92" s="7" t="s">
        <v>154</v>
      </c>
      <c r="C92" s="7" t="s">
        <v>81</v>
      </c>
      <c r="D92" s="7" t="s">
        <v>19</v>
      </c>
      <c r="E92" s="7">
        <v>1</v>
      </c>
      <c r="F92" s="7">
        <v>0</v>
      </c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7">
        <v>0.4</v>
      </c>
      <c r="N92" s="7">
        <v>1</v>
      </c>
      <c r="O92" s="7">
        <v>1</v>
      </c>
      <c r="P92" s="7">
        <v>1</v>
      </c>
      <c r="Q92" s="7">
        <v>1</v>
      </c>
      <c r="R92" s="47"/>
      <c r="S92" s="13">
        <f t="shared" si="6"/>
        <v>11.4</v>
      </c>
      <c r="T92" s="13">
        <f t="shared" si="7"/>
        <v>87.692307692307693</v>
      </c>
    </row>
    <row r="93" spans="1:20" x14ac:dyDescent="0.25">
      <c r="A93" s="17">
        <v>85</v>
      </c>
      <c r="B93" s="7" t="s">
        <v>155</v>
      </c>
      <c r="C93" s="7" t="s">
        <v>156</v>
      </c>
      <c r="D93" s="7" t="s">
        <v>19</v>
      </c>
      <c r="E93" s="7">
        <v>1</v>
      </c>
      <c r="F93" s="7">
        <v>1</v>
      </c>
      <c r="G93" s="7">
        <v>1</v>
      </c>
      <c r="H93" s="7">
        <v>1</v>
      </c>
      <c r="I93" s="7">
        <v>0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1</v>
      </c>
      <c r="P93" s="7">
        <v>1</v>
      </c>
      <c r="Q93" s="7">
        <v>1</v>
      </c>
      <c r="R93" s="47"/>
      <c r="S93" s="13">
        <f t="shared" si="6"/>
        <v>12</v>
      </c>
      <c r="T93" s="13">
        <f t="shared" si="7"/>
        <v>92.307692307692307</v>
      </c>
    </row>
    <row r="94" spans="1:20" x14ac:dyDescent="0.25">
      <c r="A94" s="17">
        <v>86</v>
      </c>
      <c r="B94" s="7" t="s">
        <v>157</v>
      </c>
      <c r="C94" s="7" t="s">
        <v>158</v>
      </c>
      <c r="D94" s="7" t="s">
        <v>19</v>
      </c>
      <c r="E94" s="7">
        <v>1</v>
      </c>
      <c r="F94" s="7">
        <v>1</v>
      </c>
      <c r="G94" s="7">
        <v>1</v>
      </c>
      <c r="H94" s="7">
        <v>1</v>
      </c>
      <c r="I94" s="7">
        <v>1</v>
      </c>
      <c r="J94" s="7">
        <v>1</v>
      </c>
      <c r="K94" s="7">
        <v>0.5</v>
      </c>
      <c r="L94" s="7">
        <v>1</v>
      </c>
      <c r="M94" s="7">
        <v>0.6</v>
      </c>
      <c r="N94" s="7">
        <v>1</v>
      </c>
      <c r="O94" s="7">
        <v>1</v>
      </c>
      <c r="P94" s="7">
        <v>1</v>
      </c>
      <c r="Q94" s="7">
        <v>1</v>
      </c>
      <c r="R94" s="47"/>
      <c r="S94" s="13">
        <f t="shared" si="6"/>
        <v>12.1</v>
      </c>
      <c r="T94" s="13">
        <f t="shared" si="7"/>
        <v>93.07692307692308</v>
      </c>
    </row>
    <row r="95" spans="1:20" x14ac:dyDescent="0.25">
      <c r="A95" s="17">
        <v>87</v>
      </c>
      <c r="B95" s="7" t="s">
        <v>159</v>
      </c>
      <c r="C95" s="7" t="s">
        <v>81</v>
      </c>
      <c r="D95" s="7" t="s">
        <v>19</v>
      </c>
      <c r="E95" s="7">
        <v>1</v>
      </c>
      <c r="F95" s="7">
        <v>1</v>
      </c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7">
        <v>0.4</v>
      </c>
      <c r="N95" s="7">
        <v>1</v>
      </c>
      <c r="O95" s="7">
        <v>1</v>
      </c>
      <c r="P95" s="7">
        <v>1</v>
      </c>
      <c r="Q95" s="7">
        <v>1</v>
      </c>
      <c r="R95" s="47"/>
      <c r="S95" s="13">
        <f t="shared" si="6"/>
        <v>12.4</v>
      </c>
      <c r="T95" s="13">
        <f t="shared" si="7"/>
        <v>95.384615384615387</v>
      </c>
    </row>
    <row r="96" spans="1:20" x14ac:dyDescent="0.25">
      <c r="A96" s="1">
        <v>88</v>
      </c>
      <c r="B96" s="7" t="s">
        <v>160</v>
      </c>
      <c r="C96" s="7" t="s">
        <v>54</v>
      </c>
      <c r="D96" s="7" t="s">
        <v>19</v>
      </c>
      <c r="E96" s="7">
        <v>1</v>
      </c>
      <c r="F96" s="7">
        <v>1</v>
      </c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7">
        <v>0</v>
      </c>
      <c r="N96" s="7">
        <v>1</v>
      </c>
      <c r="O96" s="7">
        <v>1</v>
      </c>
      <c r="P96" s="7">
        <v>1</v>
      </c>
      <c r="Q96" s="7">
        <v>0</v>
      </c>
      <c r="R96" s="47"/>
      <c r="S96" s="13">
        <f t="shared" si="6"/>
        <v>11</v>
      </c>
      <c r="T96" s="13">
        <f t="shared" si="7"/>
        <v>84.615384615384613</v>
      </c>
    </row>
    <row r="97" spans="1:20" x14ac:dyDescent="0.25">
      <c r="A97" s="1">
        <v>89</v>
      </c>
      <c r="B97" s="7" t="s">
        <v>161</v>
      </c>
      <c r="C97" s="7" t="s">
        <v>162</v>
      </c>
      <c r="D97" s="7" t="s">
        <v>19</v>
      </c>
      <c r="E97" s="7">
        <v>1</v>
      </c>
      <c r="F97" s="7">
        <v>1</v>
      </c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7">
        <v>0.6</v>
      </c>
      <c r="N97" s="7">
        <v>1</v>
      </c>
      <c r="O97" s="7">
        <v>0</v>
      </c>
      <c r="P97" s="7">
        <v>1</v>
      </c>
      <c r="Q97" s="7">
        <v>1</v>
      </c>
      <c r="R97" s="47"/>
      <c r="S97" s="13">
        <f t="shared" si="6"/>
        <v>11.6</v>
      </c>
      <c r="T97" s="13">
        <f t="shared" si="7"/>
        <v>89.230769230769226</v>
      </c>
    </row>
    <row r="98" spans="1:20" x14ac:dyDescent="0.25">
      <c r="A98" s="17">
        <v>90</v>
      </c>
      <c r="B98" s="7" t="s">
        <v>163</v>
      </c>
      <c r="C98" s="7" t="s">
        <v>164</v>
      </c>
      <c r="D98" s="7" t="s">
        <v>19</v>
      </c>
      <c r="E98" s="7">
        <v>1</v>
      </c>
      <c r="F98" s="7">
        <v>1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7">
        <v>0.6</v>
      </c>
      <c r="N98" s="7">
        <v>1</v>
      </c>
      <c r="O98" s="7">
        <v>1</v>
      </c>
      <c r="P98" s="7">
        <v>1</v>
      </c>
      <c r="Q98" s="7">
        <v>1</v>
      </c>
      <c r="R98" s="47"/>
      <c r="S98" s="13">
        <f t="shared" si="6"/>
        <v>12.6</v>
      </c>
      <c r="T98" s="13">
        <f t="shared" si="7"/>
        <v>96.92307692307692</v>
      </c>
    </row>
    <row r="99" spans="1:20" x14ac:dyDescent="0.25">
      <c r="A99" s="1">
        <v>91</v>
      </c>
      <c r="B99" s="7" t="s">
        <v>165</v>
      </c>
      <c r="C99" s="7" t="s">
        <v>166</v>
      </c>
      <c r="D99" s="7" t="s">
        <v>19</v>
      </c>
      <c r="E99" s="7">
        <v>1</v>
      </c>
      <c r="F99" s="7">
        <v>1</v>
      </c>
      <c r="G99" s="7">
        <v>1</v>
      </c>
      <c r="H99" s="7">
        <v>1</v>
      </c>
      <c r="I99" s="7">
        <v>0</v>
      </c>
      <c r="J99" s="7">
        <v>1</v>
      </c>
      <c r="K99" s="7">
        <v>1</v>
      </c>
      <c r="L99" s="7">
        <v>1</v>
      </c>
      <c r="M99" s="7">
        <v>0.6</v>
      </c>
      <c r="N99" s="7">
        <v>1</v>
      </c>
      <c r="O99" s="7">
        <v>1</v>
      </c>
      <c r="P99" s="7">
        <v>0</v>
      </c>
      <c r="Q99" s="7">
        <v>0</v>
      </c>
      <c r="R99" s="47"/>
      <c r="S99" s="13">
        <f t="shared" si="6"/>
        <v>9.6</v>
      </c>
      <c r="T99" s="13">
        <f t="shared" si="7"/>
        <v>73.84615384615384</v>
      </c>
    </row>
    <row r="100" spans="1:20" x14ac:dyDescent="0.25">
      <c r="A100" s="17">
        <v>92</v>
      </c>
      <c r="B100" s="7" t="s">
        <v>277</v>
      </c>
      <c r="C100" s="7" t="s">
        <v>167</v>
      </c>
      <c r="D100" s="7" t="s">
        <v>176</v>
      </c>
      <c r="E100" s="7">
        <v>1</v>
      </c>
      <c r="F100" s="7">
        <v>1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0.4</v>
      </c>
      <c r="N100" s="7">
        <v>1</v>
      </c>
      <c r="O100" s="7">
        <v>1</v>
      </c>
      <c r="P100" s="7">
        <v>1</v>
      </c>
      <c r="Q100" s="7">
        <v>1</v>
      </c>
      <c r="R100" s="47"/>
      <c r="S100" s="13">
        <f t="shared" si="6"/>
        <v>12.4</v>
      </c>
      <c r="T100" s="13">
        <f t="shared" si="7"/>
        <v>95.384615384615387</v>
      </c>
    </row>
    <row r="101" spans="1:20" x14ac:dyDescent="0.25">
      <c r="A101" s="17">
        <v>93</v>
      </c>
      <c r="B101" s="7" t="s">
        <v>168</v>
      </c>
      <c r="C101" s="7" t="s">
        <v>167</v>
      </c>
      <c r="D101" s="7" t="s">
        <v>176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0.4</v>
      </c>
      <c r="N101" s="7">
        <v>1</v>
      </c>
      <c r="O101" s="7">
        <v>1</v>
      </c>
      <c r="P101" s="7">
        <v>1</v>
      </c>
      <c r="Q101" s="7">
        <v>1</v>
      </c>
      <c r="R101" s="47"/>
      <c r="S101" s="13">
        <f t="shared" si="6"/>
        <v>12.4</v>
      </c>
      <c r="T101" s="13">
        <f t="shared" si="7"/>
        <v>95.384615384615387</v>
      </c>
    </row>
    <row r="102" spans="1:20" x14ac:dyDescent="0.25">
      <c r="A102" s="1">
        <v>94</v>
      </c>
      <c r="B102" s="7" t="s">
        <v>169</v>
      </c>
      <c r="C102" s="7" t="s">
        <v>193</v>
      </c>
      <c r="D102" s="7" t="s">
        <v>19</v>
      </c>
      <c r="E102" s="7">
        <v>1</v>
      </c>
      <c r="F102" s="7">
        <v>0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0.4</v>
      </c>
      <c r="N102" s="7">
        <v>1</v>
      </c>
      <c r="O102" s="7">
        <v>1</v>
      </c>
      <c r="P102" s="7">
        <v>1</v>
      </c>
      <c r="Q102" s="7">
        <v>0</v>
      </c>
      <c r="R102" s="47"/>
      <c r="S102" s="13">
        <f t="shared" si="6"/>
        <v>10.4</v>
      </c>
      <c r="T102" s="13">
        <f t="shared" si="7"/>
        <v>80</v>
      </c>
    </row>
    <row r="103" spans="1:20" x14ac:dyDescent="0.25">
      <c r="A103" s="1">
        <v>95</v>
      </c>
      <c r="B103" s="7" t="s">
        <v>170</v>
      </c>
      <c r="C103" s="7" t="s">
        <v>171</v>
      </c>
      <c r="D103" s="7" t="s">
        <v>19</v>
      </c>
      <c r="E103" s="7">
        <v>1</v>
      </c>
      <c r="F103" s="7">
        <v>0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0</v>
      </c>
      <c r="N103" s="7">
        <v>1</v>
      </c>
      <c r="O103" s="7">
        <v>1</v>
      </c>
      <c r="P103" s="7">
        <v>1</v>
      </c>
      <c r="Q103" s="7">
        <v>1</v>
      </c>
      <c r="R103" s="47"/>
      <c r="S103" s="13">
        <f t="shared" si="6"/>
        <v>11</v>
      </c>
      <c r="T103" s="13">
        <f t="shared" si="7"/>
        <v>84.615384615384613</v>
      </c>
    </row>
    <row r="104" spans="1:20" x14ac:dyDescent="0.25">
      <c r="A104" s="17">
        <v>96</v>
      </c>
      <c r="B104" s="7" t="s">
        <v>172</v>
      </c>
      <c r="C104" s="7" t="s">
        <v>173</v>
      </c>
      <c r="D104" s="7" t="s">
        <v>19</v>
      </c>
      <c r="E104" s="7">
        <v>1</v>
      </c>
      <c r="F104" s="7">
        <v>1</v>
      </c>
      <c r="G104" s="7">
        <v>1</v>
      </c>
      <c r="H104" s="7">
        <v>1</v>
      </c>
      <c r="I104" s="7">
        <v>1</v>
      </c>
      <c r="J104" s="7">
        <v>1</v>
      </c>
      <c r="K104" s="7">
        <v>0.5</v>
      </c>
      <c r="L104" s="7">
        <v>1</v>
      </c>
      <c r="M104" s="7">
        <v>0.6</v>
      </c>
      <c r="N104" s="7">
        <v>1</v>
      </c>
      <c r="O104" s="7">
        <v>1</v>
      </c>
      <c r="P104" s="7">
        <v>1</v>
      </c>
      <c r="Q104" s="7">
        <v>1</v>
      </c>
      <c r="R104" s="47"/>
      <c r="S104" s="13">
        <f t="shared" si="6"/>
        <v>12.1</v>
      </c>
      <c r="T104" s="13">
        <f t="shared" si="7"/>
        <v>93.07692307692308</v>
      </c>
    </row>
    <row r="105" spans="1:20" x14ac:dyDescent="0.25">
      <c r="A105" s="17">
        <v>97</v>
      </c>
      <c r="B105" s="7" t="s">
        <v>174</v>
      </c>
      <c r="C105" s="7" t="s">
        <v>175</v>
      </c>
      <c r="D105" s="7" t="s">
        <v>176</v>
      </c>
      <c r="E105" s="7">
        <v>1</v>
      </c>
      <c r="F105" s="7">
        <v>1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47"/>
      <c r="S105" s="13">
        <f t="shared" ref="S105:S136" si="8">SUM(E105:Q105)</f>
        <v>13</v>
      </c>
      <c r="T105" s="13">
        <f t="shared" ref="T105:T136" si="9">(S105*$X$2)/$W$2</f>
        <v>100</v>
      </c>
    </row>
    <row r="106" spans="1:20" x14ac:dyDescent="0.25">
      <c r="A106" s="17">
        <v>98</v>
      </c>
      <c r="B106" s="7" t="s">
        <v>177</v>
      </c>
      <c r="C106" s="7" t="s">
        <v>186</v>
      </c>
      <c r="D106" s="7" t="s">
        <v>19</v>
      </c>
      <c r="E106" s="7">
        <v>1</v>
      </c>
      <c r="F106" s="7">
        <v>1</v>
      </c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7">
        <v>1</v>
      </c>
      <c r="M106" s="7">
        <v>0.4</v>
      </c>
      <c r="N106" s="7">
        <v>1</v>
      </c>
      <c r="O106" s="7">
        <v>1</v>
      </c>
      <c r="P106" s="7">
        <v>1</v>
      </c>
      <c r="Q106" s="7">
        <v>1</v>
      </c>
      <c r="R106" s="47"/>
      <c r="S106" s="13">
        <f t="shared" si="8"/>
        <v>12.4</v>
      </c>
      <c r="T106" s="13">
        <f t="shared" si="9"/>
        <v>95.384615384615387</v>
      </c>
    </row>
    <row r="107" spans="1:20" x14ac:dyDescent="0.25">
      <c r="A107" s="1">
        <v>99</v>
      </c>
      <c r="B107" s="7" t="s">
        <v>178</v>
      </c>
      <c r="C107" s="7" t="s">
        <v>179</v>
      </c>
      <c r="D107" s="7" t="s">
        <v>19</v>
      </c>
      <c r="E107" s="7">
        <v>1</v>
      </c>
      <c r="F107" s="7">
        <v>1</v>
      </c>
      <c r="G107" s="7">
        <v>1</v>
      </c>
      <c r="H107" s="7">
        <v>1</v>
      </c>
      <c r="I107" s="7">
        <v>0</v>
      </c>
      <c r="J107" s="7">
        <v>1</v>
      </c>
      <c r="K107" s="7">
        <v>1</v>
      </c>
      <c r="L107" s="7">
        <v>1</v>
      </c>
      <c r="M107" s="7">
        <v>0.4</v>
      </c>
      <c r="N107" s="7">
        <v>1</v>
      </c>
      <c r="O107" s="7">
        <v>1</v>
      </c>
      <c r="P107" s="7">
        <v>1</v>
      </c>
      <c r="Q107" s="7">
        <v>1</v>
      </c>
      <c r="R107" s="47"/>
      <c r="S107" s="13">
        <f t="shared" si="8"/>
        <v>11.4</v>
      </c>
      <c r="T107" s="13">
        <f t="shared" si="9"/>
        <v>87.692307692307693</v>
      </c>
    </row>
    <row r="108" spans="1:20" x14ac:dyDescent="0.25">
      <c r="A108" s="1">
        <v>100</v>
      </c>
      <c r="B108" s="7" t="s">
        <v>180</v>
      </c>
      <c r="C108" s="7" t="s">
        <v>121</v>
      </c>
      <c r="D108" s="7" t="s">
        <v>19</v>
      </c>
      <c r="E108" s="7">
        <v>1</v>
      </c>
      <c r="F108" s="7">
        <v>1</v>
      </c>
      <c r="G108" s="7">
        <v>1</v>
      </c>
      <c r="H108" s="7">
        <v>0</v>
      </c>
      <c r="I108" s="7">
        <v>0</v>
      </c>
      <c r="J108" s="7">
        <v>1</v>
      </c>
      <c r="K108" s="7">
        <v>1</v>
      </c>
      <c r="L108" s="7">
        <v>1</v>
      </c>
      <c r="M108" s="7">
        <v>0</v>
      </c>
      <c r="N108" s="7">
        <v>1</v>
      </c>
      <c r="O108" s="7">
        <v>1</v>
      </c>
      <c r="P108" s="7">
        <v>1</v>
      </c>
      <c r="Q108" s="7">
        <v>0</v>
      </c>
      <c r="R108" s="47"/>
      <c r="S108" s="13">
        <f t="shared" si="8"/>
        <v>9</v>
      </c>
      <c r="T108" s="13">
        <f t="shared" si="9"/>
        <v>69.230769230769226</v>
      </c>
    </row>
    <row r="109" spans="1:20" x14ac:dyDescent="0.25">
      <c r="A109" s="17">
        <v>101</v>
      </c>
      <c r="B109" s="7" t="s">
        <v>184</v>
      </c>
      <c r="C109" s="7" t="s">
        <v>185</v>
      </c>
      <c r="D109" s="7" t="s">
        <v>19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7">
        <v>0.4</v>
      </c>
      <c r="N109" s="7">
        <v>1</v>
      </c>
      <c r="O109" s="7">
        <v>1</v>
      </c>
      <c r="P109" s="7">
        <v>1</v>
      </c>
      <c r="Q109" s="7">
        <v>1</v>
      </c>
      <c r="R109" s="47"/>
      <c r="S109" s="13">
        <f t="shared" si="8"/>
        <v>12.4</v>
      </c>
      <c r="T109" s="13">
        <f t="shared" si="9"/>
        <v>95.384615384615387</v>
      </c>
    </row>
    <row r="110" spans="1:20" x14ac:dyDescent="0.25">
      <c r="A110" s="1">
        <v>102</v>
      </c>
      <c r="B110" s="7" t="s">
        <v>187</v>
      </c>
      <c r="C110" s="7" t="s">
        <v>188</v>
      </c>
      <c r="D110" s="7" t="s">
        <v>19</v>
      </c>
      <c r="E110" s="7">
        <v>1</v>
      </c>
      <c r="F110" s="7">
        <v>1</v>
      </c>
      <c r="G110" s="7">
        <v>1</v>
      </c>
      <c r="H110" s="7">
        <v>1</v>
      </c>
      <c r="I110" s="7">
        <v>0</v>
      </c>
      <c r="J110" s="7">
        <v>1</v>
      </c>
      <c r="K110" s="7">
        <v>1</v>
      </c>
      <c r="L110" s="7">
        <v>1</v>
      </c>
      <c r="M110" s="7">
        <v>0.4</v>
      </c>
      <c r="N110" s="7">
        <v>1</v>
      </c>
      <c r="O110" s="7">
        <v>1</v>
      </c>
      <c r="P110" s="7">
        <v>1</v>
      </c>
      <c r="Q110" s="7">
        <v>1</v>
      </c>
      <c r="R110" s="47"/>
      <c r="S110" s="13">
        <f t="shared" si="8"/>
        <v>11.4</v>
      </c>
      <c r="T110" s="13">
        <f t="shared" si="9"/>
        <v>87.692307692307693</v>
      </c>
    </row>
    <row r="111" spans="1:20" x14ac:dyDescent="0.25">
      <c r="A111" s="1">
        <v>103</v>
      </c>
      <c r="B111" s="7" t="s">
        <v>189</v>
      </c>
      <c r="C111" s="7" t="s">
        <v>188</v>
      </c>
      <c r="D111" s="7" t="s">
        <v>19</v>
      </c>
      <c r="E111" s="7">
        <v>1</v>
      </c>
      <c r="F111" s="7">
        <v>1</v>
      </c>
      <c r="G111" s="7">
        <v>1</v>
      </c>
      <c r="H111" s="7">
        <v>1</v>
      </c>
      <c r="I111" s="7">
        <v>0</v>
      </c>
      <c r="J111" s="7">
        <v>1</v>
      </c>
      <c r="K111" s="7">
        <v>1</v>
      </c>
      <c r="L111" s="7">
        <v>1</v>
      </c>
      <c r="M111" s="7">
        <v>0.4</v>
      </c>
      <c r="N111" s="7">
        <v>1</v>
      </c>
      <c r="O111" s="7">
        <v>1</v>
      </c>
      <c r="P111" s="7">
        <v>1</v>
      </c>
      <c r="Q111" s="7">
        <v>1</v>
      </c>
      <c r="R111" s="47"/>
      <c r="S111" s="13">
        <f t="shared" si="8"/>
        <v>11.4</v>
      </c>
      <c r="T111" s="13">
        <f t="shared" si="9"/>
        <v>87.692307692307693</v>
      </c>
    </row>
    <row r="112" spans="1:20" x14ac:dyDescent="0.25">
      <c r="A112" s="1">
        <v>104</v>
      </c>
      <c r="B112" s="7" t="s">
        <v>190</v>
      </c>
      <c r="C112" s="7" t="s">
        <v>188</v>
      </c>
      <c r="D112" s="7" t="s">
        <v>19</v>
      </c>
      <c r="E112" s="7">
        <v>1</v>
      </c>
      <c r="F112" s="7">
        <v>1</v>
      </c>
      <c r="G112" s="7">
        <v>1</v>
      </c>
      <c r="H112" s="7">
        <v>1</v>
      </c>
      <c r="I112" s="7">
        <v>0</v>
      </c>
      <c r="J112" s="7">
        <v>1</v>
      </c>
      <c r="K112" s="7">
        <v>1</v>
      </c>
      <c r="L112" s="7">
        <v>1</v>
      </c>
      <c r="M112" s="7">
        <v>0.2</v>
      </c>
      <c r="N112" s="7">
        <v>1</v>
      </c>
      <c r="O112" s="7">
        <v>1</v>
      </c>
      <c r="P112" s="7">
        <v>1</v>
      </c>
      <c r="Q112" s="7">
        <v>1</v>
      </c>
      <c r="R112" s="47"/>
      <c r="S112" s="13">
        <f t="shared" si="8"/>
        <v>11.2</v>
      </c>
      <c r="T112" s="13">
        <f t="shared" si="9"/>
        <v>86.15384615384616</v>
      </c>
    </row>
    <row r="113" spans="1:20" x14ac:dyDescent="0.25">
      <c r="A113" s="1">
        <v>105</v>
      </c>
      <c r="B113" s="7" t="s">
        <v>191</v>
      </c>
      <c r="C113" s="7" t="s">
        <v>158</v>
      </c>
      <c r="D113" s="7" t="s">
        <v>19</v>
      </c>
      <c r="E113" s="7">
        <v>1</v>
      </c>
      <c r="F113" s="7">
        <v>1</v>
      </c>
      <c r="G113" s="7">
        <v>1</v>
      </c>
      <c r="H113" s="7">
        <v>1</v>
      </c>
      <c r="I113" s="7">
        <v>0</v>
      </c>
      <c r="J113" s="7">
        <v>1</v>
      </c>
      <c r="K113" s="7">
        <v>1</v>
      </c>
      <c r="L113" s="7">
        <v>1</v>
      </c>
      <c r="M113" s="7">
        <v>0.4</v>
      </c>
      <c r="N113" s="7">
        <v>0</v>
      </c>
      <c r="O113" s="7">
        <v>1</v>
      </c>
      <c r="P113" s="7">
        <v>1</v>
      </c>
      <c r="Q113" s="7">
        <v>1</v>
      </c>
      <c r="R113" s="47"/>
      <c r="S113" s="13">
        <f t="shared" si="8"/>
        <v>10.4</v>
      </c>
      <c r="T113" s="13">
        <f t="shared" si="9"/>
        <v>80</v>
      </c>
    </row>
    <row r="114" spans="1:20" x14ac:dyDescent="0.25">
      <c r="A114" s="17">
        <v>106</v>
      </c>
      <c r="B114" s="7" t="s">
        <v>192</v>
      </c>
      <c r="C114" s="7" t="s">
        <v>193</v>
      </c>
      <c r="D114" s="7" t="s">
        <v>19</v>
      </c>
      <c r="E114" s="7">
        <v>1</v>
      </c>
      <c r="F114" s="7">
        <v>1</v>
      </c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7">
        <v>0.8</v>
      </c>
      <c r="N114" s="7">
        <v>1</v>
      </c>
      <c r="O114" s="7">
        <v>1</v>
      </c>
      <c r="P114" s="7">
        <v>1</v>
      </c>
      <c r="Q114" s="7">
        <v>1</v>
      </c>
      <c r="R114" s="47"/>
      <c r="S114" s="13">
        <f t="shared" si="8"/>
        <v>12.8</v>
      </c>
      <c r="T114" s="13">
        <f t="shared" si="9"/>
        <v>98.461538461538467</v>
      </c>
    </row>
    <row r="115" spans="1:20" x14ac:dyDescent="0.25">
      <c r="A115" s="1">
        <v>107</v>
      </c>
      <c r="B115" s="7" t="s">
        <v>194</v>
      </c>
      <c r="C115" s="7" t="s">
        <v>81</v>
      </c>
      <c r="D115" s="7" t="s">
        <v>19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1</v>
      </c>
      <c r="K115" s="7">
        <v>0.5</v>
      </c>
      <c r="L115" s="7">
        <v>1</v>
      </c>
      <c r="M115" s="7">
        <v>0.4</v>
      </c>
      <c r="N115" s="7">
        <v>1</v>
      </c>
      <c r="O115" s="7">
        <v>1</v>
      </c>
      <c r="P115" s="7">
        <v>1</v>
      </c>
      <c r="Q115" s="7">
        <v>1</v>
      </c>
      <c r="R115" s="47"/>
      <c r="S115" s="13">
        <f t="shared" si="8"/>
        <v>11.9</v>
      </c>
      <c r="T115" s="13">
        <f t="shared" si="9"/>
        <v>91.538461538461533</v>
      </c>
    </row>
    <row r="116" spans="1:20" x14ac:dyDescent="0.25">
      <c r="A116" s="17">
        <v>108</v>
      </c>
      <c r="B116" s="7" t="s">
        <v>195</v>
      </c>
      <c r="C116" s="7" t="s">
        <v>196</v>
      </c>
      <c r="D116" s="7" t="s">
        <v>19</v>
      </c>
      <c r="E116" s="7">
        <v>1</v>
      </c>
      <c r="F116" s="7">
        <v>1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7">
        <v>1</v>
      </c>
      <c r="N116" s="7">
        <v>0</v>
      </c>
      <c r="O116" s="7">
        <v>1</v>
      </c>
      <c r="P116" s="7">
        <v>1</v>
      </c>
      <c r="Q116" s="7">
        <v>1</v>
      </c>
      <c r="R116" s="47"/>
      <c r="S116" s="13">
        <f t="shared" si="8"/>
        <v>12</v>
      </c>
      <c r="T116" s="13">
        <f t="shared" si="9"/>
        <v>92.307692307692307</v>
      </c>
    </row>
    <row r="117" spans="1:20" x14ac:dyDescent="0.25">
      <c r="A117" s="17">
        <v>109</v>
      </c>
      <c r="B117" s="7" t="s">
        <v>197</v>
      </c>
      <c r="C117" s="7" t="s">
        <v>198</v>
      </c>
      <c r="D117" s="7" t="s">
        <v>19</v>
      </c>
      <c r="E117" s="7">
        <v>1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7">
        <v>0.4</v>
      </c>
      <c r="N117" s="7">
        <v>1</v>
      </c>
      <c r="O117" s="7">
        <v>1</v>
      </c>
      <c r="P117" s="7">
        <v>1</v>
      </c>
      <c r="Q117" s="7">
        <v>1</v>
      </c>
      <c r="R117" s="47"/>
      <c r="S117" s="13">
        <f t="shared" si="8"/>
        <v>12.4</v>
      </c>
      <c r="T117" s="13">
        <f t="shared" si="9"/>
        <v>95.384615384615387</v>
      </c>
    </row>
    <row r="118" spans="1:20" x14ac:dyDescent="0.25">
      <c r="A118" s="17">
        <v>110</v>
      </c>
      <c r="B118" s="7" t="s">
        <v>199</v>
      </c>
      <c r="C118" s="7" t="s">
        <v>200</v>
      </c>
      <c r="D118" s="7" t="s">
        <v>10</v>
      </c>
      <c r="E118" s="7">
        <v>1</v>
      </c>
      <c r="F118" s="7">
        <v>1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1</v>
      </c>
      <c r="R118" s="47"/>
      <c r="S118" s="13">
        <f t="shared" si="8"/>
        <v>13</v>
      </c>
      <c r="T118" s="13">
        <f t="shared" si="9"/>
        <v>100</v>
      </c>
    </row>
    <row r="119" spans="1:20" x14ac:dyDescent="0.25">
      <c r="A119" s="17">
        <v>111</v>
      </c>
      <c r="B119" s="7" t="s">
        <v>201</v>
      </c>
      <c r="C119" s="7" t="s">
        <v>200</v>
      </c>
      <c r="D119" s="7" t="s">
        <v>10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  <c r="M119" s="7">
        <v>1</v>
      </c>
      <c r="N119" s="7">
        <v>1</v>
      </c>
      <c r="O119" s="7">
        <v>1</v>
      </c>
      <c r="P119" s="7">
        <v>1</v>
      </c>
      <c r="Q119" s="7">
        <v>1</v>
      </c>
      <c r="R119" s="47"/>
      <c r="S119" s="13">
        <f t="shared" si="8"/>
        <v>13</v>
      </c>
      <c r="T119" s="13">
        <f t="shared" si="9"/>
        <v>100</v>
      </c>
    </row>
    <row r="120" spans="1:20" x14ac:dyDescent="0.25">
      <c r="A120" s="17">
        <v>112</v>
      </c>
      <c r="B120" s="7" t="s">
        <v>202</v>
      </c>
      <c r="C120" s="7" t="s">
        <v>203</v>
      </c>
      <c r="D120" s="7" t="s">
        <v>10</v>
      </c>
      <c r="E120" s="7">
        <v>1</v>
      </c>
      <c r="F120" s="7">
        <v>1</v>
      </c>
      <c r="G120" s="7">
        <v>1</v>
      </c>
      <c r="H120" s="7">
        <v>1</v>
      </c>
      <c r="I120" s="7">
        <v>0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1</v>
      </c>
      <c r="R120" s="47"/>
      <c r="S120" s="13">
        <f t="shared" si="8"/>
        <v>12</v>
      </c>
      <c r="T120" s="13">
        <f t="shared" si="9"/>
        <v>92.307692307692307</v>
      </c>
    </row>
    <row r="121" spans="1:20" x14ac:dyDescent="0.25">
      <c r="A121" s="17">
        <v>113</v>
      </c>
      <c r="B121" s="7" t="s">
        <v>204</v>
      </c>
      <c r="C121" s="7" t="s">
        <v>205</v>
      </c>
      <c r="D121" s="7" t="s">
        <v>10</v>
      </c>
      <c r="E121" s="7">
        <v>1</v>
      </c>
      <c r="F121" s="7">
        <v>1</v>
      </c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1</v>
      </c>
      <c r="R121" s="47"/>
      <c r="S121" s="13">
        <f t="shared" si="8"/>
        <v>13</v>
      </c>
      <c r="T121" s="13">
        <f t="shared" si="9"/>
        <v>100</v>
      </c>
    </row>
    <row r="122" spans="1:20" x14ac:dyDescent="0.25">
      <c r="A122" s="1">
        <v>114</v>
      </c>
      <c r="B122" s="7" t="s">
        <v>206</v>
      </c>
      <c r="C122" s="7" t="s">
        <v>207</v>
      </c>
      <c r="D122" s="7" t="s">
        <v>10</v>
      </c>
      <c r="E122" s="7">
        <v>1</v>
      </c>
      <c r="F122" s="7">
        <v>1</v>
      </c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7">
        <v>1</v>
      </c>
      <c r="M122" s="7">
        <v>1</v>
      </c>
      <c r="N122" s="7">
        <v>1</v>
      </c>
      <c r="O122" s="7">
        <v>1</v>
      </c>
      <c r="P122" s="7">
        <v>1</v>
      </c>
      <c r="Q122" s="7">
        <v>1</v>
      </c>
      <c r="R122" s="47"/>
      <c r="S122" s="13">
        <f t="shared" si="8"/>
        <v>13</v>
      </c>
      <c r="T122" s="13">
        <f t="shared" si="9"/>
        <v>100</v>
      </c>
    </row>
    <row r="123" spans="1:20" x14ac:dyDescent="0.25">
      <c r="A123" s="1">
        <v>115</v>
      </c>
      <c r="B123" s="7" t="s">
        <v>208</v>
      </c>
      <c r="C123" s="7" t="s">
        <v>209</v>
      </c>
      <c r="D123" s="7" t="s">
        <v>10</v>
      </c>
      <c r="E123" s="7">
        <v>1</v>
      </c>
      <c r="F123" s="7">
        <v>1</v>
      </c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1</v>
      </c>
      <c r="Q123" s="7">
        <v>1</v>
      </c>
      <c r="R123" s="47"/>
      <c r="S123" s="13">
        <f t="shared" si="8"/>
        <v>13</v>
      </c>
      <c r="T123" s="13">
        <f t="shared" si="9"/>
        <v>100</v>
      </c>
    </row>
    <row r="124" spans="1:20" x14ac:dyDescent="0.25">
      <c r="A124" s="1">
        <v>116</v>
      </c>
      <c r="B124" s="7" t="s">
        <v>210</v>
      </c>
      <c r="C124" s="7" t="s">
        <v>41</v>
      </c>
      <c r="D124" s="7" t="s">
        <v>10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P124" s="7">
        <v>1</v>
      </c>
      <c r="Q124" s="7">
        <v>1</v>
      </c>
      <c r="R124" s="47"/>
      <c r="S124" s="13">
        <f t="shared" si="8"/>
        <v>13</v>
      </c>
      <c r="T124" s="13">
        <f t="shared" si="9"/>
        <v>100</v>
      </c>
    </row>
    <row r="125" spans="1:20" x14ac:dyDescent="0.25">
      <c r="A125" s="1">
        <v>117</v>
      </c>
      <c r="B125" s="7" t="s">
        <v>211</v>
      </c>
      <c r="C125" s="7" t="s">
        <v>205</v>
      </c>
      <c r="D125" s="7" t="s">
        <v>10</v>
      </c>
      <c r="E125" s="7">
        <v>1</v>
      </c>
      <c r="F125" s="7">
        <v>1</v>
      </c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P125" s="7">
        <v>1</v>
      </c>
      <c r="Q125" s="7">
        <v>1</v>
      </c>
      <c r="R125" s="47"/>
      <c r="S125" s="13">
        <f t="shared" si="8"/>
        <v>13</v>
      </c>
      <c r="T125" s="13">
        <f t="shared" si="9"/>
        <v>100</v>
      </c>
    </row>
    <row r="126" spans="1:20" x14ac:dyDescent="0.25">
      <c r="A126" s="1">
        <v>118</v>
      </c>
      <c r="B126" s="7" t="s">
        <v>212</v>
      </c>
      <c r="C126" s="7" t="s">
        <v>213</v>
      </c>
      <c r="D126" s="7" t="s">
        <v>19</v>
      </c>
      <c r="E126" s="7">
        <v>1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0.4</v>
      </c>
      <c r="N126" s="7">
        <v>1</v>
      </c>
      <c r="O126" s="7">
        <v>1</v>
      </c>
      <c r="P126" s="7">
        <v>1</v>
      </c>
      <c r="Q126" s="7">
        <v>1</v>
      </c>
      <c r="R126" s="47"/>
      <c r="S126" s="13">
        <f t="shared" si="8"/>
        <v>12.4</v>
      </c>
      <c r="T126" s="13">
        <f t="shared" si="9"/>
        <v>95.384615384615387</v>
      </c>
    </row>
    <row r="127" spans="1:20" x14ac:dyDescent="0.25">
      <c r="A127" s="1">
        <v>119</v>
      </c>
      <c r="B127" s="7" t="s">
        <v>214</v>
      </c>
      <c r="C127" s="7" t="s">
        <v>215</v>
      </c>
      <c r="D127" s="7" t="s">
        <v>19</v>
      </c>
      <c r="E127" s="7">
        <v>1</v>
      </c>
      <c r="F127" s="7">
        <v>1</v>
      </c>
      <c r="G127" s="7">
        <v>1</v>
      </c>
      <c r="H127" s="7">
        <v>1</v>
      </c>
      <c r="I127" s="7">
        <v>0</v>
      </c>
      <c r="J127" s="7">
        <v>1</v>
      </c>
      <c r="K127" s="7">
        <v>1</v>
      </c>
      <c r="L127" s="7">
        <v>1</v>
      </c>
      <c r="M127" s="7">
        <v>1</v>
      </c>
      <c r="N127" s="7">
        <v>0</v>
      </c>
      <c r="O127" s="7">
        <v>1</v>
      </c>
      <c r="P127" s="7">
        <v>1</v>
      </c>
      <c r="Q127" s="7">
        <v>0</v>
      </c>
      <c r="R127" s="47"/>
      <c r="S127" s="13">
        <f t="shared" si="8"/>
        <v>10</v>
      </c>
      <c r="T127" s="13">
        <f t="shared" si="9"/>
        <v>76.92307692307692</v>
      </c>
    </row>
    <row r="128" spans="1:20" x14ac:dyDescent="0.25">
      <c r="A128" s="1">
        <v>120</v>
      </c>
      <c r="B128" s="7" t="s">
        <v>216</v>
      </c>
      <c r="C128" s="7" t="s">
        <v>217</v>
      </c>
      <c r="D128" s="7" t="s">
        <v>19</v>
      </c>
      <c r="E128" s="7">
        <v>1</v>
      </c>
      <c r="F128" s="7">
        <v>1</v>
      </c>
      <c r="G128" s="7">
        <v>1</v>
      </c>
      <c r="H128" s="7">
        <v>1</v>
      </c>
      <c r="I128" s="7">
        <v>0</v>
      </c>
      <c r="J128" s="7">
        <v>1</v>
      </c>
      <c r="K128" s="7">
        <v>1</v>
      </c>
      <c r="L128" s="7">
        <v>1</v>
      </c>
      <c r="M128" s="7">
        <v>0.4</v>
      </c>
      <c r="N128" s="7">
        <v>1</v>
      </c>
      <c r="O128" s="7">
        <v>0</v>
      </c>
      <c r="P128" s="7">
        <v>1</v>
      </c>
      <c r="Q128" s="7">
        <v>1</v>
      </c>
      <c r="R128" s="47"/>
      <c r="S128" s="13">
        <f t="shared" si="8"/>
        <v>10.4</v>
      </c>
      <c r="T128" s="13">
        <f t="shared" si="9"/>
        <v>80</v>
      </c>
    </row>
    <row r="129" spans="1:20" x14ac:dyDescent="0.25">
      <c r="A129" s="1">
        <v>121</v>
      </c>
      <c r="B129" s="7" t="s">
        <v>218</v>
      </c>
      <c r="C129" s="7" t="s">
        <v>217</v>
      </c>
      <c r="D129" s="7" t="s">
        <v>19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J129" s="7">
        <v>1</v>
      </c>
      <c r="K129" s="7">
        <v>0.5</v>
      </c>
      <c r="L129" s="7">
        <v>1</v>
      </c>
      <c r="M129" s="7">
        <v>0.4</v>
      </c>
      <c r="N129" s="7">
        <v>1</v>
      </c>
      <c r="O129" s="7">
        <v>0</v>
      </c>
      <c r="P129" s="7">
        <v>1</v>
      </c>
      <c r="Q129" s="7">
        <v>1</v>
      </c>
      <c r="R129" s="47"/>
      <c r="S129" s="13">
        <f t="shared" si="8"/>
        <v>10.9</v>
      </c>
      <c r="T129" s="13">
        <f t="shared" si="9"/>
        <v>83.84615384615384</v>
      </c>
    </row>
    <row r="130" spans="1:20" x14ac:dyDescent="0.25">
      <c r="A130" s="1">
        <v>122</v>
      </c>
      <c r="B130" s="7" t="s">
        <v>219</v>
      </c>
      <c r="C130" s="7" t="s">
        <v>217</v>
      </c>
      <c r="D130" s="7" t="s">
        <v>19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7">
        <v>0.4</v>
      </c>
      <c r="N130" s="7">
        <v>1</v>
      </c>
      <c r="O130" s="7">
        <v>0</v>
      </c>
      <c r="P130" s="7">
        <v>1</v>
      </c>
      <c r="Q130" s="7">
        <v>1</v>
      </c>
      <c r="R130" s="47"/>
      <c r="S130" s="13">
        <f t="shared" si="8"/>
        <v>11.4</v>
      </c>
      <c r="T130" s="13">
        <f t="shared" si="9"/>
        <v>87.692307692307693</v>
      </c>
    </row>
    <row r="131" spans="1:20" x14ac:dyDescent="0.25">
      <c r="A131" s="1">
        <v>123</v>
      </c>
      <c r="B131" s="7" t="s">
        <v>220</v>
      </c>
      <c r="C131" s="7" t="s">
        <v>41</v>
      </c>
      <c r="D131" s="7" t="s">
        <v>19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0.4</v>
      </c>
      <c r="N131" s="7">
        <v>1</v>
      </c>
      <c r="O131" s="7">
        <v>0</v>
      </c>
      <c r="P131" s="7">
        <v>1</v>
      </c>
      <c r="Q131" s="7">
        <v>1</v>
      </c>
      <c r="R131" s="47"/>
      <c r="S131" s="13">
        <f t="shared" si="8"/>
        <v>11.4</v>
      </c>
      <c r="T131" s="13">
        <f t="shared" si="9"/>
        <v>87.692307692307693</v>
      </c>
    </row>
    <row r="132" spans="1:20" x14ac:dyDescent="0.25">
      <c r="A132" s="1">
        <v>124</v>
      </c>
      <c r="B132" s="7" t="s">
        <v>221</v>
      </c>
      <c r="C132" s="7" t="s">
        <v>81</v>
      </c>
      <c r="D132" s="7" t="s">
        <v>19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0.4</v>
      </c>
      <c r="N132" s="7">
        <v>1</v>
      </c>
      <c r="O132" s="7">
        <v>1</v>
      </c>
      <c r="P132" s="7">
        <v>1</v>
      </c>
      <c r="Q132" s="7">
        <v>0</v>
      </c>
      <c r="R132" s="47"/>
      <c r="S132" s="13">
        <f t="shared" si="8"/>
        <v>11.4</v>
      </c>
      <c r="T132" s="13">
        <f t="shared" si="9"/>
        <v>87.692307692307693</v>
      </c>
    </row>
    <row r="133" spans="1:20" x14ac:dyDescent="0.25">
      <c r="A133" s="1">
        <v>125</v>
      </c>
      <c r="B133" s="7" t="s">
        <v>222</v>
      </c>
      <c r="C133" s="7" t="s">
        <v>81</v>
      </c>
      <c r="D133" s="7" t="s">
        <v>19</v>
      </c>
      <c r="E133" s="7">
        <v>1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7">
        <v>0</v>
      </c>
      <c r="N133" s="7">
        <v>1</v>
      </c>
      <c r="O133" s="7">
        <v>1</v>
      </c>
      <c r="P133" s="7">
        <v>1</v>
      </c>
      <c r="Q133" s="7">
        <v>0</v>
      </c>
      <c r="R133" s="47"/>
      <c r="S133" s="13">
        <f t="shared" si="8"/>
        <v>11</v>
      </c>
      <c r="T133" s="13">
        <f t="shared" si="9"/>
        <v>84.615384615384613</v>
      </c>
    </row>
    <row r="134" spans="1:20" x14ac:dyDescent="0.25">
      <c r="A134" s="1">
        <v>126</v>
      </c>
      <c r="B134" s="7" t="s">
        <v>223</v>
      </c>
      <c r="C134" s="7" t="s">
        <v>224</v>
      </c>
      <c r="D134" s="7" t="s">
        <v>19</v>
      </c>
      <c r="E134" s="7">
        <v>1</v>
      </c>
      <c r="F134" s="7">
        <v>1</v>
      </c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7">
        <v>0.4</v>
      </c>
      <c r="N134" s="7">
        <v>1</v>
      </c>
      <c r="O134" s="7">
        <v>1</v>
      </c>
      <c r="P134" s="7">
        <v>1</v>
      </c>
      <c r="Q134" s="7">
        <v>0</v>
      </c>
      <c r="R134" s="47"/>
      <c r="S134" s="13">
        <f t="shared" si="8"/>
        <v>11.4</v>
      </c>
      <c r="T134" s="13">
        <f t="shared" si="9"/>
        <v>87.692307692307693</v>
      </c>
    </row>
    <row r="135" spans="1:20" x14ac:dyDescent="0.25">
      <c r="A135" s="1">
        <v>127</v>
      </c>
      <c r="B135" s="7" t="s">
        <v>225</v>
      </c>
      <c r="C135" s="7" t="s">
        <v>215</v>
      </c>
      <c r="D135" s="15" t="s">
        <v>272</v>
      </c>
      <c r="E135" s="7">
        <v>1</v>
      </c>
      <c r="F135" s="7">
        <v>1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7">
        <v>1</v>
      </c>
      <c r="M135" s="7">
        <v>0.4</v>
      </c>
      <c r="N135" s="7">
        <v>1</v>
      </c>
      <c r="O135" s="7">
        <v>1</v>
      </c>
      <c r="P135" s="7">
        <v>1</v>
      </c>
      <c r="Q135" s="7">
        <v>1</v>
      </c>
      <c r="R135" s="47"/>
      <c r="S135" s="13">
        <f t="shared" si="8"/>
        <v>12.4</v>
      </c>
      <c r="T135" s="13">
        <f t="shared" si="9"/>
        <v>95.384615384615387</v>
      </c>
    </row>
    <row r="136" spans="1:20" x14ac:dyDescent="0.25">
      <c r="A136" s="1">
        <v>128</v>
      </c>
      <c r="B136" s="7" t="s">
        <v>226</v>
      </c>
      <c r="C136" s="7" t="s">
        <v>227</v>
      </c>
      <c r="D136" s="7" t="s">
        <v>19</v>
      </c>
      <c r="E136" s="7">
        <v>1</v>
      </c>
      <c r="F136" s="7">
        <v>1</v>
      </c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  <c r="M136" s="7">
        <v>0.4</v>
      </c>
      <c r="N136" s="7">
        <v>1</v>
      </c>
      <c r="O136" s="7">
        <v>1</v>
      </c>
      <c r="P136" s="7">
        <v>1</v>
      </c>
      <c r="Q136" s="7">
        <v>1</v>
      </c>
      <c r="R136" s="47"/>
      <c r="S136" s="13">
        <f t="shared" si="8"/>
        <v>12.4</v>
      </c>
      <c r="T136" s="13">
        <f t="shared" si="9"/>
        <v>95.384615384615387</v>
      </c>
    </row>
    <row r="137" spans="1:20" x14ac:dyDescent="0.25">
      <c r="A137" s="1">
        <v>129</v>
      </c>
      <c r="B137" s="7" t="s">
        <v>228</v>
      </c>
      <c r="C137" s="7" t="s">
        <v>229</v>
      </c>
      <c r="D137" s="7" t="s">
        <v>19</v>
      </c>
      <c r="E137" s="7">
        <v>1</v>
      </c>
      <c r="F137" s="7">
        <v>1</v>
      </c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  <c r="M137" s="7">
        <v>0.8</v>
      </c>
      <c r="N137" s="7">
        <v>1</v>
      </c>
      <c r="O137" s="7">
        <v>1</v>
      </c>
      <c r="P137" s="7">
        <v>1</v>
      </c>
      <c r="Q137" s="7">
        <v>1</v>
      </c>
      <c r="R137" s="47"/>
      <c r="S137" s="13">
        <f t="shared" ref="S137:S169" si="10">SUM(E137:Q137)</f>
        <v>12.8</v>
      </c>
      <c r="T137" s="13">
        <f t="shared" ref="T137:T171" si="11">(S137*$X$2)/$W$2</f>
        <v>98.461538461538467</v>
      </c>
    </row>
    <row r="138" spans="1:20" x14ac:dyDescent="0.25">
      <c r="A138" s="1">
        <v>130</v>
      </c>
      <c r="B138" s="7" t="s">
        <v>230</v>
      </c>
      <c r="C138" s="7" t="s">
        <v>231</v>
      </c>
      <c r="D138" s="7" t="s">
        <v>19</v>
      </c>
      <c r="E138" s="7">
        <v>1</v>
      </c>
      <c r="F138" s="7">
        <v>1</v>
      </c>
      <c r="G138" s="7">
        <v>1</v>
      </c>
      <c r="H138" s="7">
        <v>1</v>
      </c>
      <c r="I138" s="7">
        <v>1</v>
      </c>
      <c r="J138" s="7">
        <v>1</v>
      </c>
      <c r="K138" s="7">
        <v>0.5</v>
      </c>
      <c r="L138" s="7">
        <v>1</v>
      </c>
      <c r="M138" s="7">
        <v>0.4</v>
      </c>
      <c r="N138" s="7">
        <v>1</v>
      </c>
      <c r="O138" s="7">
        <v>1</v>
      </c>
      <c r="P138" s="7">
        <v>1</v>
      </c>
      <c r="Q138" s="7">
        <v>1</v>
      </c>
      <c r="R138" s="47"/>
      <c r="S138" s="13">
        <f t="shared" si="10"/>
        <v>11.9</v>
      </c>
      <c r="T138" s="13">
        <f t="shared" si="11"/>
        <v>91.538461538461533</v>
      </c>
    </row>
    <row r="139" spans="1:20" x14ac:dyDescent="0.25">
      <c r="A139" s="1">
        <v>131</v>
      </c>
      <c r="B139" s="7" t="s">
        <v>232</v>
      </c>
      <c r="C139" s="7" t="s">
        <v>233</v>
      </c>
      <c r="D139" s="7" t="s">
        <v>19</v>
      </c>
      <c r="E139" s="7">
        <v>1</v>
      </c>
      <c r="F139" s="7">
        <v>1</v>
      </c>
      <c r="G139" s="7">
        <v>1</v>
      </c>
      <c r="H139" s="7">
        <v>1</v>
      </c>
      <c r="I139" s="7">
        <v>1</v>
      </c>
      <c r="J139" s="7">
        <v>1</v>
      </c>
      <c r="K139" s="7">
        <v>0.5</v>
      </c>
      <c r="L139" s="7">
        <v>1</v>
      </c>
      <c r="M139" s="7">
        <v>0.4</v>
      </c>
      <c r="N139" s="7">
        <v>1</v>
      </c>
      <c r="O139" s="7">
        <v>1</v>
      </c>
      <c r="P139" s="7">
        <v>1</v>
      </c>
      <c r="Q139" s="7">
        <v>1</v>
      </c>
      <c r="R139" s="47"/>
      <c r="S139" s="13">
        <f t="shared" si="10"/>
        <v>11.9</v>
      </c>
      <c r="T139" s="13">
        <f t="shared" si="11"/>
        <v>91.538461538461533</v>
      </c>
    </row>
    <row r="140" spans="1:20" x14ac:dyDescent="0.25">
      <c r="A140" s="1">
        <v>132</v>
      </c>
      <c r="B140" s="7" t="s">
        <v>234</v>
      </c>
      <c r="C140" s="7" t="s">
        <v>235</v>
      </c>
      <c r="D140" s="7" t="s">
        <v>19</v>
      </c>
      <c r="E140" s="7">
        <v>1</v>
      </c>
      <c r="F140" s="7">
        <v>1</v>
      </c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7">
        <v>0.8</v>
      </c>
      <c r="N140" s="7">
        <v>1</v>
      </c>
      <c r="O140" s="7">
        <v>1</v>
      </c>
      <c r="P140" s="7">
        <v>1</v>
      </c>
      <c r="Q140" s="7">
        <v>1</v>
      </c>
      <c r="R140" s="47"/>
      <c r="S140" s="13">
        <f t="shared" si="10"/>
        <v>12.8</v>
      </c>
      <c r="T140" s="13">
        <f t="shared" si="11"/>
        <v>98.461538461538467</v>
      </c>
    </row>
    <row r="141" spans="1:20" x14ac:dyDescent="0.25">
      <c r="A141" s="1">
        <v>133</v>
      </c>
      <c r="B141" s="7" t="s">
        <v>236</v>
      </c>
      <c r="C141" s="7" t="s">
        <v>237</v>
      </c>
      <c r="D141" s="7" t="s">
        <v>19</v>
      </c>
      <c r="E141" s="7">
        <v>1</v>
      </c>
      <c r="F141" s="7">
        <v>1</v>
      </c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7">
        <v>0.8</v>
      </c>
      <c r="N141" s="7">
        <v>1</v>
      </c>
      <c r="O141" s="7">
        <v>1</v>
      </c>
      <c r="P141" s="7">
        <v>1</v>
      </c>
      <c r="Q141" s="7">
        <v>1</v>
      </c>
      <c r="R141" s="47"/>
      <c r="S141" s="13">
        <f t="shared" si="10"/>
        <v>12.8</v>
      </c>
      <c r="T141" s="13">
        <f t="shared" si="11"/>
        <v>98.461538461538467</v>
      </c>
    </row>
    <row r="142" spans="1:20" x14ac:dyDescent="0.25">
      <c r="A142" s="1">
        <v>134</v>
      </c>
      <c r="B142" s="7" t="s">
        <v>238</v>
      </c>
      <c r="C142" s="7" t="s">
        <v>239</v>
      </c>
      <c r="D142" s="7" t="s">
        <v>19</v>
      </c>
      <c r="E142" s="7">
        <v>1</v>
      </c>
      <c r="F142" s="7">
        <v>1</v>
      </c>
      <c r="G142" s="7">
        <v>1</v>
      </c>
      <c r="H142" s="7">
        <v>1</v>
      </c>
      <c r="I142" s="7">
        <v>1</v>
      </c>
      <c r="J142" s="7">
        <v>1</v>
      </c>
      <c r="K142" s="7">
        <v>0.5</v>
      </c>
      <c r="L142" s="7">
        <v>1</v>
      </c>
      <c r="M142" s="7">
        <v>0.4</v>
      </c>
      <c r="N142" s="7">
        <v>1</v>
      </c>
      <c r="O142" s="7">
        <v>1</v>
      </c>
      <c r="P142" s="7">
        <v>1</v>
      </c>
      <c r="Q142" s="7">
        <v>1</v>
      </c>
      <c r="R142" s="47"/>
      <c r="S142" s="13">
        <f t="shared" si="10"/>
        <v>11.9</v>
      </c>
      <c r="T142" s="13">
        <f t="shared" si="11"/>
        <v>91.538461538461533</v>
      </c>
    </row>
    <row r="143" spans="1:20" x14ac:dyDescent="0.25">
      <c r="A143" s="1">
        <v>135</v>
      </c>
      <c r="B143" s="7" t="s">
        <v>240</v>
      </c>
      <c r="C143" s="7" t="s">
        <v>241</v>
      </c>
      <c r="D143" s="15" t="s">
        <v>272</v>
      </c>
      <c r="E143" s="7">
        <v>1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  <c r="M143" s="7">
        <v>1</v>
      </c>
      <c r="N143" s="7">
        <v>1</v>
      </c>
      <c r="O143" s="7">
        <v>1</v>
      </c>
      <c r="P143" s="7">
        <v>1</v>
      </c>
      <c r="Q143" s="7">
        <v>1</v>
      </c>
      <c r="R143" s="47"/>
      <c r="S143" s="13">
        <f t="shared" si="10"/>
        <v>13</v>
      </c>
      <c r="T143" s="13">
        <f t="shared" si="11"/>
        <v>100</v>
      </c>
    </row>
    <row r="144" spans="1:20" x14ac:dyDescent="0.25">
      <c r="A144" s="1">
        <v>136</v>
      </c>
      <c r="B144" s="7" t="s">
        <v>242</v>
      </c>
      <c r="C144" s="7" t="s">
        <v>73</v>
      </c>
      <c r="D144" s="7" t="s">
        <v>19</v>
      </c>
      <c r="E144" s="7">
        <v>1</v>
      </c>
      <c r="F144" s="7">
        <v>1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7">
        <v>1</v>
      </c>
      <c r="N144" s="7">
        <v>1</v>
      </c>
      <c r="O144" s="7">
        <v>1</v>
      </c>
      <c r="P144" s="7">
        <v>1</v>
      </c>
      <c r="Q144" s="7">
        <v>1</v>
      </c>
      <c r="R144" s="47"/>
      <c r="S144" s="13">
        <f t="shared" si="10"/>
        <v>13</v>
      </c>
      <c r="T144" s="13">
        <f t="shared" si="11"/>
        <v>100</v>
      </c>
    </row>
    <row r="145" spans="1:20" x14ac:dyDescent="0.25">
      <c r="A145" s="1">
        <v>137</v>
      </c>
      <c r="B145" s="7" t="s">
        <v>243</v>
      </c>
      <c r="C145" s="7" t="s">
        <v>188</v>
      </c>
      <c r="D145" s="7" t="s">
        <v>19</v>
      </c>
      <c r="E145" s="7">
        <v>1</v>
      </c>
      <c r="F145" s="7">
        <v>1</v>
      </c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7">
        <v>0.4</v>
      </c>
      <c r="N145" s="7">
        <v>1</v>
      </c>
      <c r="O145" s="7">
        <v>1</v>
      </c>
      <c r="P145" s="7">
        <v>1</v>
      </c>
      <c r="Q145" s="7">
        <v>1</v>
      </c>
      <c r="R145" s="47"/>
      <c r="S145" s="13">
        <f t="shared" si="10"/>
        <v>12.4</v>
      </c>
      <c r="T145" s="13">
        <f t="shared" si="11"/>
        <v>95.384615384615387</v>
      </c>
    </row>
    <row r="146" spans="1:20" x14ac:dyDescent="0.25">
      <c r="A146" s="1">
        <v>138</v>
      </c>
      <c r="B146" s="7" t="s">
        <v>244</v>
      </c>
      <c r="C146" s="7" t="s">
        <v>188</v>
      </c>
      <c r="D146" s="7" t="s">
        <v>19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0.4</v>
      </c>
      <c r="N146" s="7">
        <v>1</v>
      </c>
      <c r="O146" s="7">
        <v>1</v>
      </c>
      <c r="P146" s="7">
        <v>1</v>
      </c>
      <c r="Q146" s="7">
        <v>1</v>
      </c>
      <c r="R146" s="47"/>
      <c r="S146" s="13">
        <f t="shared" si="10"/>
        <v>12.4</v>
      </c>
      <c r="T146" s="13">
        <f t="shared" si="11"/>
        <v>95.384615384615387</v>
      </c>
    </row>
    <row r="147" spans="1:20" x14ac:dyDescent="0.25">
      <c r="A147" s="1">
        <v>139</v>
      </c>
      <c r="B147" s="7" t="s">
        <v>245</v>
      </c>
      <c r="C147" s="7" t="s">
        <v>246</v>
      </c>
      <c r="D147" s="7" t="s">
        <v>19</v>
      </c>
      <c r="E147" s="7">
        <v>1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7">
        <v>0.2</v>
      </c>
      <c r="N147" s="7">
        <v>1</v>
      </c>
      <c r="O147" s="7">
        <v>1</v>
      </c>
      <c r="P147" s="7">
        <v>1</v>
      </c>
      <c r="Q147" s="7">
        <v>1</v>
      </c>
      <c r="R147" s="47"/>
      <c r="S147" s="13">
        <f t="shared" si="10"/>
        <v>12.2</v>
      </c>
      <c r="T147" s="13">
        <f t="shared" si="11"/>
        <v>93.84615384615384</v>
      </c>
    </row>
    <row r="148" spans="1:20" x14ac:dyDescent="0.25">
      <c r="A148" s="1">
        <v>140</v>
      </c>
      <c r="B148" s="7" t="s">
        <v>247</v>
      </c>
      <c r="C148" s="7" t="s">
        <v>248</v>
      </c>
      <c r="D148" s="7" t="s">
        <v>19</v>
      </c>
      <c r="E148" s="7">
        <v>1</v>
      </c>
      <c r="F148" s="7">
        <v>0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7">
        <v>0.8</v>
      </c>
      <c r="N148" s="7">
        <v>1</v>
      </c>
      <c r="O148" s="7">
        <v>1</v>
      </c>
      <c r="P148" s="7">
        <v>1</v>
      </c>
      <c r="Q148" s="7">
        <v>1</v>
      </c>
      <c r="R148" s="47"/>
      <c r="S148" s="13">
        <f t="shared" si="10"/>
        <v>11.8</v>
      </c>
      <c r="T148" s="13">
        <f t="shared" si="11"/>
        <v>90.769230769230774</v>
      </c>
    </row>
    <row r="149" spans="1:20" x14ac:dyDescent="0.25">
      <c r="A149" s="1">
        <v>141</v>
      </c>
      <c r="B149" s="7" t="s">
        <v>249</v>
      </c>
      <c r="C149" s="7" t="s">
        <v>250</v>
      </c>
      <c r="D149" s="7" t="s">
        <v>19</v>
      </c>
      <c r="E149" s="7">
        <v>1</v>
      </c>
      <c r="F149" s="7">
        <v>0</v>
      </c>
      <c r="G149" s="7">
        <v>1</v>
      </c>
      <c r="H149" s="7">
        <v>1</v>
      </c>
      <c r="I149" s="7">
        <v>0</v>
      </c>
      <c r="J149" s="7">
        <v>1</v>
      </c>
      <c r="K149" s="7">
        <v>0.5</v>
      </c>
      <c r="L149" s="7">
        <v>1</v>
      </c>
      <c r="M149" s="7">
        <v>0</v>
      </c>
      <c r="N149" s="7">
        <v>0</v>
      </c>
      <c r="O149" s="7">
        <v>0</v>
      </c>
      <c r="P149" s="7">
        <v>1</v>
      </c>
      <c r="Q149" s="7">
        <v>1</v>
      </c>
      <c r="R149" s="47"/>
      <c r="S149" s="13">
        <f t="shared" si="10"/>
        <v>7.5</v>
      </c>
      <c r="T149" s="13">
        <f t="shared" si="11"/>
        <v>57.692307692307693</v>
      </c>
    </row>
    <row r="150" spans="1:20" x14ac:dyDescent="0.25">
      <c r="A150" s="1">
        <v>142</v>
      </c>
      <c r="B150" s="7" t="s">
        <v>251</v>
      </c>
      <c r="C150" s="7" t="s">
        <v>252</v>
      </c>
      <c r="D150" s="7" t="s">
        <v>19</v>
      </c>
      <c r="E150" s="7">
        <v>1</v>
      </c>
      <c r="F150" s="7">
        <v>1</v>
      </c>
      <c r="G150" s="7">
        <v>1</v>
      </c>
      <c r="H150" s="7">
        <v>1</v>
      </c>
      <c r="I150" s="7">
        <v>1</v>
      </c>
      <c r="J150" s="7">
        <v>1</v>
      </c>
      <c r="K150" s="7">
        <v>0</v>
      </c>
      <c r="L150" s="7">
        <v>1</v>
      </c>
      <c r="M150" s="7">
        <v>0.2</v>
      </c>
      <c r="N150" s="7">
        <v>0</v>
      </c>
      <c r="O150" s="7">
        <v>1</v>
      </c>
      <c r="P150" s="7">
        <v>1</v>
      </c>
      <c r="Q150" s="7">
        <v>1</v>
      </c>
      <c r="R150" s="47"/>
      <c r="S150" s="13">
        <f t="shared" si="10"/>
        <v>10.199999999999999</v>
      </c>
      <c r="T150" s="13">
        <f t="shared" si="11"/>
        <v>78.461538461538453</v>
      </c>
    </row>
    <row r="151" spans="1:20" x14ac:dyDescent="0.25">
      <c r="A151" s="1">
        <v>143</v>
      </c>
      <c r="B151" s="7" t="s">
        <v>253</v>
      </c>
      <c r="C151" s="7" t="s">
        <v>51</v>
      </c>
      <c r="D151" s="7" t="s">
        <v>19</v>
      </c>
      <c r="E151" s="7">
        <v>1</v>
      </c>
      <c r="F151" s="7">
        <v>1</v>
      </c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7">
        <v>1</v>
      </c>
      <c r="M151" s="7">
        <v>0.6</v>
      </c>
      <c r="N151" s="7">
        <v>1</v>
      </c>
      <c r="O151" s="7">
        <v>1</v>
      </c>
      <c r="P151" s="7">
        <v>1</v>
      </c>
      <c r="Q151" s="7">
        <v>1</v>
      </c>
      <c r="R151" s="47"/>
      <c r="S151" s="13">
        <f t="shared" si="10"/>
        <v>12.6</v>
      </c>
      <c r="T151" s="13">
        <f t="shared" si="11"/>
        <v>96.92307692307692</v>
      </c>
    </row>
    <row r="152" spans="1:20" x14ac:dyDescent="0.25">
      <c r="A152" s="1">
        <v>144</v>
      </c>
      <c r="B152" s="7" t="s">
        <v>254</v>
      </c>
      <c r="C152" s="7" t="s">
        <v>51</v>
      </c>
      <c r="D152" s="7" t="s">
        <v>19</v>
      </c>
      <c r="E152" s="7">
        <v>1</v>
      </c>
      <c r="F152" s="7">
        <v>1</v>
      </c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  <c r="M152" s="7">
        <v>0.6</v>
      </c>
      <c r="N152" s="7">
        <v>1</v>
      </c>
      <c r="O152" s="7">
        <v>1</v>
      </c>
      <c r="P152" s="7">
        <v>1</v>
      </c>
      <c r="Q152" s="7">
        <v>1</v>
      </c>
      <c r="R152" s="47"/>
      <c r="S152" s="13">
        <f t="shared" si="10"/>
        <v>12.6</v>
      </c>
      <c r="T152" s="13">
        <f t="shared" si="11"/>
        <v>96.92307692307692</v>
      </c>
    </row>
    <row r="153" spans="1:20" x14ac:dyDescent="0.25">
      <c r="A153" s="1">
        <v>145</v>
      </c>
      <c r="B153" s="7" t="s">
        <v>255</v>
      </c>
      <c r="C153" s="7" t="s">
        <v>256</v>
      </c>
      <c r="D153" s="7" t="s">
        <v>19</v>
      </c>
      <c r="E153" s="7">
        <v>1</v>
      </c>
      <c r="F153" s="7">
        <v>0</v>
      </c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7">
        <v>0</v>
      </c>
      <c r="N153" s="7">
        <v>1</v>
      </c>
      <c r="O153" s="7">
        <v>1</v>
      </c>
      <c r="P153" s="7">
        <v>1</v>
      </c>
      <c r="Q153" s="7">
        <v>1</v>
      </c>
      <c r="R153" s="47"/>
      <c r="S153" s="13">
        <f t="shared" si="10"/>
        <v>11</v>
      </c>
      <c r="T153" s="13">
        <f t="shared" si="11"/>
        <v>84.615384615384613</v>
      </c>
    </row>
    <row r="154" spans="1:20" x14ac:dyDescent="0.25">
      <c r="A154" s="1">
        <v>146</v>
      </c>
      <c r="B154" s="7" t="s">
        <v>257</v>
      </c>
      <c r="C154" s="7" t="s">
        <v>258</v>
      </c>
      <c r="D154" s="7" t="s">
        <v>19</v>
      </c>
      <c r="E154" s="7">
        <v>1</v>
      </c>
      <c r="F154" s="7">
        <v>1</v>
      </c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7">
        <v>1</v>
      </c>
      <c r="M154" s="7">
        <v>1</v>
      </c>
      <c r="N154" s="7">
        <v>1</v>
      </c>
      <c r="O154" s="7">
        <v>1</v>
      </c>
      <c r="P154" s="7">
        <v>1</v>
      </c>
      <c r="Q154" s="7">
        <v>1</v>
      </c>
      <c r="R154" s="47"/>
      <c r="S154" s="13">
        <f t="shared" si="10"/>
        <v>13</v>
      </c>
      <c r="T154" s="13">
        <f t="shared" si="11"/>
        <v>100</v>
      </c>
    </row>
    <row r="155" spans="1:20" x14ac:dyDescent="0.25">
      <c r="A155" s="1">
        <v>147</v>
      </c>
      <c r="B155" s="7" t="s">
        <v>259</v>
      </c>
      <c r="C155" s="7" t="s">
        <v>260</v>
      </c>
      <c r="D155" s="15" t="s">
        <v>273</v>
      </c>
      <c r="E155" s="7">
        <v>1</v>
      </c>
      <c r="F155" s="7">
        <v>1</v>
      </c>
      <c r="G155" s="7">
        <v>1</v>
      </c>
      <c r="H155" s="7">
        <v>1</v>
      </c>
      <c r="I155" s="7">
        <v>1</v>
      </c>
      <c r="J155" s="7">
        <v>1</v>
      </c>
      <c r="K155" s="7">
        <v>0.5</v>
      </c>
      <c r="L155" s="7">
        <v>1</v>
      </c>
      <c r="M155" s="7">
        <v>1</v>
      </c>
      <c r="N155" s="7">
        <v>1</v>
      </c>
      <c r="O155" s="7">
        <v>1</v>
      </c>
      <c r="P155" s="7">
        <v>1</v>
      </c>
      <c r="Q155" s="7">
        <v>1</v>
      </c>
      <c r="R155" s="47"/>
      <c r="S155" s="13">
        <f t="shared" si="10"/>
        <v>12.5</v>
      </c>
      <c r="T155" s="13">
        <f t="shared" si="11"/>
        <v>96.15384615384616</v>
      </c>
    </row>
    <row r="156" spans="1:20" x14ac:dyDescent="0.25">
      <c r="A156" s="1">
        <v>148</v>
      </c>
      <c r="B156" s="7" t="s">
        <v>261</v>
      </c>
      <c r="C156" s="7" t="s">
        <v>262</v>
      </c>
      <c r="D156" s="7" t="s">
        <v>19</v>
      </c>
      <c r="E156" s="7">
        <v>1</v>
      </c>
      <c r="F156" s="7">
        <v>1</v>
      </c>
      <c r="G156" s="7">
        <v>1</v>
      </c>
      <c r="H156" s="7">
        <v>1</v>
      </c>
      <c r="I156" s="7">
        <v>0</v>
      </c>
      <c r="J156" s="7">
        <v>1</v>
      </c>
      <c r="K156" s="7">
        <v>1</v>
      </c>
      <c r="L156" s="7">
        <v>1</v>
      </c>
      <c r="M156" s="7">
        <v>0.6</v>
      </c>
      <c r="N156" s="7">
        <v>1</v>
      </c>
      <c r="O156" s="7">
        <v>1</v>
      </c>
      <c r="P156" s="7">
        <v>1</v>
      </c>
      <c r="Q156" s="7">
        <v>1</v>
      </c>
      <c r="R156" s="47"/>
      <c r="S156" s="13">
        <f t="shared" si="10"/>
        <v>11.6</v>
      </c>
      <c r="T156" s="13">
        <f t="shared" si="11"/>
        <v>89.230769230769226</v>
      </c>
    </row>
    <row r="157" spans="1:20" x14ac:dyDescent="0.25">
      <c r="A157" s="1">
        <v>149</v>
      </c>
      <c r="B157" s="7" t="s">
        <v>263</v>
      </c>
      <c r="C157" s="7" t="s">
        <v>264</v>
      </c>
      <c r="D157" s="7" t="s">
        <v>19</v>
      </c>
      <c r="E157" s="7">
        <v>1</v>
      </c>
      <c r="F157" s="7">
        <v>0</v>
      </c>
      <c r="G157" s="7">
        <v>1</v>
      </c>
      <c r="H157" s="7">
        <v>1</v>
      </c>
      <c r="I157" s="7">
        <v>0</v>
      </c>
      <c r="J157" s="7">
        <v>1</v>
      </c>
      <c r="K157" s="7">
        <v>1</v>
      </c>
      <c r="L157" s="7">
        <v>1</v>
      </c>
      <c r="M157" s="7">
        <v>0</v>
      </c>
      <c r="N157" s="7">
        <v>1</v>
      </c>
      <c r="O157" s="7">
        <v>1</v>
      </c>
      <c r="P157" s="7">
        <v>1</v>
      </c>
      <c r="Q157" s="7">
        <v>1</v>
      </c>
      <c r="R157" s="47"/>
      <c r="S157" s="13">
        <f t="shared" si="10"/>
        <v>10</v>
      </c>
      <c r="T157" s="13">
        <f t="shared" si="11"/>
        <v>76.92307692307692</v>
      </c>
    </row>
    <row r="158" spans="1:20" x14ac:dyDescent="0.25">
      <c r="A158" s="1">
        <v>150</v>
      </c>
      <c r="B158" s="7" t="s">
        <v>265</v>
      </c>
      <c r="C158" s="7" t="s">
        <v>188</v>
      </c>
      <c r="D158" s="7" t="s">
        <v>19</v>
      </c>
      <c r="E158" s="7">
        <v>1</v>
      </c>
      <c r="F158" s="7">
        <v>0</v>
      </c>
      <c r="G158" s="7">
        <v>1</v>
      </c>
      <c r="H158" s="7">
        <v>1</v>
      </c>
      <c r="I158" s="7">
        <v>1</v>
      </c>
      <c r="J158" s="7">
        <v>1</v>
      </c>
      <c r="K158" s="7">
        <v>1</v>
      </c>
      <c r="L158" s="7">
        <v>1</v>
      </c>
      <c r="M158" s="7">
        <v>0.6</v>
      </c>
      <c r="N158" s="7">
        <v>1</v>
      </c>
      <c r="O158" s="7">
        <v>1</v>
      </c>
      <c r="P158" s="7">
        <v>1</v>
      </c>
      <c r="Q158" s="7">
        <v>1</v>
      </c>
      <c r="R158" s="47"/>
      <c r="S158" s="13">
        <f t="shared" si="10"/>
        <v>11.6</v>
      </c>
      <c r="T158" s="13">
        <f t="shared" si="11"/>
        <v>89.230769230769226</v>
      </c>
    </row>
    <row r="159" spans="1:20" x14ac:dyDescent="0.25">
      <c r="A159" s="1">
        <v>151</v>
      </c>
      <c r="B159" s="7" t="s">
        <v>266</v>
      </c>
      <c r="C159" s="7" t="s">
        <v>153</v>
      </c>
      <c r="D159" s="7" t="s">
        <v>10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7">
        <v>1</v>
      </c>
      <c r="N159" s="7">
        <v>1</v>
      </c>
      <c r="O159" s="7">
        <v>1</v>
      </c>
      <c r="P159" s="7">
        <v>1</v>
      </c>
      <c r="Q159" s="7">
        <v>1</v>
      </c>
      <c r="R159" s="47"/>
      <c r="S159" s="13">
        <f t="shared" si="10"/>
        <v>13</v>
      </c>
      <c r="T159" s="13">
        <f t="shared" si="11"/>
        <v>100</v>
      </c>
    </row>
    <row r="160" spans="1:20" x14ac:dyDescent="0.25">
      <c r="A160" s="1">
        <v>152</v>
      </c>
      <c r="B160" s="7" t="s">
        <v>267</v>
      </c>
      <c r="C160" s="7" t="s">
        <v>209</v>
      </c>
      <c r="D160" s="7" t="s">
        <v>10</v>
      </c>
      <c r="E160" s="7">
        <v>1</v>
      </c>
      <c r="F160" s="7">
        <v>1</v>
      </c>
      <c r="G160" s="7">
        <v>1</v>
      </c>
      <c r="H160" s="7">
        <v>1</v>
      </c>
      <c r="I160" s="7">
        <v>1</v>
      </c>
      <c r="J160" s="7">
        <v>1</v>
      </c>
      <c r="K160" s="7">
        <v>1</v>
      </c>
      <c r="L160" s="7">
        <v>1</v>
      </c>
      <c r="M160" s="7">
        <v>1</v>
      </c>
      <c r="N160" s="7">
        <v>1</v>
      </c>
      <c r="O160" s="7">
        <v>1</v>
      </c>
      <c r="P160" s="7">
        <v>1</v>
      </c>
      <c r="Q160" s="7">
        <v>1</v>
      </c>
      <c r="R160" s="47"/>
      <c r="S160" s="13">
        <f t="shared" si="10"/>
        <v>13</v>
      </c>
      <c r="T160" s="13">
        <f t="shared" si="11"/>
        <v>100</v>
      </c>
    </row>
    <row r="161" spans="1:20" x14ac:dyDescent="0.25">
      <c r="A161" s="1">
        <v>153</v>
      </c>
      <c r="B161" s="7" t="s">
        <v>268</v>
      </c>
      <c r="C161" s="7" t="s">
        <v>41</v>
      </c>
      <c r="D161" s="7" t="s">
        <v>10</v>
      </c>
      <c r="E161" s="7">
        <v>0</v>
      </c>
      <c r="F161" s="7">
        <v>0</v>
      </c>
      <c r="G161" s="7">
        <v>0</v>
      </c>
      <c r="H161" s="7">
        <v>1</v>
      </c>
      <c r="I161" s="7">
        <v>0</v>
      </c>
      <c r="J161" s="7">
        <v>1</v>
      </c>
      <c r="K161" s="7">
        <v>1</v>
      </c>
      <c r="L161" s="7">
        <v>1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47"/>
      <c r="S161" s="13">
        <f t="shared" si="10"/>
        <v>4</v>
      </c>
      <c r="T161" s="13">
        <f t="shared" si="11"/>
        <v>30.76923076923077</v>
      </c>
    </row>
    <row r="162" spans="1:20" x14ac:dyDescent="0.25">
      <c r="A162" s="1">
        <v>154</v>
      </c>
      <c r="B162" s="7" t="s">
        <v>269</v>
      </c>
      <c r="C162" s="7" t="s">
        <v>81</v>
      </c>
      <c r="D162" s="7" t="s">
        <v>19</v>
      </c>
      <c r="E162" s="7">
        <v>1</v>
      </c>
      <c r="F162" s="7">
        <v>0</v>
      </c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7">
        <v>0.4</v>
      </c>
      <c r="N162" s="7">
        <v>1</v>
      </c>
      <c r="O162" s="7">
        <v>1</v>
      </c>
      <c r="P162" s="7">
        <v>1</v>
      </c>
      <c r="Q162" s="7">
        <v>1</v>
      </c>
      <c r="R162" s="47"/>
      <c r="S162" s="13">
        <f t="shared" si="10"/>
        <v>11.4</v>
      </c>
      <c r="T162" s="13">
        <f t="shared" si="11"/>
        <v>87.692307692307693</v>
      </c>
    </row>
    <row r="163" spans="1:20" x14ac:dyDescent="0.25">
      <c r="A163" s="1">
        <v>155</v>
      </c>
      <c r="B163" s="7" t="s">
        <v>129</v>
      </c>
      <c r="C163" s="7" t="s">
        <v>130</v>
      </c>
      <c r="D163" s="15" t="s">
        <v>273</v>
      </c>
      <c r="E163" s="7">
        <v>1</v>
      </c>
      <c r="F163" s="7">
        <v>1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7">
        <v>1</v>
      </c>
      <c r="N163" s="7">
        <v>1</v>
      </c>
      <c r="O163" s="7">
        <v>1</v>
      </c>
      <c r="P163" s="7">
        <v>1</v>
      </c>
      <c r="Q163" s="7">
        <v>1</v>
      </c>
      <c r="R163" s="47"/>
      <c r="S163" s="13">
        <f t="shared" si="10"/>
        <v>13</v>
      </c>
      <c r="T163" s="13">
        <f t="shared" si="11"/>
        <v>100</v>
      </c>
    </row>
    <row r="164" spans="1:20" x14ac:dyDescent="0.25">
      <c r="A164" s="1">
        <v>156</v>
      </c>
      <c r="B164" s="7" t="s">
        <v>182</v>
      </c>
      <c r="C164" s="7" t="s">
        <v>183</v>
      </c>
      <c r="D164" s="15" t="s">
        <v>273</v>
      </c>
      <c r="E164" s="7">
        <v>1</v>
      </c>
      <c r="F164" s="7">
        <v>1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1</v>
      </c>
      <c r="P164" s="7">
        <v>0</v>
      </c>
      <c r="Q164" s="7">
        <v>1</v>
      </c>
      <c r="R164" s="47"/>
      <c r="S164" s="13">
        <f t="shared" si="10"/>
        <v>12</v>
      </c>
      <c r="T164" s="13">
        <f t="shared" si="11"/>
        <v>92.307692307692307</v>
      </c>
    </row>
    <row r="165" spans="1:20" x14ac:dyDescent="0.25">
      <c r="A165" s="1">
        <v>157</v>
      </c>
      <c r="B165" s="7" t="s">
        <v>181</v>
      </c>
      <c r="C165" s="7" t="s">
        <v>271</v>
      </c>
      <c r="D165" s="7" t="s">
        <v>19</v>
      </c>
      <c r="E165" s="7">
        <v>1</v>
      </c>
      <c r="F165" s="7">
        <v>1</v>
      </c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7">
        <v>0</v>
      </c>
      <c r="M165" s="7">
        <v>0.4</v>
      </c>
      <c r="N165" s="7">
        <v>1</v>
      </c>
      <c r="O165" s="7">
        <v>1</v>
      </c>
      <c r="P165" s="7">
        <v>1</v>
      </c>
      <c r="Q165" s="7">
        <v>0</v>
      </c>
      <c r="R165" s="47"/>
      <c r="S165" s="13">
        <f t="shared" si="10"/>
        <v>10.4</v>
      </c>
      <c r="T165" s="13">
        <f t="shared" si="11"/>
        <v>80</v>
      </c>
    </row>
    <row r="166" spans="1:20" x14ac:dyDescent="0.25">
      <c r="A166" s="1">
        <v>158</v>
      </c>
      <c r="B166" s="7" t="s">
        <v>270</v>
      </c>
      <c r="C166" s="7" t="s">
        <v>271</v>
      </c>
      <c r="D166" s="7" t="s">
        <v>19</v>
      </c>
      <c r="E166" s="7">
        <v>1</v>
      </c>
      <c r="F166" s="7">
        <v>1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7">
        <v>0</v>
      </c>
      <c r="M166" s="7">
        <v>0.4</v>
      </c>
      <c r="N166" s="7">
        <v>1</v>
      </c>
      <c r="O166" s="7">
        <v>1</v>
      </c>
      <c r="P166" s="7">
        <v>1</v>
      </c>
      <c r="Q166" s="7">
        <v>0</v>
      </c>
      <c r="R166" s="47"/>
      <c r="S166" s="13">
        <f t="shared" si="10"/>
        <v>10.4</v>
      </c>
      <c r="T166" s="13">
        <f t="shared" si="11"/>
        <v>80</v>
      </c>
    </row>
    <row r="167" spans="1:20" x14ac:dyDescent="0.25">
      <c r="A167" s="1">
        <v>159</v>
      </c>
      <c r="B167" s="7" t="s">
        <v>297</v>
      </c>
      <c r="C167" s="7" t="s">
        <v>298</v>
      </c>
      <c r="D167" s="7" t="s">
        <v>19</v>
      </c>
      <c r="E167" s="7">
        <v>1</v>
      </c>
      <c r="F167" s="7">
        <v>1</v>
      </c>
      <c r="G167" s="7">
        <v>1</v>
      </c>
      <c r="H167" s="7">
        <v>1</v>
      </c>
      <c r="I167" s="7">
        <v>0</v>
      </c>
      <c r="J167" s="7">
        <v>1</v>
      </c>
      <c r="K167" s="7">
        <v>0.5</v>
      </c>
      <c r="L167" s="7">
        <v>0</v>
      </c>
      <c r="M167" s="7">
        <v>0.4</v>
      </c>
      <c r="N167" s="7">
        <v>1</v>
      </c>
      <c r="O167" s="7">
        <v>1</v>
      </c>
      <c r="P167" s="7">
        <v>1</v>
      </c>
      <c r="Q167" s="7">
        <v>0</v>
      </c>
      <c r="R167" s="47"/>
      <c r="S167" s="13">
        <f t="shared" si="10"/>
        <v>8.9</v>
      </c>
      <c r="T167" s="13">
        <f t="shared" si="11"/>
        <v>68.461538461538467</v>
      </c>
    </row>
    <row r="168" spans="1:20" x14ac:dyDescent="0.25">
      <c r="A168" s="1">
        <v>160</v>
      </c>
      <c r="B168" s="7" t="s">
        <v>299</v>
      </c>
      <c r="C168" s="7" t="s">
        <v>300</v>
      </c>
      <c r="D168" s="7" t="s">
        <v>19</v>
      </c>
      <c r="E168" s="7">
        <v>1</v>
      </c>
      <c r="F168" s="7">
        <v>1</v>
      </c>
      <c r="G168" s="7">
        <v>1</v>
      </c>
      <c r="H168" s="7">
        <v>1</v>
      </c>
      <c r="I168" s="7">
        <v>1</v>
      </c>
      <c r="J168" s="7">
        <v>1</v>
      </c>
      <c r="K168" s="7">
        <v>0.5</v>
      </c>
      <c r="L168" s="7">
        <v>1</v>
      </c>
      <c r="M168" s="7">
        <v>0.6</v>
      </c>
      <c r="N168" s="7">
        <v>1</v>
      </c>
      <c r="O168" s="7">
        <v>1</v>
      </c>
      <c r="P168" s="7">
        <v>1</v>
      </c>
      <c r="Q168" s="7">
        <v>0</v>
      </c>
      <c r="R168" s="47"/>
      <c r="S168" s="13">
        <f t="shared" si="10"/>
        <v>11.1</v>
      </c>
      <c r="T168" s="13">
        <f t="shared" si="11"/>
        <v>85.384615384615387</v>
      </c>
    </row>
    <row r="169" spans="1:20" x14ac:dyDescent="0.25">
      <c r="A169" s="1">
        <v>161</v>
      </c>
      <c r="B169" s="7" t="s">
        <v>301</v>
      </c>
      <c r="C169" s="7" t="s">
        <v>302</v>
      </c>
      <c r="D169" s="7" t="s">
        <v>19</v>
      </c>
      <c r="E169" s="7">
        <v>1</v>
      </c>
      <c r="F169" s="7">
        <v>1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7">
        <v>0.2</v>
      </c>
      <c r="N169" s="7">
        <v>1</v>
      </c>
      <c r="O169" s="7">
        <v>1</v>
      </c>
      <c r="P169" s="7">
        <v>1</v>
      </c>
      <c r="Q169" s="7">
        <v>1</v>
      </c>
      <c r="R169" s="47"/>
      <c r="S169" s="13">
        <f t="shared" si="10"/>
        <v>12.2</v>
      </c>
      <c r="T169" s="13">
        <f t="shared" si="11"/>
        <v>93.84615384615384</v>
      </c>
    </row>
    <row r="170" spans="1:20" x14ac:dyDescent="0.25">
      <c r="A170" s="1">
        <v>162</v>
      </c>
      <c r="B170" s="7" t="s">
        <v>303</v>
      </c>
      <c r="C170" s="7" t="s">
        <v>304</v>
      </c>
      <c r="D170" s="7" t="s">
        <v>19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0.4</v>
      </c>
      <c r="N170" s="7">
        <v>1</v>
      </c>
      <c r="O170" s="7">
        <v>1</v>
      </c>
      <c r="P170" s="7">
        <v>1</v>
      </c>
      <c r="Q170" s="7">
        <v>1</v>
      </c>
      <c r="R170" s="47"/>
      <c r="S170" s="13">
        <f t="shared" ref="S170:S171" si="12">SUM(E170:Q170)</f>
        <v>12.4</v>
      </c>
      <c r="T170" s="13">
        <f t="shared" si="11"/>
        <v>95.384615384615387</v>
      </c>
    </row>
    <row r="171" spans="1:20" x14ac:dyDescent="0.25">
      <c r="A171" s="1">
        <v>163</v>
      </c>
      <c r="B171" s="7" t="s">
        <v>305</v>
      </c>
      <c r="C171" s="7" t="s">
        <v>306</v>
      </c>
      <c r="D171" s="7" t="s">
        <v>19</v>
      </c>
      <c r="E171" s="7">
        <v>1</v>
      </c>
      <c r="F171" s="7">
        <v>1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  <c r="M171" s="7">
        <v>0.4</v>
      </c>
      <c r="N171" s="7">
        <v>1</v>
      </c>
      <c r="O171" s="7">
        <v>1</v>
      </c>
      <c r="P171" s="7">
        <v>1</v>
      </c>
      <c r="Q171" s="7">
        <v>1</v>
      </c>
      <c r="R171" s="47"/>
      <c r="S171" s="13">
        <f t="shared" si="12"/>
        <v>12.4</v>
      </c>
      <c r="T171" s="13">
        <f t="shared" si="11"/>
        <v>95.384615384615387</v>
      </c>
    </row>
    <row r="172" spans="1:20" x14ac:dyDescent="0.25">
      <c r="A172" s="1">
        <v>164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47"/>
      <c r="S172" s="13"/>
      <c r="T172" s="13"/>
    </row>
    <row r="173" spans="1:20" x14ac:dyDescent="0.25">
      <c r="A173" s="1">
        <v>165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47"/>
      <c r="S173" s="13"/>
      <c r="T173" s="13"/>
    </row>
    <row r="175" spans="1:20" x14ac:dyDescent="0.25">
      <c r="D175" s="16" t="s">
        <v>294</v>
      </c>
      <c r="E175" s="1">
        <f>SUM(E9:E173)</f>
        <v>161</v>
      </c>
      <c r="F175" s="1">
        <f t="shared" ref="F175:Q175" si="13">SUM(F9:F173)</f>
        <v>148</v>
      </c>
      <c r="G175" s="1">
        <f t="shared" si="13"/>
        <v>162</v>
      </c>
      <c r="H175" s="1">
        <f t="shared" si="13"/>
        <v>162</v>
      </c>
      <c r="I175" s="1">
        <f t="shared" si="13"/>
        <v>135</v>
      </c>
      <c r="J175" s="1">
        <f t="shared" si="13"/>
        <v>163</v>
      </c>
      <c r="K175" s="1">
        <f t="shared" si="13"/>
        <v>150.5</v>
      </c>
      <c r="L175" s="1">
        <f t="shared" si="13"/>
        <v>158</v>
      </c>
      <c r="M175" s="1">
        <f t="shared" si="13"/>
        <v>86.350000000000037</v>
      </c>
      <c r="N175" s="1">
        <f t="shared" si="13"/>
        <v>146</v>
      </c>
      <c r="O175" s="1">
        <f t="shared" si="13"/>
        <v>143</v>
      </c>
      <c r="P175" s="1">
        <f t="shared" si="13"/>
        <v>154</v>
      </c>
      <c r="Q175" s="1">
        <f t="shared" si="13"/>
        <v>108</v>
      </c>
      <c r="S175" s="10">
        <f>SUM(E175:Q175)</f>
        <v>1876.8500000000001</v>
      </c>
    </row>
    <row r="176" spans="1:20" ht="15.75" thickBot="1" x14ac:dyDescent="0.3">
      <c r="D176" s="16" t="s">
        <v>295</v>
      </c>
      <c r="E176" s="1">
        <f>1*$A$171</f>
        <v>163</v>
      </c>
      <c r="F176" s="1">
        <f>1*$A$171</f>
        <v>163</v>
      </c>
      <c r="G176" s="1">
        <f t="shared" ref="G176:Q176" si="14">1*$A$171</f>
        <v>163</v>
      </c>
      <c r="H176" s="1">
        <f t="shared" si="14"/>
        <v>163</v>
      </c>
      <c r="I176" s="1">
        <f t="shared" si="14"/>
        <v>163</v>
      </c>
      <c r="J176" s="1">
        <f t="shared" si="14"/>
        <v>163</v>
      </c>
      <c r="K176" s="1">
        <f t="shared" si="14"/>
        <v>163</v>
      </c>
      <c r="L176" s="1">
        <f t="shared" si="14"/>
        <v>163</v>
      </c>
      <c r="M176" s="1">
        <f t="shared" si="14"/>
        <v>163</v>
      </c>
      <c r="N176" s="1">
        <f t="shared" si="14"/>
        <v>163</v>
      </c>
      <c r="O176" s="1">
        <f t="shared" si="14"/>
        <v>163</v>
      </c>
      <c r="P176" s="1">
        <f t="shared" si="14"/>
        <v>163</v>
      </c>
      <c r="Q176" s="1">
        <f t="shared" si="14"/>
        <v>163</v>
      </c>
      <c r="S176" s="10">
        <f>SUM(E176:Q176)</f>
        <v>2119</v>
      </c>
    </row>
    <row r="177" spans="3:29" ht="16.5" thickTop="1" thickBot="1" x14ac:dyDescent="0.3">
      <c r="P177" s="57" t="s">
        <v>291</v>
      </c>
      <c r="Q177" s="57"/>
      <c r="R177" s="57"/>
      <c r="S177" s="22">
        <f>S175/S176</f>
        <v>0.88572439830108551</v>
      </c>
      <c r="T177" s="19">
        <f>AVERAGE(T9:T171)</f>
        <v>88.572439830108564</v>
      </c>
      <c r="U177" s="14"/>
      <c r="V177" s="14"/>
    </row>
    <row r="178" spans="3:29" ht="15.75" thickTop="1" x14ac:dyDescent="0.25">
      <c r="C178" s="45"/>
      <c r="D178" s="46" t="s">
        <v>308</v>
      </c>
      <c r="E178" s="25"/>
      <c r="F178" s="55" t="s">
        <v>274</v>
      </c>
      <c r="G178" s="55"/>
      <c r="H178" s="25"/>
      <c r="I178" s="25"/>
      <c r="J178" s="25"/>
      <c r="K178" s="25"/>
      <c r="L178" s="25"/>
      <c r="M178" s="25"/>
      <c r="N178" s="26"/>
      <c r="P178" s="16"/>
      <c r="Q178" s="16"/>
      <c r="R178" s="16"/>
    </row>
    <row r="179" spans="3:29" x14ac:dyDescent="0.25">
      <c r="C179" s="42"/>
      <c r="D179" s="43"/>
      <c r="E179" s="2"/>
      <c r="F179" s="44"/>
      <c r="G179" s="44"/>
      <c r="H179" s="2"/>
      <c r="I179" s="2"/>
      <c r="J179" s="2"/>
      <c r="K179" s="2"/>
      <c r="L179" s="2"/>
      <c r="M179" s="2"/>
      <c r="N179" s="29"/>
      <c r="P179" s="24"/>
      <c r="Q179" s="24"/>
      <c r="R179" s="24"/>
    </row>
    <row r="180" spans="3:29" x14ac:dyDescent="0.25">
      <c r="C180" s="27"/>
      <c r="D180" s="28" t="s">
        <v>290</v>
      </c>
      <c r="E180" s="2" t="s">
        <v>288</v>
      </c>
      <c r="F180" s="49" t="s">
        <v>287</v>
      </c>
      <c r="G180" s="49"/>
      <c r="H180" s="49" t="s">
        <v>293</v>
      </c>
      <c r="I180" s="49"/>
      <c r="J180" s="49"/>
      <c r="K180" s="49"/>
      <c r="L180" s="49"/>
      <c r="M180" s="12"/>
      <c r="N180" s="29"/>
      <c r="T180" s="1"/>
      <c r="U180" s="10"/>
      <c r="X180" s="1"/>
    </row>
    <row r="181" spans="3:29" x14ac:dyDescent="0.25">
      <c r="C181" s="27"/>
      <c r="D181" s="2" t="s">
        <v>276</v>
      </c>
      <c r="E181" s="2">
        <v>3</v>
      </c>
      <c r="F181" s="52">
        <f>(E181*100)/$E$184</f>
        <v>1.8404907975460123</v>
      </c>
      <c r="G181" s="52"/>
      <c r="H181" s="48" t="s">
        <v>280</v>
      </c>
      <c r="I181" s="48"/>
      <c r="J181" s="48"/>
      <c r="K181" s="48"/>
      <c r="L181" s="2">
        <v>1</v>
      </c>
      <c r="M181" s="2"/>
      <c r="N181" s="29"/>
      <c r="T181" s="1"/>
      <c r="Y181" s="10"/>
      <c r="AC181" s="10"/>
    </row>
    <row r="182" spans="3:29" x14ac:dyDescent="0.25">
      <c r="C182" s="27"/>
      <c r="D182" s="2" t="s">
        <v>275</v>
      </c>
      <c r="E182" s="2">
        <v>19</v>
      </c>
      <c r="F182" s="52">
        <f>(E182*100)/$E$184</f>
        <v>11.656441717791411</v>
      </c>
      <c r="G182" s="52"/>
      <c r="H182" s="48" t="s">
        <v>279</v>
      </c>
      <c r="I182" s="48"/>
      <c r="J182" s="48"/>
      <c r="K182" s="48"/>
      <c r="L182" s="2">
        <v>10</v>
      </c>
      <c r="M182" s="2"/>
      <c r="N182" s="29"/>
      <c r="T182" s="1"/>
      <c r="Y182" s="10"/>
      <c r="AC182" s="10"/>
    </row>
    <row r="183" spans="3:29" x14ac:dyDescent="0.25">
      <c r="C183" s="27"/>
      <c r="D183" s="30" t="s">
        <v>19</v>
      </c>
      <c r="E183" s="2">
        <v>141</v>
      </c>
      <c r="F183" s="52">
        <f>(E183*100)/$E$184</f>
        <v>86.50306748466258</v>
      </c>
      <c r="G183" s="52"/>
      <c r="H183" s="48" t="s">
        <v>278</v>
      </c>
      <c r="I183" s="48"/>
      <c r="J183" s="48"/>
      <c r="K183" s="48"/>
      <c r="L183" s="2">
        <v>5</v>
      </c>
      <c r="M183" s="2"/>
      <c r="N183" s="29"/>
      <c r="T183" s="1"/>
      <c r="Y183" s="10"/>
      <c r="AC183" s="10"/>
    </row>
    <row r="184" spans="3:29" x14ac:dyDescent="0.25">
      <c r="C184" s="27"/>
      <c r="D184" s="31" t="s">
        <v>274</v>
      </c>
      <c r="E184" s="32">
        <f>SUM(E181:E183)</f>
        <v>163</v>
      </c>
      <c r="F184" s="54">
        <f>SUM(F181:G183)</f>
        <v>100</v>
      </c>
      <c r="G184" s="54"/>
      <c r="H184" s="48" t="s">
        <v>292</v>
      </c>
      <c r="I184" s="48"/>
      <c r="J184" s="48"/>
      <c r="K184" s="48"/>
      <c r="L184" s="33">
        <v>147</v>
      </c>
      <c r="M184" s="34">
        <f>SUM(L181:L184)</f>
        <v>163</v>
      </c>
      <c r="N184" s="29"/>
      <c r="T184" s="1"/>
      <c r="U184" s="10"/>
      <c r="X184" s="1"/>
    </row>
    <row r="185" spans="3:29" x14ac:dyDescent="0.25">
      <c r="C185" s="2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9"/>
    </row>
    <row r="186" spans="3:29" x14ac:dyDescent="0.25">
      <c r="C186" s="27"/>
      <c r="D186" s="28" t="s">
        <v>281</v>
      </c>
      <c r="E186" s="28" t="s">
        <v>282</v>
      </c>
      <c r="F186" s="49" t="s">
        <v>287</v>
      </c>
      <c r="G186" s="49"/>
      <c r="H186" s="28" t="s">
        <v>289</v>
      </c>
      <c r="I186" s="2"/>
      <c r="J186" s="2"/>
      <c r="K186" s="2"/>
      <c r="L186" s="2"/>
      <c r="M186" s="2"/>
      <c r="N186" s="29"/>
    </row>
    <row r="187" spans="3:29" x14ac:dyDescent="0.25">
      <c r="C187" s="27"/>
      <c r="D187" s="2" t="s">
        <v>284</v>
      </c>
      <c r="E187" s="2">
        <f>COUNTIFS(T9:T171,"&gt;91.99")</f>
        <v>76</v>
      </c>
      <c r="F187" s="52">
        <f>(E187*100)/$E$191</f>
        <v>46.625766871165645</v>
      </c>
      <c r="G187" s="52"/>
      <c r="H187" s="35"/>
      <c r="I187" s="35"/>
      <c r="J187" s="35"/>
      <c r="K187" s="35"/>
      <c r="L187" s="35" t="s">
        <v>287</v>
      </c>
      <c r="M187" s="35"/>
      <c r="N187" s="29"/>
    </row>
    <row r="188" spans="3:29" x14ac:dyDescent="0.25">
      <c r="C188" s="27"/>
      <c r="D188" s="2" t="s">
        <v>283</v>
      </c>
      <c r="E188" s="2">
        <f>COUNTIFS(T9:T171,"&gt;79.99",T9:T171,"&lt;92")</f>
        <v>65</v>
      </c>
      <c r="F188" s="52">
        <f>(E188*100)/$E$191</f>
        <v>39.877300613496935</v>
      </c>
      <c r="G188" s="52"/>
      <c r="H188" s="2" t="s">
        <v>275</v>
      </c>
      <c r="I188" s="2"/>
      <c r="J188" s="2"/>
      <c r="K188" s="2">
        <v>70</v>
      </c>
      <c r="L188" s="36">
        <f>E182/K190</f>
        <v>6.7857142857142852E-2</v>
      </c>
      <c r="M188" s="35"/>
      <c r="N188" s="29"/>
    </row>
    <row r="189" spans="3:29" ht="15.75" thickBot="1" x14ac:dyDescent="0.3">
      <c r="C189" s="27"/>
      <c r="D189" s="2" t="s">
        <v>285</v>
      </c>
      <c r="E189" s="2">
        <f>COUNTIFS(T9:T171,"&gt;59.99",T9:T171,"&lt;80")</f>
        <v>17</v>
      </c>
      <c r="F189" s="52">
        <f>(E189*100)/$E$191</f>
        <v>10.429447852760736</v>
      </c>
      <c r="G189" s="52"/>
      <c r="H189" s="2" t="s">
        <v>19</v>
      </c>
      <c r="I189" s="2"/>
      <c r="J189" s="2"/>
      <c r="K189" s="2">
        <v>210</v>
      </c>
      <c r="L189" s="36">
        <f>E183/K190</f>
        <v>0.50357142857142856</v>
      </c>
      <c r="M189" s="35"/>
      <c r="N189" s="29"/>
    </row>
    <row r="190" spans="3:29" ht="16.5" thickTop="1" thickBot="1" x14ac:dyDescent="0.3">
      <c r="C190" s="27"/>
      <c r="D190" s="2" t="s">
        <v>286</v>
      </c>
      <c r="E190" s="2">
        <f>COUNTIFS(T9:T171,"&gt;0.001",T9:T171,"&lt;59.99")</f>
        <v>5</v>
      </c>
      <c r="F190" s="52">
        <f>(E190*100)/$E$191</f>
        <v>3.0674846625766872</v>
      </c>
      <c r="G190" s="52"/>
      <c r="H190" s="2"/>
      <c r="I190" s="2"/>
      <c r="J190" s="2"/>
      <c r="K190" s="37">
        <f>SUM(K187:K189)</f>
        <v>280</v>
      </c>
      <c r="L190" s="23">
        <f>SUM(L188:L189)</f>
        <v>0.5714285714285714</v>
      </c>
      <c r="M190" s="2" t="s">
        <v>307</v>
      </c>
      <c r="N190" s="29"/>
    </row>
    <row r="191" spans="3:29" ht="15.75" thickTop="1" x14ac:dyDescent="0.25">
      <c r="C191" s="38"/>
      <c r="D191" s="39" t="s">
        <v>274</v>
      </c>
      <c r="E191" s="40">
        <f>SUM(E187:E190)</f>
        <v>163</v>
      </c>
      <c r="F191" s="53">
        <f>SUM(F187:G190)</f>
        <v>100</v>
      </c>
      <c r="G191" s="53"/>
      <c r="H191" s="21"/>
      <c r="I191" s="21"/>
      <c r="J191" s="21"/>
      <c r="K191" s="21"/>
      <c r="L191" s="21"/>
      <c r="M191" s="21"/>
      <c r="N191" s="41"/>
    </row>
  </sheetData>
  <sheetProtection password="CE39" sheet="1" objects="1" scenarios="1" selectLockedCells="1" autoFilter="0" selectUnlockedCells="1"/>
  <autoFilter ref="B7:T8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7" showButton="0"/>
  </autoFilter>
  <mergeCells count="31">
    <mergeCell ref="B2:S2"/>
    <mergeCell ref="H182:K182"/>
    <mergeCell ref="H183:K183"/>
    <mergeCell ref="H181:K181"/>
    <mergeCell ref="P177:R177"/>
    <mergeCell ref="E7:R7"/>
    <mergeCell ref="B7:B8"/>
    <mergeCell ref="C7:C8"/>
    <mergeCell ref="D7:D8"/>
    <mergeCell ref="O3:R3"/>
    <mergeCell ref="K3:N3"/>
    <mergeCell ref="F3:J3"/>
    <mergeCell ref="C5:D5"/>
    <mergeCell ref="E5:F5"/>
    <mergeCell ref="G5:L5"/>
    <mergeCell ref="C3:D3"/>
    <mergeCell ref="H184:K184"/>
    <mergeCell ref="H180:L180"/>
    <mergeCell ref="S7:T7"/>
    <mergeCell ref="F190:G190"/>
    <mergeCell ref="F191:G191"/>
    <mergeCell ref="F180:G180"/>
    <mergeCell ref="F181:G181"/>
    <mergeCell ref="F182:G182"/>
    <mergeCell ref="F183:G183"/>
    <mergeCell ref="F184:G184"/>
    <mergeCell ref="F187:G187"/>
    <mergeCell ref="F186:G186"/>
    <mergeCell ref="F188:G188"/>
    <mergeCell ref="F189:G189"/>
    <mergeCell ref="F178:G178"/>
  </mergeCells>
  <conditionalFormatting sqref="E163:Q165 E9:Q148 G139:G162 G166:G173">
    <cfRule type="cellIs" dxfId="3" priority="4" operator="equal">
      <formula>0</formula>
    </cfRule>
  </conditionalFormatting>
  <conditionalFormatting sqref="E9:Q173">
    <cfRule type="cellIs" dxfId="2" priority="2" operator="lessThan">
      <formula>1</formula>
    </cfRule>
    <cfRule type="cellIs" dxfId="1" priority="3" operator="lessThan">
      <formula>0</formula>
    </cfRule>
  </conditionalFormatting>
  <conditionalFormatting sqref="T9:T173">
    <cfRule type="cellIs" dxfId="0" priority="1" operator="greaterThan">
      <formula>91.99</formula>
    </cfRule>
  </conditionalFormatting>
  <printOptions horizontalCentered="1" verticalCentered="1"/>
  <pageMargins left="0.55118110236220474" right="0.39370078740157483" top="0.51181102362204722" bottom="0.51181102362204722" header="0.31496062992125984" footer="0.31496062992125984"/>
  <pageSetup scale="70" orientation="landscape" r:id="rId1"/>
  <headerFooter>
    <oddFooter>&amp;L
Revisión 1&amp;C&amp;P de &amp;N&amp;R
FOTG______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cp:lastPrinted>2015-04-03T05:42:30Z</cp:lastPrinted>
  <dcterms:created xsi:type="dcterms:W3CDTF">2015-03-09T19:43:31Z</dcterms:created>
  <dcterms:modified xsi:type="dcterms:W3CDTF">2015-10-17T04:30:57Z</dcterms:modified>
</cp:coreProperties>
</file>