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1610"/>
  </bookViews>
  <sheets>
    <sheet name="Лист1" sheetId="1" r:id="rId1"/>
    <sheet name="Лист2" sheetId="2" r:id="rId2"/>
    <sheet name="описание" sheetId="3" r:id="rId3"/>
    <sheet name="графики" sheetId="4" r:id="rId4"/>
    <sheet name="графики Аэрофлот" sheetId="5" r:id="rId5"/>
    <sheet name="Предсказание" sheetId="6" r:id="rId6"/>
    <sheet name="Предсказание по годам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7" l="1"/>
  <c r="C29" i="7"/>
  <c r="I2" i="7" l="1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M10" i="7"/>
  <c r="C8" i="7"/>
  <c r="I7" i="7"/>
  <c r="H7" i="7"/>
  <c r="G7" i="7"/>
  <c r="F7" i="7"/>
  <c r="E7" i="7"/>
  <c r="D7" i="7"/>
  <c r="C7" i="7"/>
  <c r="I6" i="7"/>
  <c r="H6" i="7"/>
  <c r="G6" i="7"/>
  <c r="F6" i="7"/>
  <c r="E6" i="7"/>
  <c r="D6" i="7"/>
  <c r="C6" i="7"/>
  <c r="C5" i="7"/>
  <c r="I5" i="7"/>
  <c r="H5" i="7"/>
  <c r="G5" i="7"/>
  <c r="F5" i="7"/>
  <c r="E5" i="7"/>
  <c r="D5" i="7"/>
  <c r="H2" i="7"/>
  <c r="G2" i="7"/>
  <c r="F2" i="7"/>
  <c r="E2" i="7"/>
  <c r="D2" i="7"/>
  <c r="C2" i="7"/>
  <c r="I35" i="7"/>
  <c r="H35" i="7"/>
  <c r="G35" i="7"/>
  <c r="F35" i="7"/>
  <c r="E35" i="7"/>
  <c r="D35" i="7"/>
  <c r="C35" i="7"/>
  <c r="I32" i="7"/>
  <c r="H32" i="7"/>
  <c r="G32" i="7"/>
  <c r="F32" i="7"/>
  <c r="E32" i="7"/>
  <c r="D32" i="7"/>
  <c r="C32" i="7"/>
  <c r="I30" i="7"/>
  <c r="H30" i="7"/>
  <c r="G30" i="7"/>
  <c r="F30" i="7"/>
  <c r="E30" i="7"/>
  <c r="D30" i="7"/>
  <c r="C30" i="7"/>
  <c r="I28" i="7"/>
  <c r="H28" i="7"/>
  <c r="G28" i="7"/>
  <c r="F28" i="7"/>
  <c r="E28" i="7"/>
  <c r="D28" i="7"/>
  <c r="C28" i="7"/>
  <c r="I27" i="7"/>
  <c r="H27" i="7"/>
  <c r="G27" i="7"/>
  <c r="F27" i="7"/>
  <c r="E27" i="7"/>
  <c r="D27" i="7"/>
  <c r="C27" i="7"/>
  <c r="I26" i="7"/>
  <c r="H26" i="7"/>
  <c r="G26" i="7"/>
  <c r="F26" i="7"/>
  <c r="E26" i="7"/>
  <c r="D26" i="7"/>
  <c r="C26" i="7"/>
  <c r="I24" i="7"/>
  <c r="H24" i="7"/>
  <c r="G24" i="7"/>
  <c r="F24" i="7"/>
  <c r="E24" i="7"/>
  <c r="D24" i="7"/>
  <c r="C24" i="7"/>
  <c r="I22" i="7"/>
  <c r="H22" i="7"/>
  <c r="G22" i="7"/>
  <c r="F22" i="7"/>
  <c r="E22" i="7"/>
  <c r="D22" i="7"/>
  <c r="C22" i="7"/>
  <c r="I20" i="7"/>
  <c r="H20" i="7"/>
  <c r="G20" i="7"/>
  <c r="F20" i="7"/>
  <c r="E20" i="7"/>
  <c r="D20" i="7"/>
  <c r="C20" i="7"/>
  <c r="D29" i="7" s="1"/>
  <c r="I18" i="7"/>
  <c r="H18" i="7"/>
  <c r="G18" i="7"/>
  <c r="F18" i="7"/>
  <c r="E18" i="7"/>
  <c r="D18" i="7"/>
  <c r="C18" i="7"/>
  <c r="I16" i="7"/>
  <c r="H16" i="7"/>
  <c r="G16" i="7"/>
  <c r="F16" i="7"/>
  <c r="E16" i="7"/>
  <c r="D16" i="7"/>
  <c r="C16" i="7"/>
  <c r="I15" i="7"/>
  <c r="H15" i="7"/>
  <c r="G15" i="7"/>
  <c r="F15" i="7"/>
  <c r="E15" i="7"/>
  <c r="D15" i="7"/>
  <c r="C15" i="7"/>
  <c r="I14" i="7"/>
  <c r="H14" i="7"/>
  <c r="G14" i="7"/>
  <c r="F14" i="7"/>
  <c r="E14" i="7"/>
  <c r="D14" i="7"/>
  <c r="C14" i="7"/>
  <c r="I13" i="7"/>
  <c r="H13" i="7"/>
  <c r="G13" i="7"/>
  <c r="F13" i="7"/>
  <c r="E13" i="7"/>
  <c r="D13" i="7"/>
  <c r="C13" i="7"/>
  <c r="I12" i="7"/>
  <c r="H12" i="7"/>
  <c r="G12" i="7"/>
  <c r="F12" i="7"/>
  <c r="E12" i="7"/>
  <c r="D12" i="7"/>
  <c r="C12" i="7"/>
  <c r="I11" i="7"/>
  <c r="H11" i="7"/>
  <c r="G11" i="7"/>
  <c r="F11" i="7"/>
  <c r="E11" i="7"/>
  <c r="D11" i="7"/>
  <c r="C11" i="7"/>
  <c r="I10" i="7"/>
  <c r="H10" i="7"/>
  <c r="G10" i="7"/>
  <c r="F10" i="7"/>
  <c r="E10" i="7"/>
  <c r="D10" i="7"/>
  <c r="C10" i="7"/>
  <c r="I9" i="7"/>
  <c r="H9" i="7"/>
  <c r="G9" i="7"/>
  <c r="F9" i="7"/>
  <c r="E9" i="7"/>
  <c r="D9" i="7"/>
  <c r="C9" i="7"/>
  <c r="I8" i="7"/>
  <c r="H8" i="7"/>
  <c r="G8" i="7"/>
  <c r="F8" i="7"/>
  <c r="E8" i="7"/>
  <c r="D8" i="7"/>
  <c r="I4" i="7"/>
  <c r="H4" i="7"/>
  <c r="G4" i="7"/>
  <c r="F4" i="7"/>
  <c r="E4" i="7"/>
  <c r="D4" i="7"/>
  <c r="C4" i="7"/>
  <c r="I3" i="7"/>
  <c r="H3" i="7"/>
  <c r="G3" i="7"/>
  <c r="F3" i="7"/>
  <c r="E3" i="7"/>
  <c r="D3" i="7"/>
  <c r="C3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M8" i="7"/>
  <c r="M7" i="7"/>
  <c r="M6" i="7"/>
  <c r="M5" i="7"/>
  <c r="M4" i="7"/>
  <c r="M3" i="7"/>
  <c r="M2" i="7"/>
  <c r="D25" i="7" l="1"/>
  <c r="E25" i="7"/>
  <c r="F25" i="7"/>
  <c r="G25" i="7"/>
  <c r="H25" i="7"/>
  <c r="I25" i="7"/>
  <c r="G19" i="7"/>
  <c r="E23" i="7"/>
  <c r="F31" i="7"/>
  <c r="D36" i="7"/>
  <c r="E29" i="7"/>
  <c r="F29" i="7" s="1"/>
  <c r="G29" i="7" s="1"/>
  <c r="H29" i="7" s="1"/>
  <c r="I29" i="7" s="1"/>
  <c r="F23" i="7"/>
  <c r="G23" i="7"/>
  <c r="H23" i="7"/>
  <c r="I23" i="7"/>
  <c r="D23" i="7"/>
  <c r="D21" i="7"/>
  <c r="E21" i="7"/>
  <c r="F21" i="7"/>
  <c r="I21" i="7"/>
  <c r="H21" i="7"/>
  <c r="G21" i="7"/>
  <c r="F19" i="7"/>
  <c r="H19" i="7"/>
  <c r="I19" i="7"/>
  <c r="D19" i="7"/>
  <c r="E19" i="7"/>
  <c r="I36" i="7"/>
  <c r="H36" i="7"/>
  <c r="D31" i="7"/>
  <c r="E36" i="7"/>
  <c r="F36" i="7"/>
  <c r="G36" i="7"/>
  <c r="G31" i="7"/>
  <c r="H31" i="7"/>
  <c r="I31" i="7"/>
  <c r="E31" i="7"/>
  <c r="D33" i="7"/>
  <c r="C17" i="7"/>
  <c r="D17" i="7"/>
  <c r="I17" i="7"/>
  <c r="E17" i="7"/>
  <c r="F17" i="7"/>
  <c r="G17" i="7"/>
  <c r="H17" i="7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C2" i="5"/>
  <c r="B2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E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2" i="4"/>
  <c r="C2" i="4"/>
  <c r="B2" i="4"/>
  <c r="J25" i="7" l="1"/>
  <c r="J23" i="7"/>
  <c r="J21" i="7"/>
  <c r="J36" i="7"/>
  <c r="J19" i="7"/>
  <c r="J31" i="7"/>
  <c r="E33" i="7"/>
  <c r="D34" i="7"/>
  <c r="E1" i="5"/>
  <c r="F33" i="7" l="1"/>
  <c r="E34" i="7"/>
  <c r="G33" i="7" l="1"/>
  <c r="F34" i="7"/>
  <c r="H33" i="7" l="1"/>
  <c r="G34" i="7"/>
  <c r="I33" i="7" l="1"/>
  <c r="I34" i="7" s="1"/>
  <c r="H34" i="7"/>
  <c r="J34" i="7" l="1"/>
</calcChain>
</file>

<file path=xl/sharedStrings.xml><?xml version="1.0" encoding="utf-8"?>
<sst xmlns="http://schemas.openxmlformats.org/spreadsheetml/2006/main" count="200" uniqueCount="69">
  <si>
    <t>hour</t>
  </si>
  <si>
    <t>month</t>
  </si>
  <si>
    <t>PassengerV</t>
  </si>
  <si>
    <t>PassengerM</t>
  </si>
  <si>
    <t>ProcM</t>
  </si>
  <si>
    <t>ProcV</t>
  </si>
  <si>
    <t>PassVProc</t>
  </si>
  <si>
    <t>CargoVProc</t>
  </si>
  <si>
    <t>NCM</t>
  </si>
  <si>
    <t>NCV</t>
  </si>
  <si>
    <t>RCV</t>
  </si>
  <si>
    <t>RCM</t>
  </si>
  <si>
    <t>NPV</t>
  </si>
  <si>
    <t>NPM</t>
  </si>
  <si>
    <t>RPV</t>
  </si>
  <si>
    <t>RPM</t>
  </si>
  <si>
    <t>AerCMTK</t>
  </si>
  <si>
    <t>AerCVTK</t>
  </si>
  <si>
    <t>AerCMPostAndCarg</t>
  </si>
  <si>
    <t>AerCVPostAndCarg</t>
  </si>
  <si>
    <t>AerCMGruz</t>
  </si>
  <si>
    <t>AerCVGruz</t>
  </si>
  <si>
    <t>CMTKN</t>
  </si>
  <si>
    <t>CVTKN</t>
  </si>
  <si>
    <t>CMTKR</t>
  </si>
  <si>
    <t>CVTKR</t>
  </si>
  <si>
    <t>Перевезено грузов и почты группой компаний Аэрофлот на международных линиях в  тоннах</t>
  </si>
  <si>
    <t>Грузооборот группы компаний Аэрофлот на международных линиях в млн. ткм.</t>
  </si>
  <si>
    <t>Перевезено грузов и почты группой компаний Аэрофлот на внутренних линиях в  тоннах</t>
  </si>
  <si>
    <t>Грузооборот группы компаний Аэрофлот на внутренних линиях в млн. ткм.</t>
  </si>
  <si>
    <t>Тоннокилометраж группы компаний Аэрофлот на международных линиях в млн. ткм.</t>
  </si>
  <si>
    <t>Тоннокилометраж группы компаний Аэрофлот на внутренних линиях в млн. ткм.</t>
  </si>
  <si>
    <t>Выполненный тоннокилометраж в тысяча тонно-километров на международных нерегулярных рейсах</t>
  </si>
  <si>
    <t>Выполненный тоннокилометраж в тысяча тонно-километров на внутренних нерегулярных рейсах</t>
  </si>
  <si>
    <t>Выполненный тоннокилометраж в тысяча тонно-километров на международных регулярных рейсах</t>
  </si>
  <si>
    <t>Выполненный тоннокилометраж в тысяча тонно-километров на внутренних регулярных рейсах</t>
  </si>
  <si>
    <t>Количество часов, приходящихся в среднем на один рейс в группе авиакомпаний Аэрофлот</t>
  </si>
  <si>
    <t>Месяц</t>
  </si>
  <si>
    <t>Пассажиропоток группы компаний Аэрофлот на международных линиях в тыс. человек</t>
  </si>
  <si>
    <t>Пассажиропоток группы компаний Аэрофлот на внутренних линиях в тыс. человек</t>
  </si>
  <si>
    <t>Занятость кресел группы компаний Аэрофлот на международных линиях в %</t>
  </si>
  <si>
    <t>Занятость кресел группы компаний Аэрофлот на внутренних линиях в %</t>
  </si>
  <si>
    <t>Отношение объемов перевезенных грузов и почты на внутренних рейсах к общему перевезенных грузов и почты группы авиакомпаний Аэрофлот</t>
  </si>
  <si>
    <t>Отношение объемов пассажиропотока на внутренних рейсах к общему пассжиропотоку группы авиакомпаний Аэрофлот</t>
  </si>
  <si>
    <t>Выполненный пассажирооборот (Российская Федерация)  на внутренних нерегулярных рейсах</t>
  </si>
  <si>
    <t>Выполненный пассажирооборот (Российская Федерация)  на международных нерегулярных рейсах</t>
  </si>
  <si>
    <t>Выполненный пассажирооборот (Российская Федерация)  на внутренних регулярных рейсах</t>
  </si>
  <si>
    <t>Выполненный пассажирооборот (Российская Федерация)  на международных регулярных рейсах</t>
  </si>
  <si>
    <t>Количество перевезенных пассажиров (Российская Федерация)  на внутренних нерегулярных рейсах</t>
  </si>
  <si>
    <t>Количество перевезенных пассажиров (Российская Федерация)  на международных нерегулярных рейсах</t>
  </si>
  <si>
    <t>Количество перевезенных пассажиров (Российская Федерация)  на внутренних регулярных рейсах</t>
  </si>
  <si>
    <t>Количество перевезенных пассажиров (Российская Федерация)  на международных регулярных рейсах</t>
  </si>
  <si>
    <t>Пассажиры Россия</t>
  </si>
  <si>
    <t>Грузооборот Россия</t>
  </si>
  <si>
    <t>Количество перевезенных пассажиров (Российская Федерация) на регулярных рейсах</t>
  </si>
  <si>
    <t>Таблица 11 - Ежемесячный грузооборот в тысячах тонно-километрах в 2022, 2023 и</t>
  </si>
  <si>
    <t>2024 году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</si>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</sst>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0"/>
      <name val="Arial Cyr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97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0" fillId="0" borderId="0" xfId="0" applyFont="1"/>
    <xf numFmtId="14" fontId="4" fillId="2" borderId="1" xfId="0" applyNumberFormat="1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14" fontId="4" fillId="2" borderId="3" xfId="0" applyNumberFormat="1" applyFont="1" applyFill="1" applyBorder="1" applyAlignment="1">
      <alignment horizontal="center" vertical="center" wrapText="1"/>
    </xf>
    <xf numFmtId="0" fontId="5" fillId="0" borderId="0" xfId="0" applyFont="1"/>
    <xf numFmtId="14" fontId="0" fillId="0" borderId="0" xfId="0" applyNumberFormat="1"/>
    <xf numFmtId="0" fontId="0" fillId="3" borderId="0" xfId="0" applyFill="1"/>
    <xf numFmtId="0" fontId="0" fillId="4" borderId="0" xfId="0" applyFont="1" applyFill="1"/>
    <xf numFmtId="0" fontId="0" fillId="4" borderId="0" xfId="0" applyFill="1"/>
    <xf numFmtId="0" fontId="5" fillId="4" borderId="0" xfId="0" applyFont="1" applyFill="1"/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center" vertical="center"/>
    </xf>
    <xf numFmtId="0" fontId="0" fillId="0" borderId="4" xfId="0" applyFont="1" applyBorder="1"/>
    <xf numFmtId="0" fontId="1" fillId="0" borderId="4" xfId="0" applyFont="1" applyBorder="1"/>
    <xf numFmtId="0" fontId="2" fillId="5" borderId="4" xfId="0" applyFont="1" applyFill="1" applyBorder="1"/>
    <xf numFmtId="0" fontId="0" fillId="5" borderId="0" xfId="0" applyFont="1" applyFill="1"/>
    <xf numFmtId="0" fontId="0" fillId="5" borderId="0" xfId="0" applyFill="1"/>
    <xf numFmtId="0" fontId="2" fillId="5" borderId="0" xfId="0" applyFont="1" applyFill="1"/>
    <xf numFmtId="0" fontId="5" fillId="5" borderId="0" xfId="0" applyFont="1" applyFill="1"/>
    <xf numFmtId="0" fontId="1" fillId="5" borderId="4" xfId="0" applyFont="1" applyFill="1" applyBorder="1"/>
    <xf numFmtId="0" fontId="5" fillId="0" borderId="0" xfId="0" applyFont="1" applyFill="1"/>
    <xf numFmtId="0" fontId="0" fillId="0" borderId="0" xfId="0" applyFill="1"/>
    <xf numFmtId="0" fontId="1" fillId="0" borderId="6" xfId="0" applyFont="1" applyBorder="1"/>
    <xf numFmtId="0" fontId="1" fillId="5" borderId="6" xfId="0" applyFont="1" applyFill="1" applyBorder="1"/>
    <xf numFmtId="0" fontId="1" fillId="0" borderId="6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1" fillId="0" borderId="5" xfId="0" applyFont="1" applyBorder="1" applyAlignment="1"/>
    <xf numFmtId="14" fontId="4" fillId="6" borderId="10" xfId="0" applyNumberFormat="1" applyFont="1" applyFill="1" applyBorder="1" applyAlignment="1">
      <alignment horizontal="center" vertical="center" wrapText="1"/>
    </xf>
    <xf numFmtId="14" fontId="4" fillId="6" borderId="11" xfId="0" applyNumberFormat="1" applyFont="1" applyFill="1" applyBorder="1" applyAlignment="1">
      <alignment horizontal="center" vertical="center" wrapText="1"/>
    </xf>
    <xf numFmtId="14" fontId="4" fillId="6" borderId="12" xfId="0" applyNumberFormat="1" applyFont="1" applyFill="1" applyBorder="1" applyAlignment="1">
      <alignment horizontal="center" vertical="center" wrapText="1"/>
    </xf>
    <xf numFmtId="14" fontId="4" fillId="7" borderId="9" xfId="0" applyNumberFormat="1" applyFont="1" applyFill="1" applyBorder="1" applyAlignment="1">
      <alignment horizontal="center" vertical="center" wrapText="1"/>
    </xf>
    <xf numFmtId="14" fontId="4" fillId="7" borderId="12" xfId="0" applyNumberFormat="1" applyFont="1" applyFill="1" applyBorder="1" applyAlignment="1">
      <alignment horizontal="center" vertical="center" wrapText="1"/>
    </xf>
    <xf numFmtId="14" fontId="4" fillId="7" borderId="11" xfId="0" applyNumberFormat="1" applyFont="1" applyFill="1" applyBorder="1" applyAlignment="1">
      <alignment horizontal="center" vertical="center" wrapText="1"/>
    </xf>
    <xf numFmtId="0" fontId="0" fillId="5" borderId="4" xfId="0" applyFont="1" applyFill="1" applyBorder="1"/>
    <xf numFmtId="0" fontId="0" fillId="5" borderId="4" xfId="0" applyFill="1" applyBorder="1"/>
    <xf numFmtId="0" fontId="0" fillId="0" borderId="13" xfId="0" applyBorder="1"/>
    <xf numFmtId="0" fontId="0" fillId="5" borderId="13" xfId="0" applyFill="1" applyBorder="1"/>
    <xf numFmtId="0" fontId="0" fillId="0" borderId="14" xfId="0" applyFont="1" applyBorder="1"/>
    <xf numFmtId="0" fontId="0" fillId="5" borderId="14" xfId="0" applyFont="1" applyFill="1" applyBorder="1"/>
    <xf numFmtId="0" fontId="0" fillId="0" borderId="17" xfId="0" applyFont="1" applyBorder="1"/>
    <xf numFmtId="0" fontId="0" fillId="5" borderId="17" xfId="0" applyFont="1" applyFill="1" applyBorder="1"/>
    <xf numFmtId="0" fontId="1" fillId="0" borderId="4" xfId="0" applyFont="1" applyFill="1" applyBorder="1"/>
    <xf numFmtId="0" fontId="0" fillId="0" borderId="4" xfId="0" applyFont="1" applyFill="1" applyBorder="1"/>
    <xf numFmtId="0" fontId="0" fillId="0" borderId="4" xfId="0" applyFill="1" applyBorder="1"/>
    <xf numFmtId="0" fontId="0" fillId="0" borderId="13" xfId="0" applyFill="1" applyBorder="1"/>
    <xf numFmtId="0" fontId="0" fillId="0" borderId="14" xfId="0" applyFont="1" applyFill="1" applyBorder="1"/>
    <xf numFmtId="0" fontId="0" fillId="0" borderId="15" xfId="0" applyFont="1" applyBorder="1"/>
    <xf numFmtId="0" fontId="0" fillId="0" borderId="16" xfId="0" applyFont="1" applyBorder="1"/>
    <xf numFmtId="0" fontId="1" fillId="0" borderId="16" xfId="0" applyFont="1" applyBorder="1"/>
    <xf numFmtId="0" fontId="1" fillId="5" borderId="17" xfId="0" applyFont="1" applyFill="1" applyBorder="1"/>
    <xf numFmtId="0" fontId="1" fillId="0" borderId="17" xfId="0" applyFont="1" applyBorder="1"/>
    <xf numFmtId="0" fontId="1" fillId="0" borderId="17" xfId="0" applyFont="1" applyFill="1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0" fontId="0" fillId="0" borderId="22" xfId="0" applyFont="1" applyBorder="1"/>
    <xf numFmtId="0" fontId="0" fillId="0" borderId="23" xfId="0" applyBorder="1"/>
    <xf numFmtId="0" fontId="0" fillId="0" borderId="21" xfId="0" applyBorder="1"/>
    <xf numFmtId="0" fontId="1" fillId="5" borderId="8" xfId="0" applyFont="1" applyFill="1" applyBorder="1"/>
    <xf numFmtId="0" fontId="0" fillId="5" borderId="24" xfId="0" applyFont="1" applyFill="1" applyBorder="1"/>
    <xf numFmtId="0" fontId="0" fillId="5" borderId="25" xfId="0" applyFont="1" applyFill="1" applyBorder="1"/>
    <xf numFmtId="0" fontId="0" fillId="5" borderId="26" xfId="0" applyFont="1" applyFill="1" applyBorder="1"/>
    <xf numFmtId="0" fontId="0" fillId="5" borderId="27" xfId="0" applyFill="1" applyBorder="1"/>
    <xf numFmtId="0" fontId="0" fillId="5" borderId="25" xfId="0" applyFill="1" applyBorder="1"/>
    <xf numFmtId="164" fontId="0" fillId="0" borderId="24" xfId="0" applyNumberFormat="1" applyFont="1" applyBorder="1"/>
    <xf numFmtId="164" fontId="0" fillId="0" borderId="14" xfId="0" applyNumberFormat="1" applyFont="1" applyBorder="1"/>
    <xf numFmtId="164" fontId="0" fillId="5" borderId="14" xfId="0" applyNumberFormat="1" applyFont="1" applyFill="1" applyBorder="1"/>
    <xf numFmtId="164" fontId="0" fillId="0" borderId="25" xfId="0" applyNumberFormat="1" applyFont="1" applyBorder="1"/>
    <xf numFmtId="164" fontId="0" fillId="0" borderId="4" xfId="0" applyNumberFormat="1" applyFont="1" applyBorder="1"/>
    <xf numFmtId="164" fontId="0" fillId="5" borderId="4" xfId="0" applyNumberFormat="1" applyFont="1" applyFill="1" applyBorder="1"/>
    <xf numFmtId="164" fontId="0" fillId="0" borderId="26" xfId="0" applyNumberFormat="1" applyFont="1" applyBorder="1"/>
    <xf numFmtId="164" fontId="0" fillId="0" borderId="17" xfId="0" applyNumberFormat="1" applyFont="1" applyBorder="1"/>
    <xf numFmtId="164" fontId="0" fillId="5" borderId="17" xfId="0" applyNumberFormat="1" applyFont="1" applyFill="1" applyBorder="1"/>
    <xf numFmtId="164" fontId="0" fillId="0" borderId="27" xfId="0" applyNumberFormat="1" applyBorder="1"/>
    <xf numFmtId="164" fontId="0" fillId="0" borderId="13" xfId="0" applyNumberFormat="1" applyBorder="1"/>
    <xf numFmtId="164" fontId="0" fillId="5" borderId="13" xfId="0" applyNumberFormat="1" applyFill="1" applyBorder="1"/>
    <xf numFmtId="164" fontId="0" fillId="0" borderId="25" xfId="0" applyNumberFormat="1" applyBorder="1"/>
    <xf numFmtId="164" fontId="0" fillId="0" borderId="4" xfId="0" applyNumberFormat="1" applyBorder="1"/>
    <xf numFmtId="164" fontId="0" fillId="5" borderId="4" xfId="0" applyNumberFormat="1" applyFill="1" applyBorder="1"/>
    <xf numFmtId="0" fontId="6" fillId="0" borderId="0" xfId="0" applyFont="1" applyAlignment="1">
      <alignment horizontal="justify" vertical="center"/>
    </xf>
    <xf numFmtId="0" fontId="7" fillId="0" borderId="5" xfId="0" applyFont="1" applyBorder="1" applyAlignment="1">
      <alignment vertical="center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7" fillId="0" borderId="30" xfId="0" applyFont="1" applyBorder="1" applyAlignment="1">
      <alignment vertical="center"/>
    </xf>
    <xf numFmtId="10" fontId="0" fillId="5" borderId="4" xfId="0" applyNumberFormat="1" applyFill="1" applyBorder="1" applyAlignment="1">
      <alignment horizontal="center" vertical="center"/>
    </xf>
    <xf numFmtId="10" fontId="0" fillId="0" borderId="0" xfId="0" applyNumberForma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Объемы перевозки</a:t>
            </a:r>
            <a:r>
              <a:rPr lang="ru-RU" baseline="0"/>
              <a:t> пассажиров и грузов по всем авиакомпаниям Российской Федерации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Количество перевезенных пассажиров (левая ость в тыс человек)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графики!$A$2:$A$52</c:f>
              <c:numCache>
                <c:formatCode>m/d/yyyy</c:formatCode>
                <c:ptCount val="51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1">
                  <c:v>44317</c:v>
                </c:pt>
                <c:pt idx="12">
                  <c:v>44348</c:v>
                </c:pt>
                <c:pt idx="13">
                  <c:v>44378</c:v>
                </c:pt>
                <c:pt idx="14">
                  <c:v>44409</c:v>
                </c:pt>
                <c:pt idx="15">
                  <c:v>44440</c:v>
                </c:pt>
                <c:pt idx="16">
                  <c:v>44470</c:v>
                </c:pt>
                <c:pt idx="17">
                  <c:v>44501</c:v>
                </c:pt>
                <c:pt idx="18">
                  <c:v>44531</c:v>
                </c:pt>
                <c:pt idx="19">
                  <c:v>44562</c:v>
                </c:pt>
                <c:pt idx="20">
                  <c:v>44593</c:v>
                </c:pt>
                <c:pt idx="21">
                  <c:v>44621</c:v>
                </c:pt>
                <c:pt idx="22">
                  <c:v>44652</c:v>
                </c:pt>
                <c:pt idx="23">
                  <c:v>44682</c:v>
                </c:pt>
                <c:pt idx="24">
                  <c:v>44713</c:v>
                </c:pt>
                <c:pt idx="25">
                  <c:v>44743</c:v>
                </c:pt>
                <c:pt idx="26">
                  <c:v>44774</c:v>
                </c:pt>
                <c:pt idx="27">
                  <c:v>44805</c:v>
                </c:pt>
                <c:pt idx="28">
                  <c:v>44835</c:v>
                </c:pt>
                <c:pt idx="29">
                  <c:v>44866</c:v>
                </c:pt>
                <c:pt idx="30">
                  <c:v>44896</c:v>
                </c:pt>
                <c:pt idx="31">
                  <c:v>44927</c:v>
                </c:pt>
                <c:pt idx="32">
                  <c:v>44958</c:v>
                </c:pt>
                <c:pt idx="33">
                  <c:v>44986</c:v>
                </c:pt>
                <c:pt idx="34">
                  <c:v>45017</c:v>
                </c:pt>
                <c:pt idx="35">
                  <c:v>45047</c:v>
                </c:pt>
                <c:pt idx="36">
                  <c:v>45078</c:v>
                </c:pt>
                <c:pt idx="37">
                  <c:v>45108</c:v>
                </c:pt>
                <c:pt idx="38">
                  <c:v>45139</c:v>
                </c:pt>
                <c:pt idx="39">
                  <c:v>45170</c:v>
                </c:pt>
                <c:pt idx="40">
                  <c:v>45200</c:v>
                </c:pt>
                <c:pt idx="41">
                  <c:v>45231</c:v>
                </c:pt>
                <c:pt idx="42">
                  <c:v>45261</c:v>
                </c:pt>
                <c:pt idx="43">
                  <c:v>45292</c:v>
                </c:pt>
                <c:pt idx="44">
                  <c:v>45323</c:v>
                </c:pt>
                <c:pt idx="45">
                  <c:v>45352</c:v>
                </c:pt>
                <c:pt idx="46">
                  <c:v>45383</c:v>
                </c:pt>
                <c:pt idx="47">
                  <c:v>45413</c:v>
                </c:pt>
                <c:pt idx="48">
                  <c:v>45444</c:v>
                </c:pt>
                <c:pt idx="49">
                  <c:v>45474</c:v>
                </c:pt>
                <c:pt idx="50">
                  <c:v>45505</c:v>
                </c:pt>
              </c:numCache>
            </c:numRef>
          </c:cat>
          <c:val>
            <c:numRef>
              <c:f>графики!$B$2:$B$52</c:f>
              <c:numCache>
                <c:formatCode>General</c:formatCode>
                <c:ptCount val="51"/>
                <c:pt idx="0">
                  <c:v>2848301</c:v>
                </c:pt>
                <c:pt idx="1">
                  <c:v>6765554</c:v>
                </c:pt>
                <c:pt idx="2">
                  <c:v>9320258</c:v>
                </c:pt>
                <c:pt idx="3">
                  <c:v>8763609</c:v>
                </c:pt>
                <c:pt idx="4">
                  <c:v>6796311</c:v>
                </c:pt>
                <c:pt idx="5">
                  <c:v>4671173</c:v>
                </c:pt>
                <c:pt idx="6">
                  <c:v>5097205</c:v>
                </c:pt>
                <c:pt idx="7">
                  <c:v>5509652</c:v>
                </c:pt>
                <c:pt idx="8">
                  <c:v>4991826</c:v>
                </c:pt>
                <c:pt idx="9">
                  <c:v>6498289</c:v>
                </c:pt>
                <c:pt idx="10">
                  <c:v>7179414</c:v>
                </c:pt>
                <c:pt idx="11">
                  <c:v>8790161</c:v>
                </c:pt>
                <c:pt idx="12">
                  <c:v>11123989</c:v>
                </c:pt>
                <c:pt idx="13">
                  <c:v>13179348</c:v>
                </c:pt>
                <c:pt idx="14">
                  <c:v>13950857</c:v>
                </c:pt>
                <c:pt idx="15">
                  <c:v>12335380</c:v>
                </c:pt>
                <c:pt idx="16">
                  <c:v>11001489</c:v>
                </c:pt>
                <c:pt idx="17">
                  <c:v>8227798</c:v>
                </c:pt>
                <c:pt idx="18">
                  <c:v>8214290</c:v>
                </c:pt>
                <c:pt idx="19">
                  <c:v>8089983</c:v>
                </c:pt>
                <c:pt idx="20">
                  <c:v>5961391</c:v>
                </c:pt>
                <c:pt idx="21">
                  <c:v>5209192</c:v>
                </c:pt>
                <c:pt idx="22">
                  <c:v>5154251</c:v>
                </c:pt>
                <c:pt idx="23">
                  <c:v>6647076</c:v>
                </c:pt>
                <c:pt idx="24">
                  <c:v>8867115</c:v>
                </c:pt>
                <c:pt idx="25">
                  <c:v>10988009</c:v>
                </c:pt>
                <c:pt idx="26">
                  <c:v>11306178</c:v>
                </c:pt>
                <c:pt idx="27">
                  <c:v>10012515</c:v>
                </c:pt>
                <c:pt idx="28">
                  <c:v>8297495</c:v>
                </c:pt>
                <c:pt idx="29">
                  <c:v>6948341</c:v>
                </c:pt>
                <c:pt idx="30">
                  <c:v>7215840</c:v>
                </c:pt>
                <c:pt idx="31">
                  <c:v>7232973</c:v>
                </c:pt>
                <c:pt idx="32">
                  <c:v>6526932</c:v>
                </c:pt>
                <c:pt idx="33">
                  <c:v>7443398</c:v>
                </c:pt>
                <c:pt idx="34">
                  <c:v>7598223</c:v>
                </c:pt>
                <c:pt idx="35">
                  <c:v>8665833</c:v>
                </c:pt>
                <c:pt idx="36">
                  <c:v>10109219</c:v>
                </c:pt>
                <c:pt idx="37">
                  <c:v>11568068</c:v>
                </c:pt>
                <c:pt idx="38">
                  <c:v>11815863</c:v>
                </c:pt>
                <c:pt idx="39">
                  <c:v>10180910</c:v>
                </c:pt>
                <c:pt idx="40">
                  <c:v>8953355</c:v>
                </c:pt>
                <c:pt idx="41">
                  <c:v>7562766</c:v>
                </c:pt>
                <c:pt idx="42">
                  <c:v>7782231</c:v>
                </c:pt>
                <c:pt idx="43">
                  <c:v>7823615</c:v>
                </c:pt>
                <c:pt idx="44">
                  <c:v>7172650</c:v>
                </c:pt>
                <c:pt idx="45">
                  <c:v>7956196</c:v>
                </c:pt>
                <c:pt idx="46">
                  <c:v>8184901</c:v>
                </c:pt>
                <c:pt idx="47">
                  <c:v>9284190</c:v>
                </c:pt>
                <c:pt idx="48">
                  <c:v>10723113</c:v>
                </c:pt>
                <c:pt idx="49">
                  <c:v>12062051</c:v>
                </c:pt>
                <c:pt idx="50">
                  <c:v>12175500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5-4EF1-8233-380CAAEA1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149632"/>
        <c:axId val="973152544"/>
      </c:lineChart>
      <c:lineChart>
        <c:grouping val="standard"/>
        <c:varyColors val="0"/>
        <c:ser>
          <c:idx val="1"/>
          <c:order val="1"/>
          <c:tx>
            <c:v>Объемы перевезенных грузов и почты (парвая ось в тоннах)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графики!$C$2:$C$52</c:f>
              <c:numCache>
                <c:formatCode>General</c:formatCode>
                <c:ptCount val="51"/>
                <c:pt idx="0">
                  <c:v>1054716.82</c:v>
                </c:pt>
                <c:pt idx="1">
                  <c:v>1748337.19</c:v>
                </c:pt>
                <c:pt idx="2">
                  <c:v>2284953.2999999998</c:v>
                </c:pt>
                <c:pt idx="3">
                  <c:v>2202970.77</c:v>
                </c:pt>
                <c:pt idx="4">
                  <c:v>1903621.4000000001</c:v>
                </c:pt>
                <c:pt idx="5">
                  <c:v>1593008.3200000003</c:v>
                </c:pt>
                <c:pt idx="6">
                  <c:v>1684773.13</c:v>
                </c:pt>
                <c:pt idx="7">
                  <c:v>1635485.51</c:v>
                </c:pt>
                <c:pt idx="8">
                  <c:v>1512121.0599999998</c:v>
                </c:pt>
                <c:pt idx="9">
                  <c:v>1952816.4700000002</c:v>
                </c:pt>
                <c:pt idx="10">
                  <c:v>2049487.29</c:v>
                </c:pt>
                <c:pt idx="11">
                  <c:v>2380420.11</c:v>
                </c:pt>
                <c:pt idx="12">
                  <c:v>2879368.0300000003</c:v>
                </c:pt>
                <c:pt idx="13">
                  <c:v>3379021.8499999996</c:v>
                </c:pt>
                <c:pt idx="14">
                  <c:v>3534529.0800000005</c:v>
                </c:pt>
                <c:pt idx="15">
                  <c:v>3340693.05</c:v>
                </c:pt>
                <c:pt idx="16">
                  <c:v>3167079.9200000004</c:v>
                </c:pt>
                <c:pt idx="17">
                  <c:v>2624220.64</c:v>
                </c:pt>
                <c:pt idx="18">
                  <c:v>2637867.0199999996</c:v>
                </c:pt>
                <c:pt idx="19">
                  <c:v>2454554.56</c:v>
                </c:pt>
                <c:pt idx="20">
                  <c:v>1860293.98</c:v>
                </c:pt>
                <c:pt idx="21">
                  <c:v>1223907.3800000001</c:v>
                </c:pt>
                <c:pt idx="22">
                  <c:v>1153076.6000000001</c:v>
                </c:pt>
                <c:pt idx="23">
                  <c:v>1501462.76</c:v>
                </c:pt>
                <c:pt idx="24">
                  <c:v>2031192.17</c:v>
                </c:pt>
                <c:pt idx="25">
                  <c:v>2547518.69</c:v>
                </c:pt>
                <c:pt idx="26">
                  <c:v>2661773.54</c:v>
                </c:pt>
                <c:pt idx="27">
                  <c:v>2355528.62</c:v>
                </c:pt>
                <c:pt idx="28">
                  <c:v>1949022.03</c:v>
                </c:pt>
                <c:pt idx="29">
                  <c:v>1667353.2799999998</c:v>
                </c:pt>
                <c:pt idx="30">
                  <c:v>1802532.25</c:v>
                </c:pt>
                <c:pt idx="31">
                  <c:v>1751095.75</c:v>
                </c:pt>
                <c:pt idx="32">
                  <c:v>1626069.2599999998</c:v>
                </c:pt>
                <c:pt idx="33">
                  <c:v>1846434.4</c:v>
                </c:pt>
                <c:pt idx="34">
                  <c:v>1828574.4800000002</c:v>
                </c:pt>
                <c:pt idx="35">
                  <c:v>2012153.79</c:v>
                </c:pt>
                <c:pt idx="36">
                  <c:v>2376495.84</c:v>
                </c:pt>
                <c:pt idx="37">
                  <c:v>2748009.17</c:v>
                </c:pt>
                <c:pt idx="38">
                  <c:v>2817132.6500000004</c:v>
                </c:pt>
                <c:pt idx="39">
                  <c:v>2467304.35</c:v>
                </c:pt>
                <c:pt idx="40">
                  <c:v>2167714.3600000003</c:v>
                </c:pt>
                <c:pt idx="41">
                  <c:v>1908309.82</c:v>
                </c:pt>
                <c:pt idx="42">
                  <c:v>1988632.67</c:v>
                </c:pt>
                <c:pt idx="43">
                  <c:v>1963669.69</c:v>
                </c:pt>
                <c:pt idx="44">
                  <c:v>1828017.7200000002</c:v>
                </c:pt>
                <c:pt idx="45">
                  <c:v>2034235.58</c:v>
                </c:pt>
                <c:pt idx="46">
                  <c:v>2035195.1400000001</c:v>
                </c:pt>
                <c:pt idx="47">
                  <c:v>2227092.33</c:v>
                </c:pt>
                <c:pt idx="48">
                  <c:v>2562226.04</c:v>
                </c:pt>
                <c:pt idx="49">
                  <c:v>2897199.01</c:v>
                </c:pt>
                <c:pt idx="50">
                  <c:v>2962252.5700000003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5-4EF1-8233-380CAAEA1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142144"/>
        <c:axId val="973139232"/>
      </c:lineChart>
      <c:dateAx>
        <c:axId val="97314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152544"/>
        <c:crosses val="autoZero"/>
        <c:auto val="1"/>
        <c:lblOffset val="100"/>
        <c:baseTimeUnit val="months"/>
      </c:dateAx>
      <c:valAx>
        <c:axId val="9731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149632"/>
        <c:crosses val="autoZero"/>
        <c:crossBetween val="between"/>
      </c:valAx>
      <c:valAx>
        <c:axId val="973139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142144"/>
        <c:crosses val="max"/>
        <c:crossBetween val="between"/>
      </c:valAx>
      <c:catAx>
        <c:axId val="973142144"/>
        <c:scaling>
          <c:orientation val="minMax"/>
        </c:scaling>
        <c:delete val="1"/>
        <c:axPos val="b"/>
        <c:majorTickMark val="out"/>
        <c:minorTickMark val="none"/>
        <c:tickLblPos val="nextTo"/>
        <c:crossAx val="973139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Объемы перевозки</a:t>
            </a:r>
            <a:r>
              <a:rPr lang="ru-RU" baseline="0"/>
              <a:t> пассажиров и грузов группой авиакомпаний Аэрофлот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Количество перевезенных пассажиров (левая ость в тыс человек)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'графики Аэрофлот'!$A$2:$A$52</c:f>
              <c:numCache>
                <c:formatCode>m/d/yyyy</c:formatCode>
                <c:ptCount val="51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1">
                  <c:v>44317</c:v>
                </c:pt>
                <c:pt idx="12">
                  <c:v>44348</c:v>
                </c:pt>
                <c:pt idx="13">
                  <c:v>44378</c:v>
                </c:pt>
                <c:pt idx="14">
                  <c:v>44409</c:v>
                </c:pt>
                <c:pt idx="15">
                  <c:v>44440</c:v>
                </c:pt>
                <c:pt idx="16">
                  <c:v>44470</c:v>
                </c:pt>
                <c:pt idx="17">
                  <c:v>44501</c:v>
                </c:pt>
                <c:pt idx="18">
                  <c:v>44531</c:v>
                </c:pt>
                <c:pt idx="19">
                  <c:v>44562</c:v>
                </c:pt>
                <c:pt idx="20">
                  <c:v>44593</c:v>
                </c:pt>
                <c:pt idx="21">
                  <c:v>44621</c:v>
                </c:pt>
                <c:pt idx="22">
                  <c:v>44652</c:v>
                </c:pt>
                <c:pt idx="23">
                  <c:v>44682</c:v>
                </c:pt>
                <c:pt idx="24">
                  <c:v>44713</c:v>
                </c:pt>
                <c:pt idx="25">
                  <c:v>44743</c:v>
                </c:pt>
                <c:pt idx="26">
                  <c:v>44774</c:v>
                </c:pt>
                <c:pt idx="27">
                  <c:v>44805</c:v>
                </c:pt>
                <c:pt idx="28">
                  <c:v>44835</c:v>
                </c:pt>
                <c:pt idx="29">
                  <c:v>44866</c:v>
                </c:pt>
                <c:pt idx="30">
                  <c:v>44896</c:v>
                </c:pt>
                <c:pt idx="31">
                  <c:v>44927</c:v>
                </c:pt>
                <c:pt idx="32">
                  <c:v>44958</c:v>
                </c:pt>
                <c:pt idx="33">
                  <c:v>44986</c:v>
                </c:pt>
                <c:pt idx="34">
                  <c:v>45017</c:v>
                </c:pt>
                <c:pt idx="35">
                  <c:v>45047</c:v>
                </c:pt>
                <c:pt idx="36">
                  <c:v>45078</c:v>
                </c:pt>
                <c:pt idx="37">
                  <c:v>45108</c:v>
                </c:pt>
                <c:pt idx="38">
                  <c:v>45139</c:v>
                </c:pt>
                <c:pt idx="39">
                  <c:v>45170</c:v>
                </c:pt>
                <c:pt idx="40">
                  <c:v>45200</c:v>
                </c:pt>
                <c:pt idx="41">
                  <c:v>45231</c:v>
                </c:pt>
                <c:pt idx="42">
                  <c:v>45261</c:v>
                </c:pt>
                <c:pt idx="43">
                  <c:v>45292</c:v>
                </c:pt>
                <c:pt idx="44">
                  <c:v>45323</c:v>
                </c:pt>
                <c:pt idx="45">
                  <c:v>45352</c:v>
                </c:pt>
                <c:pt idx="46">
                  <c:v>45383</c:v>
                </c:pt>
                <c:pt idx="47">
                  <c:v>45413</c:v>
                </c:pt>
                <c:pt idx="48">
                  <c:v>45444</c:v>
                </c:pt>
                <c:pt idx="49">
                  <c:v>45474</c:v>
                </c:pt>
                <c:pt idx="50">
                  <c:v>45505</c:v>
                </c:pt>
              </c:numCache>
            </c:numRef>
          </c:cat>
          <c:val>
            <c:numRef>
              <c:f>'графики Аэрофлот'!$B$2:$B$52</c:f>
              <c:numCache>
                <c:formatCode>General</c:formatCode>
                <c:ptCount val="51"/>
                <c:pt idx="0">
                  <c:v>1196.6179999999999</c:v>
                </c:pt>
                <c:pt idx="1">
                  <c:v>2919.9069999999997</c:v>
                </c:pt>
                <c:pt idx="2">
                  <c:v>3791.2979999999998</c:v>
                </c:pt>
                <c:pt idx="3">
                  <c:v>3417.9540000000002</c:v>
                </c:pt>
                <c:pt idx="4">
                  <c:v>2748.9119999999998</c:v>
                </c:pt>
                <c:pt idx="5">
                  <c:v>2080.605</c:v>
                </c:pt>
                <c:pt idx="6">
                  <c:v>2270.8209999999999</c:v>
                </c:pt>
                <c:pt idx="7">
                  <c:v>2363.567</c:v>
                </c:pt>
                <c:pt idx="8">
                  <c:v>2237.768</c:v>
                </c:pt>
                <c:pt idx="9">
                  <c:v>2769.1819999999998</c:v>
                </c:pt>
                <c:pt idx="10">
                  <c:v>3019.5439999999999</c:v>
                </c:pt>
                <c:pt idx="11">
                  <c:v>3591.8339999999998</c:v>
                </c:pt>
                <c:pt idx="12">
                  <c:v>4575.1840000000002</c:v>
                </c:pt>
                <c:pt idx="13">
                  <c:v>5221.9620000000004</c:v>
                </c:pt>
                <c:pt idx="14">
                  <c:v>5546.8029999999999</c:v>
                </c:pt>
                <c:pt idx="15">
                  <c:v>4787.9780000000001</c:v>
                </c:pt>
                <c:pt idx="16">
                  <c:v>4489.009</c:v>
                </c:pt>
                <c:pt idx="17">
                  <c:v>3583.2159999999999</c:v>
                </c:pt>
                <c:pt idx="18">
                  <c:v>3626.4089999999997</c:v>
                </c:pt>
                <c:pt idx="19">
                  <c:v>3508.3789999999999</c:v>
                </c:pt>
                <c:pt idx="20">
                  <c:v>2791.9120000000003</c:v>
                </c:pt>
                <c:pt idx="21">
                  <c:v>2203.7269999999999</c:v>
                </c:pt>
                <c:pt idx="22">
                  <c:v>2177.7890000000002</c:v>
                </c:pt>
                <c:pt idx="23">
                  <c:v>2746.7690000000002</c:v>
                </c:pt>
                <c:pt idx="24">
                  <c:v>3756.127</c:v>
                </c:pt>
                <c:pt idx="25">
                  <c:v>4842.25</c:v>
                </c:pt>
                <c:pt idx="26">
                  <c:v>4855.1930000000002</c:v>
                </c:pt>
                <c:pt idx="27">
                  <c:v>2720.8215497829938</c:v>
                </c:pt>
                <c:pt idx="28">
                  <c:v>2455.797362568258</c:v>
                </c:pt>
                <c:pt idx="29">
                  <c:v>2119.9944169944465</c:v>
                </c:pt>
                <c:pt idx="30">
                  <c:v>2128.8866706543004</c:v>
                </c:pt>
                <c:pt idx="31">
                  <c:v>3186.1180000000004</c:v>
                </c:pt>
                <c:pt idx="32">
                  <c:v>2968.53</c:v>
                </c:pt>
                <c:pt idx="33">
                  <c:v>3311.1970000000001</c:v>
                </c:pt>
                <c:pt idx="34">
                  <c:v>3383.6899999999996</c:v>
                </c:pt>
                <c:pt idx="35">
                  <c:v>3732.5459999999994</c:v>
                </c:pt>
                <c:pt idx="36">
                  <c:v>4344.6390000000001</c:v>
                </c:pt>
                <c:pt idx="37">
                  <c:v>5085.6949999999997</c:v>
                </c:pt>
                <c:pt idx="38">
                  <c:v>5219.9659999999994</c:v>
                </c:pt>
                <c:pt idx="39">
                  <c:v>4588.6080000000002</c:v>
                </c:pt>
                <c:pt idx="40">
                  <c:v>4180.3689999999997</c:v>
                </c:pt>
                <c:pt idx="41">
                  <c:v>3598.607</c:v>
                </c:pt>
                <c:pt idx="42">
                  <c:v>3730.9380000000001</c:v>
                </c:pt>
                <c:pt idx="43">
                  <c:v>3852.1579999999999</c:v>
                </c:pt>
                <c:pt idx="44">
                  <c:v>3657.8140000000003</c:v>
                </c:pt>
                <c:pt idx="45">
                  <c:v>4012.6720000000005</c:v>
                </c:pt>
                <c:pt idx="46">
                  <c:v>4117.75</c:v>
                </c:pt>
                <c:pt idx="47">
                  <c:v>4565.0450000000001</c:v>
                </c:pt>
                <c:pt idx="48">
                  <c:v>5209.4989999999998</c:v>
                </c:pt>
                <c:pt idx="49">
                  <c:v>5831.5520000000006</c:v>
                </c:pt>
                <c:pt idx="50">
                  <c:v>5921.9360000000006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A-4C99-8496-4CFCF3111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149632"/>
        <c:axId val="973152544"/>
      </c:lineChart>
      <c:lineChart>
        <c:grouping val="standard"/>
        <c:varyColors val="0"/>
        <c:ser>
          <c:idx val="1"/>
          <c:order val="1"/>
          <c:tx>
            <c:v>Объемы перевезенных грузов и почты (парвая ось в тоннах)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'графики Аэрофлот'!$C$2:$C$52</c:f>
              <c:numCache>
                <c:formatCode>General</c:formatCode>
                <c:ptCount val="51"/>
                <c:pt idx="0">
                  <c:v>12877.390999999287</c:v>
                </c:pt>
                <c:pt idx="1">
                  <c:v>17761.277800000011</c:v>
                </c:pt>
                <c:pt idx="2">
                  <c:v>20461.891100000146</c:v>
                </c:pt>
                <c:pt idx="3">
                  <c:v>21787.974600000023</c:v>
                </c:pt>
                <c:pt idx="4">
                  <c:v>23705.826199996947</c:v>
                </c:pt>
                <c:pt idx="5">
                  <c:v>24575.249100003242</c:v>
                </c:pt>
                <c:pt idx="6">
                  <c:v>27274.487500001425</c:v>
                </c:pt>
                <c:pt idx="7">
                  <c:v>18524.432699999998</c:v>
                </c:pt>
                <c:pt idx="8">
                  <c:v>20962.116540000003</c:v>
                </c:pt>
                <c:pt idx="9">
                  <c:v>22712.424999999996</c:v>
                </c:pt>
                <c:pt idx="10">
                  <c:v>21818.084999999999</c:v>
                </c:pt>
                <c:pt idx="11">
                  <c:v>20884.062999999995</c:v>
                </c:pt>
                <c:pt idx="12">
                  <c:v>21740.931</c:v>
                </c:pt>
                <c:pt idx="13">
                  <c:v>23701.116999999995</c:v>
                </c:pt>
                <c:pt idx="14">
                  <c:v>25502.302000000003</c:v>
                </c:pt>
                <c:pt idx="15">
                  <c:v>27776.126620000003</c:v>
                </c:pt>
                <c:pt idx="16">
                  <c:v>31193.125</c:v>
                </c:pt>
                <c:pt idx="17">
                  <c:v>30484.523000000005</c:v>
                </c:pt>
                <c:pt idx="18">
                  <c:v>33061.962999999996</c:v>
                </c:pt>
                <c:pt idx="19">
                  <c:v>21652.845000000001</c:v>
                </c:pt>
                <c:pt idx="20">
                  <c:v>19420.687999999998</c:v>
                </c:pt>
                <c:pt idx="21">
                  <c:v>12318.479000000003</c:v>
                </c:pt>
                <c:pt idx="22">
                  <c:v>10621.256000000003</c:v>
                </c:pt>
                <c:pt idx="23">
                  <c:v>11414.641</c:v>
                </c:pt>
                <c:pt idx="24">
                  <c:v>13598.328000000001</c:v>
                </c:pt>
                <c:pt idx="25">
                  <c:v>15559.192400000005</c:v>
                </c:pt>
                <c:pt idx="26">
                  <c:v>18223.070999999996</c:v>
                </c:pt>
                <c:pt idx="27">
                  <c:v>14148.986486537622</c:v>
                </c:pt>
                <c:pt idx="28">
                  <c:v>14154.484327864668</c:v>
                </c:pt>
                <c:pt idx="29">
                  <c:v>12940.998027644673</c:v>
                </c:pt>
                <c:pt idx="30">
                  <c:v>14108.231157953041</c:v>
                </c:pt>
                <c:pt idx="31">
                  <c:v>14282.468000000001</c:v>
                </c:pt>
                <c:pt idx="32">
                  <c:v>14628.596000000007</c:v>
                </c:pt>
                <c:pt idx="33">
                  <c:v>17683.972000000002</c:v>
                </c:pt>
                <c:pt idx="34">
                  <c:v>17785.191999999995</c:v>
                </c:pt>
                <c:pt idx="35">
                  <c:v>17001.581999999999</c:v>
                </c:pt>
                <c:pt idx="36">
                  <c:v>17157.410000000022</c:v>
                </c:pt>
                <c:pt idx="37">
                  <c:v>19507.707999999999</c:v>
                </c:pt>
                <c:pt idx="38">
                  <c:v>20933.04</c:v>
                </c:pt>
                <c:pt idx="39">
                  <c:v>20365.406999999996</c:v>
                </c:pt>
                <c:pt idx="40">
                  <c:v>20076.503999999986</c:v>
                </c:pt>
                <c:pt idx="41">
                  <c:v>20662.592000000001</c:v>
                </c:pt>
                <c:pt idx="42">
                  <c:v>23534.792000000001</c:v>
                </c:pt>
                <c:pt idx="43">
                  <c:v>16501.208999999999</c:v>
                </c:pt>
                <c:pt idx="44">
                  <c:v>18488.311000000002</c:v>
                </c:pt>
                <c:pt idx="45">
                  <c:v>20305.821</c:v>
                </c:pt>
                <c:pt idx="46">
                  <c:v>20001.13</c:v>
                </c:pt>
                <c:pt idx="47">
                  <c:v>20006.534999999996</c:v>
                </c:pt>
                <c:pt idx="48">
                  <c:v>20661.292999999998</c:v>
                </c:pt>
                <c:pt idx="49">
                  <c:v>21596.679999999997</c:v>
                </c:pt>
                <c:pt idx="50">
                  <c:v>23988.335010000003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A-4C99-8496-4CFCF3111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142144"/>
        <c:axId val="973139232"/>
      </c:lineChart>
      <c:dateAx>
        <c:axId val="97314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152544"/>
        <c:crosses val="autoZero"/>
        <c:auto val="1"/>
        <c:lblOffset val="100"/>
        <c:baseTimeUnit val="months"/>
      </c:dateAx>
      <c:valAx>
        <c:axId val="9731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149632"/>
        <c:crosses val="autoZero"/>
        <c:crossBetween val="between"/>
      </c:valAx>
      <c:valAx>
        <c:axId val="973139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142144"/>
        <c:crosses val="max"/>
        <c:crossBetween val="between"/>
      </c:valAx>
      <c:catAx>
        <c:axId val="973142144"/>
        <c:scaling>
          <c:orientation val="minMax"/>
        </c:scaling>
        <c:delete val="1"/>
        <c:axPos val="b"/>
        <c:majorTickMark val="out"/>
        <c:minorTickMark val="none"/>
        <c:tickLblPos val="nextTo"/>
        <c:crossAx val="973139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Предсказание!$B$2:$B$136</c:f>
              <c:numCache>
                <c:formatCode>0.0000</c:formatCode>
                <c:ptCount val="135"/>
                <c:pt idx="0">
                  <c:v>2.3435877037192991</c:v>
                </c:pt>
                <c:pt idx="1">
                  <c:v>2.3693754390235222</c:v>
                </c:pt>
                <c:pt idx="2">
                  <c:v>2.3578745783673476</c:v>
                </c:pt>
                <c:pt idx="3">
                  <c:v>2.3820131079806033</c:v>
                </c:pt>
                <c:pt idx="4">
                  <c:v>2.3664784340807419</c:v>
                </c:pt>
                <c:pt idx="5">
                  <c:v>2.4019918690460993</c:v>
                </c:pt>
                <c:pt idx="6">
                  <c:v>2.4819267305707342</c:v>
                </c:pt>
                <c:pt idx="7">
                  <c:v>2.4968251419835239</c:v>
                </c:pt>
                <c:pt idx="8">
                  <c:v>2.5186701677182248</c:v>
                </c:pt>
                <c:pt idx="9">
                  <c:v>2.496992072247727</c:v>
                </c:pt>
                <c:pt idx="10">
                  <c:v>2.4665073883727686</c:v>
                </c:pt>
                <c:pt idx="11">
                  <c:v>2.4292713156330121</c:v>
                </c:pt>
                <c:pt idx="12">
                  <c:v>2.4768089486418225</c:v>
                </c:pt>
                <c:pt idx="13">
                  <c:v>2.5254189225817578</c:v>
                </c:pt>
                <c:pt idx="14">
                  <c:v>2.5454998792751939</c:v>
                </c:pt>
                <c:pt idx="15">
                  <c:v>2.617070868201838</c:v>
                </c:pt>
                <c:pt idx="16">
                  <c:v>2.6992689064459978</c:v>
                </c:pt>
                <c:pt idx="17">
                  <c:v>2.6840714114059265</c:v>
                </c:pt>
                <c:pt idx="18">
                  <c:v>2.7302477232296125</c:v>
                </c:pt>
                <c:pt idx="19">
                  <c:v>2.7530826313479735</c:v>
                </c:pt>
                <c:pt idx="20">
                  <c:v>2.7776679369517572</c:v>
                </c:pt>
                <c:pt idx="21">
                  <c:v>2.7767409021665959</c:v>
                </c:pt>
                <c:pt idx="22">
                  <c:v>2.6435947004753482</c:v>
                </c:pt>
                <c:pt idx="23">
                  <c:v>2.6548560088734181</c:v>
                </c:pt>
                <c:pt idx="24">
                  <c:v>2.685228321279133</c:v>
                </c:pt>
                <c:pt idx="25">
                  <c:v>2.732389215073372</c:v>
                </c:pt>
                <c:pt idx="26">
                  <c:v>2.7299856799403419</c:v>
                </c:pt>
                <c:pt idx="27">
                  <c:v>2.7301272595982198</c:v>
                </c:pt>
                <c:pt idx="28">
                  <c:v>2.7555859579311712</c:v>
                </c:pt>
                <c:pt idx="29">
                  <c:v>2.7646828916288597</c:v>
                </c:pt>
                <c:pt idx="30">
                  <c:v>2.7797350049250715</c:v>
                </c:pt>
                <c:pt idx="31">
                  <c:v>2.8574636216739111</c:v>
                </c:pt>
                <c:pt idx="32">
                  <c:v>2.8943337390166941</c:v>
                </c:pt>
                <c:pt idx="33">
                  <c:v>2.8670823883713044</c:v>
                </c:pt>
                <c:pt idx="34">
                  <c:v>2.8084002476783039</c:v>
                </c:pt>
                <c:pt idx="35">
                  <c:v>2.8074211151603032</c:v>
                </c:pt>
                <c:pt idx="36">
                  <c:v>2.8033477801679489</c:v>
                </c:pt>
                <c:pt idx="37">
                  <c:v>2.7980251720388489</c:v>
                </c:pt>
                <c:pt idx="38">
                  <c:v>2.7679081821292959</c:v>
                </c:pt>
                <c:pt idx="39">
                  <c:v>2.8355339933908197</c:v>
                </c:pt>
                <c:pt idx="40">
                  <c:v>2.8459720376871216</c:v>
                </c:pt>
                <c:pt idx="41">
                  <c:v>2.9709114209608161</c:v>
                </c:pt>
                <c:pt idx="42">
                  <c:v>2.9765593133373862</c:v>
                </c:pt>
                <c:pt idx="43">
                  <c:v>2.9820622130565613</c:v>
                </c:pt>
                <c:pt idx="44">
                  <c:v>2.9620201828313388</c:v>
                </c:pt>
                <c:pt idx="45">
                  <c:v>2.9759510255605832</c:v>
                </c:pt>
                <c:pt idx="46">
                  <c:v>2.8913907047744209</c:v>
                </c:pt>
                <c:pt idx="47">
                  <c:v>2.8514357196839315</c:v>
                </c:pt>
                <c:pt idx="48">
                  <c:v>2.7611515539172826</c:v>
                </c:pt>
                <c:pt idx="49">
                  <c:v>2.7632316553189842</c:v>
                </c:pt>
                <c:pt idx="50">
                  <c:v>2.7588499170741003</c:v>
                </c:pt>
                <c:pt idx="51">
                  <c:v>2.7879113299120601</c:v>
                </c:pt>
                <c:pt idx="52">
                  <c:v>2.7885759348422581</c:v>
                </c:pt>
                <c:pt idx="53">
                  <c:v>2.8286949741858201</c:v>
                </c:pt>
                <c:pt idx="54">
                  <c:v>2.8279959775507408</c:v>
                </c:pt>
                <c:pt idx="55">
                  <c:v>2.8421396792236111</c:v>
                </c:pt>
                <c:pt idx="56">
                  <c:v>2.8383732316856611</c:v>
                </c:pt>
                <c:pt idx="57">
                  <c:v>2.8402572765343699</c:v>
                </c:pt>
                <c:pt idx="58">
                  <c:v>2.8069898540557801</c:v>
                </c:pt>
                <c:pt idx="59">
                  <c:v>2.796614444357322</c:v>
                </c:pt>
                <c:pt idx="60">
                  <c:v>2.7694025012790662</c:v>
                </c:pt>
                <c:pt idx="61">
                  <c:v>2.7697412705527689</c:v>
                </c:pt>
                <c:pt idx="62">
                  <c:v>2.763464170211329</c:v>
                </c:pt>
                <c:pt idx="63">
                  <c:v>2.7804922374538581</c:v>
                </c:pt>
                <c:pt idx="64">
                  <c:v>2.7811384463268332</c:v>
                </c:pt>
                <c:pt idx="65">
                  <c:v>2.8084941082429471</c:v>
                </c:pt>
                <c:pt idx="66">
                  <c:v>2.808318880755571</c:v>
                </c:pt>
                <c:pt idx="67">
                  <c:v>2.8128462712048918</c:v>
                </c:pt>
                <c:pt idx="68">
                  <c:v>2.808611312767225</c:v>
                </c:pt>
                <c:pt idx="69">
                  <c:v>2.8107457427254059</c:v>
                </c:pt>
                <c:pt idx="70">
                  <c:v>2.7900199749069641</c:v>
                </c:pt>
                <c:pt idx="71">
                  <c:v>2.781713969232571</c:v>
                </c:pt>
                <c:pt idx="72">
                  <c:v>2.7619956040914899</c:v>
                </c:pt>
                <c:pt idx="73">
                  <c:v>2.762098174885959</c:v>
                </c:pt>
                <c:pt idx="74">
                  <c:v>2.7593899280400729</c:v>
                </c:pt>
                <c:pt idx="75">
                  <c:v>2.7676264425631278</c:v>
                </c:pt>
                <c:pt idx="76">
                  <c:v>2.767535435753369</c:v>
                </c:pt>
                <c:pt idx="77">
                  <c:v>2.780078286330907</c:v>
                </c:pt>
                <c:pt idx="78">
                  <c:v>2.7796091706136199</c:v>
                </c:pt>
                <c:pt idx="79">
                  <c:v>2.7824296186101369</c:v>
                </c:pt>
                <c:pt idx="80">
                  <c:v>2.780454442950683</c:v>
                </c:pt>
                <c:pt idx="81">
                  <c:v>2.7810247342789198</c:v>
                </c:pt>
                <c:pt idx="82">
                  <c:v>2.7706517743625541</c:v>
                </c:pt>
                <c:pt idx="83">
                  <c:v>2.766732615970009</c:v>
                </c:pt>
                <c:pt idx="84">
                  <c:v>2.757440987482362</c:v>
                </c:pt>
                <c:pt idx="85">
                  <c:v>2.7572606359555971</c:v>
                </c:pt>
                <c:pt idx="86">
                  <c:v>2.7554338000070211</c:v>
                </c:pt>
                <c:pt idx="87">
                  <c:v>2.7596907832558681</c:v>
                </c:pt>
                <c:pt idx="88">
                  <c:v>2.75950284414699</c:v>
                </c:pt>
                <c:pt idx="89">
                  <c:v>2.766306889840731</c:v>
                </c:pt>
                <c:pt idx="90">
                  <c:v>2.7659187914861381</c:v>
                </c:pt>
                <c:pt idx="91">
                  <c:v>2.767065638349961</c:v>
                </c:pt>
                <c:pt idx="92">
                  <c:v>2.7657426915307499</c:v>
                </c:pt>
                <c:pt idx="93">
                  <c:v>2.7659618309088949</c:v>
                </c:pt>
                <c:pt idx="94">
                  <c:v>2.7601728081870531</c:v>
                </c:pt>
                <c:pt idx="95">
                  <c:v>2.757797380219416</c:v>
                </c:pt>
                <c:pt idx="96">
                  <c:v>2.7524495676634531</c:v>
                </c:pt>
                <c:pt idx="97">
                  <c:v>2.752213881802362</c:v>
                </c:pt>
                <c:pt idx="98">
                  <c:v>2.7511586523829781</c:v>
                </c:pt>
                <c:pt idx="99">
                  <c:v>2.7532213717417888</c:v>
                </c:pt>
                <c:pt idx="100">
                  <c:v>2.7529703205891072</c:v>
                </c:pt>
                <c:pt idx="101">
                  <c:v>2.7563086064748208</c:v>
                </c:pt>
                <c:pt idx="102">
                  <c:v>2.7559609176626538</c:v>
                </c:pt>
                <c:pt idx="103">
                  <c:v>2.756471308073225</c:v>
                </c:pt>
                <c:pt idx="104">
                  <c:v>2.7556757981737849</c:v>
                </c:pt>
                <c:pt idx="105">
                  <c:v>2.75564362887902</c:v>
                </c:pt>
                <c:pt idx="106">
                  <c:v>2.7525232666537569</c:v>
                </c:pt>
                <c:pt idx="107">
                  <c:v>2.7511937757145848</c:v>
                </c:pt>
                <c:pt idx="108">
                  <c:v>2.7483434935706281</c:v>
                </c:pt>
                <c:pt idx="109">
                  <c:v>2.7481013542704011</c:v>
                </c:pt>
                <c:pt idx="110">
                  <c:v>2.7474208097472128</c:v>
                </c:pt>
                <c:pt idx="111">
                  <c:v>2.7484004570509231</c:v>
                </c:pt>
                <c:pt idx="112">
                  <c:v>2.7481627388736678</c:v>
                </c:pt>
                <c:pt idx="113">
                  <c:v>2.749834037673927</c:v>
                </c:pt>
                <c:pt idx="114">
                  <c:v>2.749549629313409</c:v>
                </c:pt>
                <c:pt idx="115">
                  <c:v>2.7497061499095738</c:v>
                </c:pt>
                <c:pt idx="116">
                  <c:v>2.749181757064318</c:v>
                </c:pt>
                <c:pt idx="117">
                  <c:v>2.7490726948326571</c:v>
                </c:pt>
                <c:pt idx="118">
                  <c:v>2.7473276283775609</c:v>
                </c:pt>
                <c:pt idx="119">
                  <c:v>2.7465264962397509</c:v>
                </c:pt>
                <c:pt idx="120">
                  <c:v>2.7449192327188672</c:v>
                </c:pt>
                <c:pt idx="121">
                  <c:v>2.744703537226866</c:v>
                </c:pt>
                <c:pt idx="122">
                  <c:v>2.744262072366225</c:v>
                </c:pt>
                <c:pt idx="123">
                  <c:v>2.744689592324995</c:v>
                </c:pt>
                <c:pt idx="124">
                  <c:v>2.7444806292653379</c:v>
                </c:pt>
                <c:pt idx="125">
                  <c:v>2.7452709359281702</c:v>
                </c:pt>
                <c:pt idx="126">
                  <c:v>2.745041177186931</c:v>
                </c:pt>
                <c:pt idx="127">
                  <c:v>2.7450477242326929</c:v>
                </c:pt>
                <c:pt idx="128">
                  <c:v>2.7446976171418989</c:v>
                </c:pt>
                <c:pt idx="129">
                  <c:v>2.7445643086917162</c:v>
                </c:pt>
                <c:pt idx="130">
                  <c:v>2.7435772555980371</c:v>
                </c:pt>
                <c:pt idx="131">
                  <c:v>2.7430873003159202</c:v>
                </c:pt>
                <c:pt idx="132">
                  <c:v>2.74217777872901</c:v>
                </c:pt>
                <c:pt idx="133">
                  <c:v>2.741995856875262</c:v>
                </c:pt>
                <c:pt idx="134">
                  <c:v>2.7416961994488762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5-49E8-B982-BA53A76EB8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Предсказание!$C$2:$C$136</c:f>
              <c:numCache>
                <c:formatCode>0.0000</c:formatCode>
                <c:ptCount val="135"/>
                <c:pt idx="0">
                  <c:v>26.556999999999999</c:v>
                </c:pt>
                <c:pt idx="1">
                  <c:v>27.72</c:v>
                </c:pt>
                <c:pt idx="2">
                  <c:v>236.95499999999998</c:v>
                </c:pt>
                <c:pt idx="3">
                  <c:v>354.23100000000005</c:v>
                </c:pt>
                <c:pt idx="4">
                  <c:v>339.59200000000004</c:v>
                </c:pt>
                <c:pt idx="5">
                  <c:v>209.71</c:v>
                </c:pt>
                <c:pt idx="6">
                  <c:v>249.64600000000002</c:v>
                </c:pt>
                <c:pt idx="7">
                  <c:v>259.54599999999999</c:v>
                </c:pt>
                <c:pt idx="8">
                  <c:v>266.18200000000002</c:v>
                </c:pt>
                <c:pt idx="9">
                  <c:v>379.16200000000003</c:v>
                </c:pt>
                <c:pt idx="10">
                  <c:v>417.21600000000001</c:v>
                </c:pt>
                <c:pt idx="11">
                  <c:v>501.05499999999995</c:v>
                </c:pt>
                <c:pt idx="12">
                  <c:v>629.88800000000003</c:v>
                </c:pt>
                <c:pt idx="13">
                  <c:v>870.75099999999998</c:v>
                </c:pt>
                <c:pt idx="14">
                  <c:v>1052.8620000000001</c:v>
                </c:pt>
                <c:pt idx="15">
                  <c:v>1067.0659999999998</c:v>
                </c:pt>
                <c:pt idx="16">
                  <c:v>1215.855</c:v>
                </c:pt>
                <c:pt idx="17">
                  <c:v>929.99400000000003</c:v>
                </c:pt>
                <c:pt idx="18">
                  <c:v>885.29399999999998</c:v>
                </c:pt>
                <c:pt idx="19">
                  <c:v>904.5440000000001</c:v>
                </c:pt>
                <c:pt idx="20">
                  <c:v>700.59799999999996</c:v>
                </c:pt>
                <c:pt idx="21">
                  <c:v>189.44800000000001</c:v>
                </c:pt>
                <c:pt idx="22">
                  <c:v>91.096000000000004</c:v>
                </c:pt>
                <c:pt idx="23">
                  <c:v>217.76</c:v>
                </c:pt>
                <c:pt idx="24">
                  <c:v>343.83300000000003</c:v>
                </c:pt>
                <c:pt idx="25">
                  <c:v>421.84100000000001</c:v>
                </c:pt>
                <c:pt idx="26">
                  <c:v>479.23600000000005</c:v>
                </c:pt>
                <c:pt idx="27">
                  <c:v>422.41215463077015</c:v>
                </c:pt>
                <c:pt idx="28">
                  <c:v>414.65379096214906</c:v>
                </c:pt>
                <c:pt idx="29">
                  <c:v>337.26462550888186</c:v>
                </c:pt>
                <c:pt idx="30">
                  <c:v>329.96942889819883</c:v>
                </c:pt>
                <c:pt idx="31">
                  <c:v>640.53</c:v>
                </c:pt>
                <c:pt idx="32">
                  <c:v>624.29699999999991</c:v>
                </c:pt>
                <c:pt idx="33">
                  <c:v>683.41200000000003</c:v>
                </c:pt>
                <c:pt idx="34">
                  <c:v>634.74</c:v>
                </c:pt>
                <c:pt idx="35">
                  <c:v>737.7940000000001</c:v>
                </c:pt>
                <c:pt idx="36">
                  <c:v>794.34299999999996</c:v>
                </c:pt>
                <c:pt idx="37">
                  <c:v>904.32300000000009</c:v>
                </c:pt>
                <c:pt idx="38">
                  <c:v>934.43299999999999</c:v>
                </c:pt>
                <c:pt idx="39">
                  <c:v>920.06799999999998</c:v>
                </c:pt>
                <c:pt idx="40">
                  <c:v>957.68799999999999</c:v>
                </c:pt>
                <c:pt idx="41">
                  <c:v>865.82699999999988</c:v>
                </c:pt>
                <c:pt idx="42">
                  <c:v>890.17899999999997</c:v>
                </c:pt>
                <c:pt idx="43">
                  <c:v>972.70499999999993</c:v>
                </c:pt>
                <c:pt idx="44">
                  <c:v>894.84500000000003</c:v>
                </c:pt>
                <c:pt idx="45">
                  <c:v>1014.2640000000001</c:v>
                </c:pt>
                <c:pt idx="46">
                  <c:v>992.41700000000003</c:v>
                </c:pt>
                <c:pt idx="47">
                  <c:v>1054.9490000000001</c:v>
                </c:pt>
                <c:pt idx="48">
                  <c:v>1069.0129999999999</c:v>
                </c:pt>
                <c:pt idx="49">
                  <c:v>1167.1090000000002</c:v>
                </c:pt>
                <c:pt idx="50">
                  <c:v>1191.6559999999999</c:v>
                </c:pt>
                <c:pt idx="51">
                  <c:v>1214.1158877042801</c:v>
                </c:pt>
                <c:pt idx="52">
                  <c:v>1222.6820377324859</c:v>
                </c:pt>
                <c:pt idx="53">
                  <c:v>1143.758407698994</c:v>
                </c:pt>
                <c:pt idx="54">
                  <c:v>1169.9995554042539</c:v>
                </c:pt>
                <c:pt idx="55">
                  <c:v>1219.400201881421</c:v>
                </c:pt>
                <c:pt idx="56">
                  <c:v>1185.3014290891811</c:v>
                </c:pt>
                <c:pt idx="57">
                  <c:v>1222.718355908989</c:v>
                </c:pt>
                <c:pt idx="58">
                  <c:v>1191.657861966014</c:v>
                </c:pt>
                <c:pt idx="59">
                  <c:v>1214.2426453747721</c:v>
                </c:pt>
                <c:pt idx="60">
                  <c:v>1222.2256009313239</c:v>
                </c:pt>
                <c:pt idx="61">
                  <c:v>1245.9292300738491</c:v>
                </c:pt>
                <c:pt idx="62">
                  <c:v>1250.490779588933</c:v>
                </c:pt>
                <c:pt idx="63">
                  <c:v>1244.1875903514299</c:v>
                </c:pt>
                <c:pt idx="64">
                  <c:v>1242.965674875622</c:v>
                </c:pt>
                <c:pt idx="65">
                  <c:v>1206.8469666312669</c:v>
                </c:pt>
                <c:pt idx="66">
                  <c:v>1207.688968562788</c:v>
                </c:pt>
                <c:pt idx="67">
                  <c:v>1223.5867779963389</c:v>
                </c:pt>
                <c:pt idx="68">
                  <c:v>1197.4053233012239</c:v>
                </c:pt>
                <c:pt idx="69">
                  <c:v>1217.511393860764</c:v>
                </c:pt>
                <c:pt idx="70">
                  <c:v>1201.4701282703529</c:v>
                </c:pt>
                <c:pt idx="71">
                  <c:v>1209.922871960458</c:v>
                </c:pt>
                <c:pt idx="72">
                  <c:v>1207.050078550657</c:v>
                </c:pt>
                <c:pt idx="73">
                  <c:v>1222.21209135711</c:v>
                </c:pt>
                <c:pt idx="74">
                  <c:v>1221.0139427002241</c:v>
                </c:pt>
                <c:pt idx="75">
                  <c:v>1217.585124747103</c:v>
                </c:pt>
                <c:pt idx="76">
                  <c:v>1212.9206127251209</c:v>
                </c:pt>
                <c:pt idx="77">
                  <c:v>1186.6786589144431</c:v>
                </c:pt>
                <c:pt idx="78">
                  <c:v>1185.627591074873</c:v>
                </c:pt>
                <c:pt idx="79">
                  <c:v>1191.478161078302</c:v>
                </c:pt>
                <c:pt idx="80">
                  <c:v>1175.2198964716599</c:v>
                </c:pt>
                <c:pt idx="81">
                  <c:v>1179.951880322006</c:v>
                </c:pt>
                <c:pt idx="82">
                  <c:v>1166.307370063997</c:v>
                </c:pt>
                <c:pt idx="83">
                  <c:v>1166.5394852765551</c:v>
                </c:pt>
                <c:pt idx="84">
                  <c:v>1162.3030622005911</c:v>
                </c:pt>
                <c:pt idx="85">
                  <c:v>1164.1575970519029</c:v>
                </c:pt>
                <c:pt idx="86">
                  <c:v>1159.819349352229</c:v>
                </c:pt>
                <c:pt idx="87">
                  <c:v>1153.287558017131</c:v>
                </c:pt>
                <c:pt idx="88">
                  <c:v>1147.5089810816701</c:v>
                </c:pt>
                <c:pt idx="89">
                  <c:v>1131.8431317191889</c:v>
                </c:pt>
                <c:pt idx="90">
                  <c:v>1127.2689529840829</c:v>
                </c:pt>
                <c:pt idx="91">
                  <c:v>1126.656616344844</c:v>
                </c:pt>
                <c:pt idx="92">
                  <c:v>1114.8012629183499</c:v>
                </c:pt>
                <c:pt idx="93">
                  <c:v>1114.898971026819</c:v>
                </c:pt>
                <c:pt idx="94">
                  <c:v>1105.4565457214701</c:v>
                </c:pt>
                <c:pt idx="95">
                  <c:v>1102.8786434756289</c:v>
                </c:pt>
                <c:pt idx="96">
                  <c:v>1097.5994028511211</c:v>
                </c:pt>
                <c:pt idx="97">
                  <c:v>1096.64736408455</c:v>
                </c:pt>
                <c:pt idx="98">
                  <c:v>1091.801877112483</c:v>
                </c:pt>
                <c:pt idx="99">
                  <c:v>1086.2480843243441</c:v>
                </c:pt>
                <c:pt idx="100">
                  <c:v>1080.690865372874</c:v>
                </c:pt>
                <c:pt idx="101">
                  <c:v>1069.657757011161</c:v>
                </c:pt>
                <c:pt idx="102">
                  <c:v>1065.0955097804131</c:v>
                </c:pt>
                <c:pt idx="103">
                  <c:v>1062.5244098531771</c:v>
                </c:pt>
                <c:pt idx="104">
                  <c:v>1054.1353794253171</c:v>
                </c:pt>
                <c:pt idx="105">
                  <c:v>1051.6358340571851</c:v>
                </c:pt>
                <c:pt idx="106">
                  <c:v>1044.274385008456</c:v>
                </c:pt>
                <c:pt idx="107">
                  <c:v>1040.6394852993119</c:v>
                </c:pt>
                <c:pt idx="108">
                  <c:v>1035.8015795348319</c:v>
                </c:pt>
                <c:pt idx="109">
                  <c:v>1032.8711162604129</c:v>
                </c:pt>
                <c:pt idx="110">
                  <c:v>1028.218912039679</c:v>
                </c:pt>
                <c:pt idx="111">
                  <c:v>1023.116791450364</c:v>
                </c:pt>
                <c:pt idx="112">
                  <c:v>1018.204901717593</c:v>
                </c:pt>
                <c:pt idx="113">
                  <c:v>1010.637273699487</c:v>
                </c:pt>
                <c:pt idx="114">
                  <c:v>1006.230587322098</c:v>
                </c:pt>
                <c:pt idx="115">
                  <c:v>1002.930666464482</c:v>
                </c:pt>
                <c:pt idx="116">
                  <c:v>996.67327796332336</c:v>
                </c:pt>
                <c:pt idx="117">
                  <c:v>993.61869280662813</c:v>
                </c:pt>
                <c:pt idx="118">
                  <c:v>988.07422172748556</c:v>
                </c:pt>
                <c:pt idx="119">
                  <c:v>984.45201526454457</c:v>
                </c:pt>
                <c:pt idx="120">
                  <c:v>980.19180051293188</c:v>
                </c:pt>
                <c:pt idx="121">
                  <c:v>977.08055295681083</c:v>
                </c:pt>
                <c:pt idx="122">
                  <c:v>973.02762057752068</c:v>
                </c:pt>
                <c:pt idx="123">
                  <c:v>968.81741242556006</c:v>
                </c:pt>
                <c:pt idx="124">
                  <c:v>964.68757828451248</c:v>
                </c:pt>
                <c:pt idx="125">
                  <c:v>959.16841692922446</c:v>
                </c:pt>
                <c:pt idx="126">
                  <c:v>955.39383746330691</c:v>
                </c:pt>
                <c:pt idx="127">
                  <c:v>952.21039314641507</c:v>
                </c:pt>
                <c:pt idx="128">
                  <c:v>947.52074888784364</c:v>
                </c:pt>
                <c:pt idx="129">
                  <c:v>944.47918784842466</c:v>
                </c:pt>
                <c:pt idx="130">
                  <c:v>940.18095962771054</c:v>
                </c:pt>
                <c:pt idx="131">
                  <c:v>936.9204980141451</c:v>
                </c:pt>
                <c:pt idx="132">
                  <c:v>933.37454373528885</c:v>
                </c:pt>
                <c:pt idx="133">
                  <c:v>930.40771856910987</c:v>
                </c:pt>
                <c:pt idx="134">
                  <c:v>927.00847499556517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5-49E8-B982-BA53A76EB8C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Предсказание!$D$2:$D$136</c:f>
              <c:numCache>
                <c:formatCode>0.0000</c:formatCode>
                <c:ptCount val="135"/>
                <c:pt idx="0">
                  <c:v>1170.0609999999999</c:v>
                </c:pt>
                <c:pt idx="1">
                  <c:v>2892.1869999999999</c:v>
                </c:pt>
                <c:pt idx="2">
                  <c:v>3554.3429999999998</c:v>
                </c:pt>
                <c:pt idx="3">
                  <c:v>3063.723</c:v>
                </c:pt>
                <c:pt idx="4">
                  <c:v>2409.3199999999997</c:v>
                </c:pt>
                <c:pt idx="5">
                  <c:v>1870.895</c:v>
                </c:pt>
                <c:pt idx="6">
                  <c:v>2021.175</c:v>
                </c:pt>
                <c:pt idx="7">
                  <c:v>2104.0210000000002</c:v>
                </c:pt>
                <c:pt idx="8">
                  <c:v>1971.586</c:v>
                </c:pt>
                <c:pt idx="9">
                  <c:v>2390.02</c:v>
                </c:pt>
                <c:pt idx="10">
                  <c:v>2602.328</c:v>
                </c:pt>
                <c:pt idx="11">
                  <c:v>3090.779</c:v>
                </c:pt>
                <c:pt idx="12">
                  <c:v>3945.2960000000003</c:v>
                </c:pt>
                <c:pt idx="13">
                  <c:v>4351.2110000000002</c:v>
                </c:pt>
                <c:pt idx="14">
                  <c:v>4493.9409999999998</c:v>
                </c:pt>
                <c:pt idx="15">
                  <c:v>3720.9120000000003</c:v>
                </c:pt>
                <c:pt idx="16">
                  <c:v>3273.1540000000005</c:v>
                </c:pt>
                <c:pt idx="17">
                  <c:v>2653.2219999999998</c:v>
                </c:pt>
                <c:pt idx="18">
                  <c:v>2741.1149999999998</c:v>
                </c:pt>
                <c:pt idx="19">
                  <c:v>2603.835</c:v>
                </c:pt>
                <c:pt idx="20">
                  <c:v>2091.3140000000003</c:v>
                </c:pt>
                <c:pt idx="21">
                  <c:v>2014.279</c:v>
                </c:pt>
                <c:pt idx="22">
                  <c:v>2086.6930000000002</c:v>
                </c:pt>
                <c:pt idx="23">
                  <c:v>2529.009</c:v>
                </c:pt>
                <c:pt idx="24">
                  <c:v>3412.2939999999999</c:v>
                </c:pt>
                <c:pt idx="25">
                  <c:v>4420.4089999999997</c:v>
                </c:pt>
                <c:pt idx="26">
                  <c:v>4375.9570000000003</c:v>
                </c:pt>
                <c:pt idx="27">
                  <c:v>2298.4093951522236</c:v>
                </c:pt>
                <c:pt idx="28">
                  <c:v>2041.1435716061092</c:v>
                </c:pt>
                <c:pt idx="29">
                  <c:v>1782.7297914855646</c:v>
                </c:pt>
                <c:pt idx="30">
                  <c:v>1798.9172417561017</c:v>
                </c:pt>
                <c:pt idx="31">
                  <c:v>2545.5880000000002</c:v>
                </c:pt>
                <c:pt idx="32">
                  <c:v>2344.2330000000002</c:v>
                </c:pt>
                <c:pt idx="33">
                  <c:v>2627.7850000000003</c:v>
                </c:pt>
                <c:pt idx="34">
                  <c:v>2748.95</c:v>
                </c:pt>
                <c:pt idx="35">
                  <c:v>2994.7519999999995</c:v>
                </c:pt>
                <c:pt idx="36">
                  <c:v>3550.2960000000003</c:v>
                </c:pt>
                <c:pt idx="37">
                  <c:v>4181.3719999999994</c:v>
                </c:pt>
                <c:pt idx="38">
                  <c:v>4285.5329999999994</c:v>
                </c:pt>
                <c:pt idx="39">
                  <c:v>3668.54</c:v>
                </c:pt>
                <c:pt idx="40">
                  <c:v>3222.6809999999996</c:v>
                </c:pt>
                <c:pt idx="41">
                  <c:v>2732.78</c:v>
                </c:pt>
                <c:pt idx="42">
                  <c:v>2840.759</c:v>
                </c:pt>
                <c:pt idx="43">
                  <c:v>2879.453</c:v>
                </c:pt>
                <c:pt idx="44">
                  <c:v>2762.9690000000001</c:v>
                </c:pt>
                <c:pt idx="45">
                  <c:v>2998.4080000000004</c:v>
                </c:pt>
                <c:pt idx="46">
                  <c:v>3125.3330000000001</c:v>
                </c:pt>
                <c:pt idx="47">
                  <c:v>3510.0959999999995</c:v>
                </c:pt>
                <c:pt idx="48">
                  <c:v>4140.4859999999999</c:v>
                </c:pt>
                <c:pt idx="49">
                  <c:v>4664.4430000000002</c:v>
                </c:pt>
                <c:pt idx="50">
                  <c:v>4730.2800000000007</c:v>
                </c:pt>
                <c:pt idx="51">
                  <c:v>8142.2001557840358</c:v>
                </c:pt>
                <c:pt idx="52">
                  <c:v>11197.86160120933</c:v>
                </c:pt>
                <c:pt idx="53">
                  <c:v>13980.114890722651</c:v>
                </c:pt>
                <c:pt idx="54">
                  <c:v>16672.386406165249</c:v>
                </c:pt>
                <c:pt idx="55">
                  <c:v>19599.745170843031</c:v>
                </c:pt>
                <c:pt idx="56">
                  <c:v>22378.88367234034</c:v>
                </c:pt>
                <c:pt idx="57">
                  <c:v>25338.70761418065</c:v>
                </c:pt>
                <c:pt idx="58">
                  <c:v>28291.120048658169</c:v>
                </c:pt>
                <c:pt idx="59">
                  <c:v>31437.201127414632</c:v>
                </c:pt>
                <c:pt idx="60">
                  <c:v>35055.964301991029</c:v>
                </c:pt>
                <c:pt idx="61">
                  <c:v>39103.010470299123</c:v>
                </c:pt>
                <c:pt idx="62">
                  <c:v>43158.44886123739</c:v>
                </c:pt>
                <c:pt idx="63">
                  <c:v>46450.249314251007</c:v>
                </c:pt>
                <c:pt idx="64">
                  <c:v>49386.112922630273</c:v>
                </c:pt>
                <c:pt idx="65">
                  <c:v>51946.794324399387</c:v>
                </c:pt>
                <c:pt idx="66">
                  <c:v>54498.114181685589</c:v>
                </c:pt>
                <c:pt idx="67">
                  <c:v>57135.922933004833</c:v>
                </c:pt>
                <c:pt idx="68">
                  <c:v>59643.544828343132</c:v>
                </c:pt>
                <c:pt idx="69">
                  <c:v>62296.511321002588</c:v>
                </c:pt>
                <c:pt idx="70">
                  <c:v>64993.764215800787</c:v>
                </c:pt>
                <c:pt idx="71">
                  <c:v>67931.062765689072</c:v>
                </c:pt>
                <c:pt idx="72">
                  <c:v>71312.918130115446</c:v>
                </c:pt>
                <c:pt idx="73">
                  <c:v>75076.513862502834</c:v>
                </c:pt>
                <c:pt idx="74">
                  <c:v>78866.253934180917</c:v>
                </c:pt>
                <c:pt idx="75">
                  <c:v>81748.818905633801</c:v>
                </c:pt>
                <c:pt idx="76">
                  <c:v>84324.971971372652</c:v>
                </c:pt>
                <c:pt idx="77">
                  <c:v>86633.290199993367</c:v>
                </c:pt>
                <c:pt idx="78">
                  <c:v>88888.208009568669</c:v>
                </c:pt>
                <c:pt idx="79">
                  <c:v>91276.828921326349</c:v>
                </c:pt>
                <c:pt idx="80">
                  <c:v>93541.372298197821</c:v>
                </c:pt>
                <c:pt idx="81">
                  <c:v>95937.11676227735</c:v>
                </c:pt>
                <c:pt idx="82">
                  <c:v>98338.575133405524</c:v>
                </c:pt>
                <c:pt idx="83">
                  <c:v>100908.2354559262</c:v>
                </c:pt>
                <c:pt idx="84">
                  <c:v>103851.8377898678</c:v>
                </c:pt>
                <c:pt idx="85">
                  <c:v>107127.8225109393</c:v>
                </c:pt>
                <c:pt idx="86">
                  <c:v>110412.24162530919</c:v>
                </c:pt>
                <c:pt idx="87">
                  <c:v>113016.5650908926</c:v>
                </c:pt>
                <c:pt idx="88">
                  <c:v>115342.11793399121</c:v>
                </c:pt>
                <c:pt idx="89">
                  <c:v>117392.7475820402</c:v>
                </c:pt>
                <c:pt idx="90">
                  <c:v>119417.6248661514</c:v>
                </c:pt>
                <c:pt idx="91">
                  <c:v>121526.8727397539</c:v>
                </c:pt>
                <c:pt idx="92">
                  <c:v>123529.13224341589</c:v>
                </c:pt>
                <c:pt idx="93">
                  <c:v>125643.8261670629</c:v>
                </c:pt>
                <c:pt idx="94">
                  <c:v>127779.7532326061</c:v>
                </c:pt>
                <c:pt idx="95">
                  <c:v>130086.971241545</c:v>
                </c:pt>
                <c:pt idx="96">
                  <c:v>132734.07448440621</c:v>
                </c:pt>
                <c:pt idx="97">
                  <c:v>135676.57224905631</c:v>
                </c:pt>
                <c:pt idx="98">
                  <c:v>138633.19482212019</c:v>
                </c:pt>
                <c:pt idx="99">
                  <c:v>140920.01275760701</c:v>
                </c:pt>
                <c:pt idx="100">
                  <c:v>142963.2980076315</c:v>
                </c:pt>
                <c:pt idx="101">
                  <c:v>144783.06012156501</c:v>
                </c:pt>
                <c:pt idx="102">
                  <c:v>146567.3854933696</c:v>
                </c:pt>
                <c:pt idx="103">
                  <c:v>148444.10683698879</c:v>
                </c:pt>
                <c:pt idx="104">
                  <c:v>150223.86097778619</c:v>
                </c:pt>
                <c:pt idx="105">
                  <c:v>152104.3608473388</c:v>
                </c:pt>
                <c:pt idx="106">
                  <c:v>153994.1905536605</c:v>
                </c:pt>
                <c:pt idx="107">
                  <c:v>156022.68619381209</c:v>
                </c:pt>
                <c:pt idx="108">
                  <c:v>158346.36875415911</c:v>
                </c:pt>
                <c:pt idx="109">
                  <c:v>160930.17695925111</c:v>
                </c:pt>
                <c:pt idx="110">
                  <c:v>163522.41634295051</c:v>
                </c:pt>
                <c:pt idx="111">
                  <c:v>165558.9584291598</c:v>
                </c:pt>
                <c:pt idx="112">
                  <c:v>167377.9903133726</c:v>
                </c:pt>
                <c:pt idx="113">
                  <c:v>168988.17871311319</c:v>
                </c:pt>
                <c:pt idx="114">
                  <c:v>170573.64410430379</c:v>
                </c:pt>
                <c:pt idx="115">
                  <c:v>172230.85887487399</c:v>
                </c:pt>
                <c:pt idx="116">
                  <c:v>173803.3078524954</c:v>
                </c:pt>
                <c:pt idx="117">
                  <c:v>175463.96720493611</c:v>
                </c:pt>
                <c:pt idx="118">
                  <c:v>177137.84625275791</c:v>
                </c:pt>
                <c:pt idx="119">
                  <c:v>178941.2539019887</c:v>
                </c:pt>
                <c:pt idx="120">
                  <c:v>181008.65402551519</c:v>
                </c:pt>
                <c:pt idx="121">
                  <c:v>183306.69078377041</c:v>
                </c:pt>
                <c:pt idx="122">
                  <c:v>185614.2671906226</c:v>
                </c:pt>
                <c:pt idx="123">
                  <c:v>187409.92585486069</c:v>
                </c:pt>
                <c:pt idx="124">
                  <c:v>189014.16821343161</c:v>
                </c:pt>
                <c:pt idx="125">
                  <c:v>190439.61300417499</c:v>
                </c:pt>
                <c:pt idx="126">
                  <c:v>191839.4620235154</c:v>
                </c:pt>
                <c:pt idx="127">
                  <c:v>193308.16594361069</c:v>
                </c:pt>
                <c:pt idx="128">
                  <c:v>194701.24131782289</c:v>
                </c:pt>
                <c:pt idx="129">
                  <c:v>196172.78390519231</c:v>
                </c:pt>
                <c:pt idx="130">
                  <c:v>197653.2384837048</c:v>
                </c:pt>
                <c:pt idx="131">
                  <c:v>199244.476598143</c:v>
                </c:pt>
                <c:pt idx="132">
                  <c:v>201067.6543398416</c:v>
                </c:pt>
                <c:pt idx="133">
                  <c:v>203094.54554590851</c:v>
                </c:pt>
                <c:pt idx="134">
                  <c:v>205128.6926072952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5-49E8-B982-BA53A76EB8C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Предсказание!$E$2:$E$136</c:f>
              <c:numCache>
                <c:formatCode>0.0000</c:formatCode>
                <c:ptCount val="135"/>
                <c:pt idx="0">
                  <c:v>0.53899030904035072</c:v>
                </c:pt>
                <c:pt idx="1">
                  <c:v>0.47018466063576353</c:v>
                </c:pt>
                <c:pt idx="2">
                  <c:v>0.72288504271954401</c:v>
                </c:pt>
                <c:pt idx="3">
                  <c:v>0.81226965379630622</c:v>
                </c:pt>
                <c:pt idx="4">
                  <c:v>0.76674126705123813</c:v>
                </c:pt>
                <c:pt idx="5">
                  <c:v>0.61408311485169997</c:v>
                </c:pt>
                <c:pt idx="6">
                  <c:v>0.65134150757436027</c:v>
                </c:pt>
                <c:pt idx="7">
                  <c:v>0.64796945735844558</c:v>
                </c:pt>
                <c:pt idx="8">
                  <c:v>0.68887510364878413</c:v>
                </c:pt>
                <c:pt idx="9">
                  <c:v>0.73435313797531121</c:v>
                </c:pt>
                <c:pt idx="10">
                  <c:v>0.72929193869271003</c:v>
                </c:pt>
                <c:pt idx="11">
                  <c:v>0.71622561079495461</c:v>
                </c:pt>
                <c:pt idx="12">
                  <c:v>0.73934857365948126</c:v>
                </c:pt>
                <c:pt idx="13">
                  <c:v>0.71383566068784765</c:v>
                </c:pt>
                <c:pt idx="14">
                  <c:v>0.76622091136237591</c:v>
                </c:pt>
                <c:pt idx="15">
                  <c:v>0.76169241686307165</c:v>
                </c:pt>
                <c:pt idx="16">
                  <c:v>0.75491011845281197</c:v>
                </c:pt>
                <c:pt idx="17">
                  <c:v>0.68809998261866212</c:v>
                </c:pt>
                <c:pt idx="18">
                  <c:v>0.65489044850109279</c:v>
                </c:pt>
                <c:pt idx="19">
                  <c:v>0.66610649240610298</c:v>
                </c:pt>
                <c:pt idx="20">
                  <c:v>0.67312928645037762</c:v>
                </c:pt>
                <c:pt idx="21">
                  <c:v>0.73728134074663609</c:v>
                </c:pt>
                <c:pt idx="22">
                  <c:v>0.71161377689057848</c:v>
                </c:pt>
                <c:pt idx="23">
                  <c:v>0.81206506691411562</c:v>
                </c:pt>
                <c:pt idx="24">
                  <c:v>0.89764885160195551</c:v>
                </c:pt>
                <c:pt idx="25">
                  <c:v>0.89162642769576683</c:v>
                </c:pt>
                <c:pt idx="26">
                  <c:v>0.86727348909052493</c:v>
                </c:pt>
                <c:pt idx="27">
                  <c:v>0.86723347900221348</c:v>
                </c:pt>
                <c:pt idx="28">
                  <c:v>0.87180417328401405</c:v>
                </c:pt>
                <c:pt idx="29">
                  <c:v>0.87269757961205274</c:v>
                </c:pt>
                <c:pt idx="30">
                  <c:v>0.87171577982376902</c:v>
                </c:pt>
                <c:pt idx="31">
                  <c:v>0.82789008869195369</c:v>
                </c:pt>
                <c:pt idx="32">
                  <c:v>0.84867033862615404</c:v>
                </c:pt>
                <c:pt idx="33">
                  <c:v>0.81249531446998258</c:v>
                </c:pt>
                <c:pt idx="34">
                  <c:v>0.81005918965217427</c:v>
                </c:pt>
                <c:pt idx="35">
                  <c:v>0.76850457523767202</c:v>
                </c:pt>
                <c:pt idx="36">
                  <c:v>0.7965596855399818</c:v>
                </c:pt>
                <c:pt idx="37">
                  <c:v>0.84566354273306776</c:v>
                </c:pt>
                <c:pt idx="38">
                  <c:v>0.87918958528214075</c:v>
                </c:pt>
                <c:pt idx="39">
                  <c:v>0.85870690958955298</c:v>
                </c:pt>
                <c:pt idx="40">
                  <c:v>0.83945614753356157</c:v>
                </c:pt>
                <c:pt idx="41">
                  <c:v>0.81583167861060613</c:v>
                </c:pt>
                <c:pt idx="42">
                  <c:v>0.79018118565773032</c:v>
                </c:pt>
                <c:pt idx="43">
                  <c:v>0.85266650136649114</c:v>
                </c:pt>
                <c:pt idx="44">
                  <c:v>0.86034003372930112</c:v>
                </c:pt>
                <c:pt idx="45">
                  <c:v>0.85500696282617228</c:v>
                </c:pt>
                <c:pt idx="46">
                  <c:v>0.87505813576612912</c:v>
                </c:pt>
                <c:pt idx="47">
                  <c:v>0.8137834928432226</c:v>
                </c:pt>
                <c:pt idx="48">
                  <c:v>0.86793380511638574</c:v>
                </c:pt>
                <c:pt idx="49">
                  <c:v>0.89784347227298578</c:v>
                </c:pt>
                <c:pt idx="50">
                  <c:v>0.92230110862675463</c:v>
                </c:pt>
                <c:pt idx="51">
                  <c:v>0.89340064542422903</c:v>
                </c:pt>
                <c:pt idx="52">
                  <c:v>0.86693874423776884</c:v>
                </c:pt>
                <c:pt idx="53">
                  <c:v>0.85798753575022324</c:v>
                </c:pt>
                <c:pt idx="54">
                  <c:v>0.85702190654354637</c:v>
                </c:pt>
                <c:pt idx="55">
                  <c:v>0.87466701530925262</c:v>
                </c:pt>
                <c:pt idx="56">
                  <c:v>0.87101975499139828</c:v>
                </c:pt>
                <c:pt idx="57">
                  <c:v>0.871346423817005</c:v>
                </c:pt>
                <c:pt idx="58">
                  <c:v>0.87927580489750257</c:v>
                </c:pt>
                <c:pt idx="59">
                  <c:v>0.86525877644861005</c:v>
                </c:pt>
                <c:pt idx="60">
                  <c:v>0.87659714972954994</c:v>
                </c:pt>
                <c:pt idx="61">
                  <c:v>0.88191733040641707</c:v>
                </c:pt>
                <c:pt idx="62">
                  <c:v>0.88757881577974729</c:v>
                </c:pt>
                <c:pt idx="63">
                  <c:v>0.88108036642721221</c:v>
                </c:pt>
                <c:pt idx="64">
                  <c:v>0.87454347195824034</c:v>
                </c:pt>
                <c:pt idx="65">
                  <c:v>0.87329120330760768</c:v>
                </c:pt>
                <c:pt idx="66">
                  <c:v>0.87462881071467447</c:v>
                </c:pt>
                <c:pt idx="67">
                  <c:v>0.87620816713017635</c:v>
                </c:pt>
                <c:pt idx="68">
                  <c:v>0.87468257437888686</c:v>
                </c:pt>
                <c:pt idx="69">
                  <c:v>0.87499540552674482</c:v>
                </c:pt>
                <c:pt idx="70">
                  <c:v>0.87618679642823094</c:v>
                </c:pt>
                <c:pt idx="71">
                  <c:v>0.87558708790139494</c:v>
                </c:pt>
                <c:pt idx="72">
                  <c:v>0.87580400311057771</c:v>
                </c:pt>
                <c:pt idx="73">
                  <c:v>0.87569045414258195</c:v>
                </c:pt>
                <c:pt idx="74">
                  <c:v>0.87599393086315891</c:v>
                </c:pt>
                <c:pt idx="75">
                  <c:v>0.87574013242567028</c:v>
                </c:pt>
                <c:pt idx="76">
                  <c:v>0.87532121008850772</c:v>
                </c:pt>
                <c:pt idx="77">
                  <c:v>0.875431036682222</c:v>
                </c:pt>
                <c:pt idx="78">
                  <c:v>0.87584371562790664</c:v>
                </c:pt>
                <c:pt idx="79">
                  <c:v>0.87538210327256383</c:v>
                </c:pt>
                <c:pt idx="80">
                  <c:v>0.87515577845982595</c:v>
                </c:pt>
                <c:pt idx="81">
                  <c:v>0.87521850479255592</c:v>
                </c:pt>
                <c:pt idx="82">
                  <c:v>0.87513953411023349</c:v>
                </c:pt>
                <c:pt idx="83">
                  <c:v>0.87568515407375935</c:v>
                </c:pt>
                <c:pt idx="84">
                  <c:v>0.8751726317225913</c:v>
                </c:pt>
                <c:pt idx="85">
                  <c:v>0.87487508795754809</c:v>
                </c:pt>
                <c:pt idx="86">
                  <c:v>0.87467298363374113</c:v>
                </c:pt>
                <c:pt idx="87">
                  <c:v>0.87493218018369423</c:v>
                </c:pt>
                <c:pt idx="88">
                  <c:v>0.87514821998006342</c:v>
                </c:pt>
                <c:pt idx="89">
                  <c:v>0.87523931013861112</c:v>
                </c:pt>
                <c:pt idx="90">
                  <c:v>0.87528152890293287</c:v>
                </c:pt>
                <c:pt idx="91">
                  <c:v>0.87508115546461618</c:v>
                </c:pt>
                <c:pt idx="92">
                  <c:v>0.87509763544254593</c:v>
                </c:pt>
                <c:pt idx="93">
                  <c:v>0.8750983075296076</c:v>
                </c:pt>
                <c:pt idx="94">
                  <c:v>0.87501799374717004</c:v>
                </c:pt>
                <c:pt idx="95">
                  <c:v>0.87519193003637408</c:v>
                </c:pt>
                <c:pt idx="96">
                  <c:v>0.8750459295832711</c:v>
                </c:pt>
                <c:pt idx="97">
                  <c:v>0.87497311900689634</c:v>
                </c:pt>
                <c:pt idx="98">
                  <c:v>0.87490470466052361</c:v>
                </c:pt>
                <c:pt idx="99">
                  <c:v>0.8749857643166904</c:v>
                </c:pt>
                <c:pt idx="100">
                  <c:v>0.87506364666424918</c:v>
                </c:pt>
                <c:pt idx="101">
                  <c:v>0.8750821282654504</c:v>
                </c:pt>
                <c:pt idx="102">
                  <c:v>0.87507261233354428</c:v>
                </c:pt>
                <c:pt idx="103">
                  <c:v>0.87504292447774545</c:v>
                </c:pt>
                <c:pt idx="104">
                  <c:v>0.87505858890359034</c:v>
                </c:pt>
                <c:pt idx="105">
                  <c:v>0.87505561625317785</c:v>
                </c:pt>
                <c:pt idx="106">
                  <c:v>0.87503840523914467</c:v>
                </c:pt>
                <c:pt idx="107">
                  <c:v>0.87505694470035211</c:v>
                </c:pt>
                <c:pt idx="108">
                  <c:v>0.87504411583921671</c:v>
                </c:pt>
                <c:pt idx="109">
                  <c:v>0.87503981455902258</c:v>
                </c:pt>
                <c:pt idx="110">
                  <c:v>0.87503189991362185</c:v>
                </c:pt>
                <c:pt idx="111">
                  <c:v>0.87504029292891083</c:v>
                </c:pt>
                <c:pt idx="112">
                  <c:v>0.87505000582498771</c:v>
                </c:pt>
                <c:pt idx="113">
                  <c:v>0.87505031634063757</c:v>
                </c:pt>
                <c:pt idx="114">
                  <c:v>0.87504569563847412</c:v>
                </c:pt>
                <c:pt idx="115">
                  <c:v>0.8750479006438987</c:v>
                </c:pt>
                <c:pt idx="116">
                  <c:v>0.8750512040979942</c:v>
                </c:pt>
                <c:pt idx="117">
                  <c:v>0.87505038654194744</c:v>
                </c:pt>
                <c:pt idx="118">
                  <c:v>0.87504987021802139</c:v>
                </c:pt>
                <c:pt idx="119">
                  <c:v>0.8750460513079048</c:v>
                </c:pt>
                <c:pt idx="120">
                  <c:v>0.87504997737182399</c:v>
                </c:pt>
                <c:pt idx="121">
                  <c:v>0.87505248766250721</c:v>
                </c:pt>
                <c:pt idx="122">
                  <c:v>0.87505382579994118</c:v>
                </c:pt>
                <c:pt idx="123">
                  <c:v>0.8750519809557753</c:v>
                </c:pt>
                <c:pt idx="124">
                  <c:v>0.87505064288819268</c:v>
                </c:pt>
                <c:pt idx="125">
                  <c:v>0.87504979968973373</c:v>
                </c:pt>
                <c:pt idx="126">
                  <c:v>0.87504905816399325</c:v>
                </c:pt>
                <c:pt idx="127">
                  <c:v>0.8750511251546218</c:v>
                </c:pt>
                <c:pt idx="128">
                  <c:v>0.87505121179862044</c:v>
                </c:pt>
                <c:pt idx="129">
                  <c:v>0.87505114508926929</c:v>
                </c:pt>
                <c:pt idx="130">
                  <c:v>0.87505187039382049</c:v>
                </c:pt>
                <c:pt idx="131">
                  <c:v>0.87504993606789849</c:v>
                </c:pt>
                <c:pt idx="132">
                  <c:v>0.87505161284188027</c:v>
                </c:pt>
                <c:pt idx="133">
                  <c:v>0.87505248968984473</c:v>
                </c:pt>
                <c:pt idx="134">
                  <c:v>0.87505323846741068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E5-49E8-B982-BA53A76EB8C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Предсказание!$F$2:$F$136</c:f>
              <c:numCache>
                <c:formatCode>0.0000</c:formatCode>
                <c:ptCount val="135"/>
                <c:pt idx="0">
                  <c:v>0.61914583622974151</c:v>
                </c:pt>
                <c:pt idx="1">
                  <c:v>0.79710036032310128</c:v>
                </c:pt>
                <c:pt idx="2">
                  <c:v>0.87557286991093897</c:v>
                </c:pt>
                <c:pt idx="3">
                  <c:v>0.83916907998777412</c:v>
                </c:pt>
                <c:pt idx="4">
                  <c:v>0.78253541877646637</c:v>
                </c:pt>
                <c:pt idx="5">
                  <c:v>0.72894543555420699</c:v>
                </c:pt>
                <c:pt idx="6">
                  <c:v>0.76881560753158118</c:v>
                </c:pt>
                <c:pt idx="7">
                  <c:v>0.80636830438481755</c:v>
                </c:pt>
                <c:pt idx="8">
                  <c:v>0.83264725011284635</c:v>
                </c:pt>
                <c:pt idx="9">
                  <c:v>0.85910879559007425</c:v>
                </c:pt>
                <c:pt idx="10">
                  <c:v>0.79570809740691506</c:v>
                </c:pt>
                <c:pt idx="11">
                  <c:v>0.77178804333808759</c:v>
                </c:pt>
                <c:pt idx="12">
                  <c:v>0.81758327754857907</c:v>
                </c:pt>
                <c:pt idx="13">
                  <c:v>0.87980633889085402</c:v>
                </c:pt>
                <c:pt idx="14">
                  <c:v>0.90634503061389216</c:v>
                </c:pt>
                <c:pt idx="15">
                  <c:v>0.84030003369013817</c:v>
                </c:pt>
                <c:pt idx="16">
                  <c:v>0.84744350748675723</c:v>
                </c:pt>
                <c:pt idx="17">
                  <c:v>0.8199081773916197</c:v>
                </c:pt>
                <c:pt idx="18">
                  <c:v>0.8467696346736614</c:v>
                </c:pt>
                <c:pt idx="19">
                  <c:v>0.82031292300511804</c:v>
                </c:pt>
                <c:pt idx="20">
                  <c:v>0.80669632031617722</c:v>
                </c:pt>
                <c:pt idx="21">
                  <c:v>0.80520807891035207</c:v>
                </c:pt>
                <c:pt idx="22">
                  <c:v>0.83166424992397925</c:v>
                </c:pt>
                <c:pt idx="23">
                  <c:v>0.80998383952502817</c:v>
                </c:pt>
                <c:pt idx="24">
                  <c:v>0.85989538863740766</c:v>
                </c:pt>
                <c:pt idx="25">
                  <c:v>0.92180484748121705</c:v>
                </c:pt>
                <c:pt idx="26">
                  <c:v>0.91230200408441187</c:v>
                </c:pt>
                <c:pt idx="27">
                  <c:v>0.90020017603361335</c:v>
                </c:pt>
                <c:pt idx="28">
                  <c:v>0.89965031870879641</c:v>
                </c:pt>
                <c:pt idx="29">
                  <c:v>0.90259665799820077</c:v>
                </c:pt>
                <c:pt idx="30">
                  <c:v>0.90296020173421909</c:v>
                </c:pt>
                <c:pt idx="31">
                  <c:v>0.86556779658434801</c:v>
                </c:pt>
                <c:pt idx="32">
                  <c:v>0.88903732406597114</c:v>
                </c:pt>
                <c:pt idx="33">
                  <c:v>0.89105318277549306</c:v>
                </c:pt>
                <c:pt idx="34">
                  <c:v>0.89498864290701263</c:v>
                </c:pt>
                <c:pt idx="35">
                  <c:v>0.86520727798937069</c:v>
                </c:pt>
                <c:pt idx="36">
                  <c:v>0.87623689291059437</c:v>
                </c:pt>
                <c:pt idx="37">
                  <c:v>0.92863090074189747</c:v>
                </c:pt>
                <c:pt idx="38">
                  <c:v>0.93029069784930241</c:v>
                </c:pt>
                <c:pt idx="39">
                  <c:v>0.90205554196981652</c:v>
                </c:pt>
                <c:pt idx="40">
                  <c:v>0.93238136132733085</c:v>
                </c:pt>
                <c:pt idx="41">
                  <c:v>0.91699127116942369</c:v>
                </c:pt>
                <c:pt idx="42">
                  <c:v>0.8781811047155873</c:v>
                </c:pt>
                <c:pt idx="43">
                  <c:v>0.8803989039679504</c:v>
                </c:pt>
                <c:pt idx="44">
                  <c:v>0.91505027652288662</c:v>
                </c:pt>
                <c:pt idx="45">
                  <c:v>0.91774246802887804</c:v>
                </c:pt>
                <c:pt idx="46">
                  <c:v>0.90538472971008432</c:v>
                </c:pt>
                <c:pt idx="47">
                  <c:v>0.89499424974433806</c:v>
                </c:pt>
                <c:pt idx="48">
                  <c:v>0.89865775037518247</c:v>
                </c:pt>
                <c:pt idx="49">
                  <c:v>0.93704552422632204</c:v>
                </c:pt>
                <c:pt idx="50">
                  <c:v>0.94139216911680346</c:v>
                </c:pt>
                <c:pt idx="51">
                  <c:v>0.93434935808822173</c:v>
                </c:pt>
                <c:pt idx="52">
                  <c:v>0.94159553533476048</c:v>
                </c:pt>
                <c:pt idx="53">
                  <c:v>0.92585353978133966</c:v>
                </c:pt>
                <c:pt idx="54">
                  <c:v>0.90541882571095245</c:v>
                </c:pt>
                <c:pt idx="55">
                  <c:v>0.90142102262096302</c:v>
                </c:pt>
                <c:pt idx="56">
                  <c:v>0.93200941754910704</c:v>
                </c:pt>
                <c:pt idx="57">
                  <c:v>0.936153162934517</c:v>
                </c:pt>
                <c:pt idx="58">
                  <c:v>0.92492736344867088</c:v>
                </c:pt>
                <c:pt idx="59">
                  <c:v>0.90339893649368352</c:v>
                </c:pt>
                <c:pt idx="60">
                  <c:v>0.90805430574277457</c:v>
                </c:pt>
                <c:pt idx="61">
                  <c:v>0.94716305936828538</c:v>
                </c:pt>
                <c:pt idx="62">
                  <c:v>0.95623760149367654</c:v>
                </c:pt>
                <c:pt idx="63">
                  <c:v>0.94303760658089286</c:v>
                </c:pt>
                <c:pt idx="64">
                  <c:v>0.94679365448130681</c:v>
                </c:pt>
                <c:pt idx="65">
                  <c:v>0.93087905932875992</c:v>
                </c:pt>
                <c:pt idx="66">
                  <c:v>0.91470787969434941</c:v>
                </c:pt>
                <c:pt idx="67">
                  <c:v>0.9216332289070065</c:v>
                </c:pt>
                <c:pt idx="68">
                  <c:v>0.9473596796152256</c:v>
                </c:pt>
                <c:pt idx="69">
                  <c:v>0.94496627274991662</c:v>
                </c:pt>
                <c:pt idx="70">
                  <c:v>0.92968765595030156</c:v>
                </c:pt>
                <c:pt idx="71">
                  <c:v>0.9166631320723353</c:v>
                </c:pt>
                <c:pt idx="72">
                  <c:v>0.92528626623381049</c:v>
                </c:pt>
                <c:pt idx="73">
                  <c:v>0.95842163971290806</c:v>
                </c:pt>
                <c:pt idx="74">
                  <c:v>0.96299933787784031</c:v>
                </c:pt>
                <c:pt idx="75">
                  <c:v>0.94956330220784058</c:v>
                </c:pt>
                <c:pt idx="76">
                  <c:v>0.94846015528446903</c:v>
                </c:pt>
                <c:pt idx="77">
                  <c:v>0.93918170856223282</c:v>
                </c:pt>
                <c:pt idx="78">
                  <c:v>0.93267347807308187</c:v>
                </c:pt>
                <c:pt idx="79">
                  <c:v>0.93763219097997474</c:v>
                </c:pt>
                <c:pt idx="80">
                  <c:v>0.95411210886272324</c:v>
                </c:pt>
                <c:pt idx="81">
                  <c:v>0.94867908207729179</c:v>
                </c:pt>
                <c:pt idx="82">
                  <c:v>0.93722550332485632</c:v>
                </c:pt>
                <c:pt idx="83">
                  <c:v>0.92937189142503662</c:v>
                </c:pt>
                <c:pt idx="84">
                  <c:v>0.93930215963815789</c:v>
                </c:pt>
                <c:pt idx="85">
                  <c:v>0.96489535393181147</c:v>
                </c:pt>
                <c:pt idx="86">
                  <c:v>0.96512414565856885</c:v>
                </c:pt>
                <c:pt idx="87">
                  <c:v>0.95154773524774672</c:v>
                </c:pt>
                <c:pt idx="88">
                  <c:v>0.95277179229694364</c:v>
                </c:pt>
                <c:pt idx="89">
                  <c:v>0.94883538983254712</c:v>
                </c:pt>
                <c:pt idx="90">
                  <c:v>0.94469158066298342</c:v>
                </c:pt>
                <c:pt idx="91">
                  <c:v>0.9471829433054999</c:v>
                </c:pt>
                <c:pt idx="92">
                  <c:v>0.95699766356835947</c:v>
                </c:pt>
                <c:pt idx="93">
                  <c:v>0.95185186632115537</c:v>
                </c:pt>
                <c:pt idx="94">
                  <c:v>0.94507284510537803</c:v>
                </c:pt>
                <c:pt idx="95">
                  <c:v>0.94219177528590947</c:v>
                </c:pt>
                <c:pt idx="96">
                  <c:v>0.9499660233025452</c:v>
                </c:pt>
                <c:pt idx="97">
                  <c:v>0.96716303667090608</c:v>
                </c:pt>
                <c:pt idx="98">
                  <c:v>0.96497977549624858</c:v>
                </c:pt>
                <c:pt idx="99">
                  <c:v>0.95528073000097113</c:v>
                </c:pt>
                <c:pt idx="100">
                  <c:v>0.95870569511784232</c:v>
                </c:pt>
                <c:pt idx="101">
                  <c:v>0.95735329424493698</c:v>
                </c:pt>
                <c:pt idx="102">
                  <c:v>0.95314774843114114</c:v>
                </c:pt>
                <c:pt idx="103">
                  <c:v>0.95225373091611054</c:v>
                </c:pt>
                <c:pt idx="104">
                  <c:v>0.95884427582676057</c:v>
                </c:pt>
                <c:pt idx="105">
                  <c:v>0.9564889766777952</c:v>
                </c:pt>
                <c:pt idx="106">
                  <c:v>0.95362944605473277</c:v>
                </c:pt>
                <c:pt idx="107">
                  <c:v>0.95161622300002113</c:v>
                </c:pt>
                <c:pt idx="108">
                  <c:v>0.95581156800993916</c:v>
                </c:pt>
                <c:pt idx="109">
                  <c:v>0.96733207728768034</c:v>
                </c:pt>
                <c:pt idx="110">
                  <c:v>0.96580055047020852</c:v>
                </c:pt>
                <c:pt idx="111">
                  <c:v>0.96012463702538076</c:v>
                </c:pt>
                <c:pt idx="112">
                  <c:v>0.96445436633221571</c:v>
                </c:pt>
                <c:pt idx="113">
                  <c:v>0.96276070450553231</c:v>
                </c:pt>
                <c:pt idx="114">
                  <c:v>0.95737976536306624</c:v>
                </c:pt>
                <c:pt idx="115">
                  <c:v>0.95567453046391471</c:v>
                </c:pt>
                <c:pt idx="116">
                  <c:v>0.96183530793628258</c:v>
                </c:pt>
                <c:pt idx="117">
                  <c:v>0.96185618241391324</c:v>
                </c:pt>
                <c:pt idx="118">
                  <c:v>0.96022266548906077</c:v>
                </c:pt>
                <c:pt idx="119">
                  <c:v>0.95745802158106874</c:v>
                </c:pt>
                <c:pt idx="120">
                  <c:v>0.95906559508437228</c:v>
                </c:pt>
                <c:pt idx="121">
                  <c:v>0.96784799710101677</c:v>
                </c:pt>
                <c:pt idx="122">
                  <c:v>0.96806242042556467</c:v>
                </c:pt>
                <c:pt idx="123">
                  <c:v>0.96505870026270912</c:v>
                </c:pt>
                <c:pt idx="124">
                  <c:v>0.96821804291748492</c:v>
                </c:pt>
                <c:pt idx="125">
                  <c:v>0.96540939308050699</c:v>
                </c:pt>
                <c:pt idx="126">
                  <c:v>0.96016131926774861</c:v>
                </c:pt>
                <c:pt idx="127">
                  <c:v>0.95931620802314577</c:v>
                </c:pt>
                <c:pt idx="128">
                  <c:v>0.96559533369168749</c:v>
                </c:pt>
                <c:pt idx="129">
                  <c:v>0.96635433996366404</c:v>
                </c:pt>
                <c:pt idx="130">
                  <c:v>0.96430407038508015</c:v>
                </c:pt>
                <c:pt idx="131">
                  <c:v>0.96075001583863884</c:v>
                </c:pt>
                <c:pt idx="132">
                  <c:v>0.96161154581230113</c:v>
                </c:pt>
                <c:pt idx="133">
                  <c:v>0.96946070509597981</c:v>
                </c:pt>
                <c:pt idx="134">
                  <c:v>0.97083181711186894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E5-49E8-B982-BA53A76EB8C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Предсказание!$G$2:$G$136</c:f>
              <c:numCache>
                <c:formatCode>0.0000</c:formatCode>
                <c:ptCount val="135"/>
                <c:pt idx="0">
                  <c:v>0.97780661831929649</c:v>
                </c:pt>
                <c:pt idx="1">
                  <c:v>0.99050654695509133</c:v>
                </c:pt>
                <c:pt idx="2">
                  <c:v>0.93750029673214819</c:v>
                </c:pt>
                <c:pt idx="3">
                  <c:v>0.89636168304196029</c:v>
                </c:pt>
                <c:pt idx="4">
                  <c:v>0.87646312431973072</c:v>
                </c:pt>
                <c:pt idx="5">
                  <c:v>0.89920720175141344</c:v>
                </c:pt>
                <c:pt idx="6">
                  <c:v>0.89006354970294888</c:v>
                </c:pt>
                <c:pt idx="7">
                  <c:v>0.89018885438830386</c:v>
                </c:pt>
                <c:pt idx="8">
                  <c:v>0.88105022504567054</c:v>
                </c:pt>
                <c:pt idx="9">
                  <c:v>0.86307797753993787</c:v>
                </c:pt>
                <c:pt idx="10">
                  <c:v>0.86182814358724369</c:v>
                </c:pt>
                <c:pt idx="11">
                  <c:v>0.86050162674555675</c:v>
                </c:pt>
                <c:pt idx="12">
                  <c:v>0.86232509993040718</c:v>
                </c:pt>
                <c:pt idx="13">
                  <c:v>0.83325213779801532</c:v>
                </c:pt>
                <c:pt idx="14">
                  <c:v>0.81018579531308388</c:v>
                </c:pt>
                <c:pt idx="15">
                  <c:v>0.77713640288238606</c:v>
                </c:pt>
                <c:pt idx="16">
                  <c:v>0.72914846016125168</c:v>
                </c:pt>
                <c:pt idx="17">
                  <c:v>0.7404582922157078</c:v>
                </c:pt>
                <c:pt idx="18">
                  <c:v>0.75587585404735103</c:v>
                </c:pt>
                <c:pt idx="19">
                  <c:v>0.74217608758916875</c:v>
                </c:pt>
                <c:pt idx="20">
                  <c:v>0.74906157500666226</c:v>
                </c:pt>
                <c:pt idx="21">
                  <c:v>0.91403290879496424</c:v>
                </c:pt>
                <c:pt idx="22">
                  <c:v>0.95817041963202132</c:v>
                </c:pt>
                <c:pt idx="23">
                  <c:v>0.92072140030705163</c:v>
                </c:pt>
                <c:pt idx="24">
                  <c:v>0.90846076290817634</c:v>
                </c:pt>
                <c:pt idx="25">
                  <c:v>0.91288326707625578</c:v>
                </c:pt>
                <c:pt idx="26">
                  <c:v>0.90129414010936348</c:v>
                </c:pt>
                <c:pt idx="27">
                  <c:v>0.8449030000411667</c:v>
                </c:pt>
                <c:pt idx="28">
                  <c:v>0.82169631583367031</c:v>
                </c:pt>
                <c:pt idx="29">
                  <c:v>0.84494627671628586</c:v>
                </c:pt>
                <c:pt idx="30">
                  <c:v>0.85202538277009587</c:v>
                </c:pt>
                <c:pt idx="31">
                  <c:v>0.79896224810254979</c:v>
                </c:pt>
                <c:pt idx="32">
                  <c:v>0.78969489949571003</c:v>
                </c:pt>
                <c:pt idx="33">
                  <c:v>0.79360575646812925</c:v>
                </c:pt>
                <c:pt idx="34">
                  <c:v>0.81241189352452492</c:v>
                </c:pt>
                <c:pt idx="35">
                  <c:v>0.80233492098958725</c:v>
                </c:pt>
                <c:pt idx="36">
                  <c:v>0.81716708799050974</c:v>
                </c:pt>
                <c:pt idx="37">
                  <c:v>0.82218300546926226</c:v>
                </c:pt>
                <c:pt idx="38">
                  <c:v>0.82098868076918496</c:v>
                </c:pt>
                <c:pt idx="39">
                  <c:v>0.79948864666582975</c:v>
                </c:pt>
                <c:pt idx="40">
                  <c:v>0.77090826192615991</c:v>
                </c:pt>
                <c:pt idx="41">
                  <c:v>0.75939940093486169</c:v>
                </c:pt>
                <c:pt idx="42">
                  <c:v>0.76140611288635729</c:v>
                </c:pt>
                <c:pt idx="43">
                  <c:v>0.74749088692623722</c:v>
                </c:pt>
                <c:pt idx="44">
                  <c:v>0.75536071544370498</c:v>
                </c:pt>
                <c:pt idx="45">
                  <c:v>0.7472347602794347</c:v>
                </c:pt>
                <c:pt idx="46">
                  <c:v>0.75899046809544046</c:v>
                </c:pt>
                <c:pt idx="47">
                  <c:v>0.76890720682928637</c:v>
                </c:pt>
                <c:pt idx="48">
                  <c:v>0.79479543042430756</c:v>
                </c:pt>
                <c:pt idx="49">
                  <c:v>0.79986305532386581</c:v>
                </c:pt>
                <c:pt idx="50">
                  <c:v>0.79877256356704984</c:v>
                </c:pt>
                <c:pt idx="51">
                  <c:v>0.79209162443580294</c:v>
                </c:pt>
                <c:pt idx="52">
                  <c:v>0.7874669445693081</c:v>
                </c:pt>
                <c:pt idx="53">
                  <c:v>0.78818076620451871</c:v>
                </c:pt>
                <c:pt idx="54">
                  <c:v>0.78976486386694444</c:v>
                </c:pt>
                <c:pt idx="55">
                  <c:v>0.78289394747448615</c:v>
                </c:pt>
                <c:pt idx="56">
                  <c:v>0.78265409387635676</c:v>
                </c:pt>
                <c:pt idx="57">
                  <c:v>0.782204271470055</c:v>
                </c:pt>
                <c:pt idx="58">
                  <c:v>0.78629595313594469</c:v>
                </c:pt>
                <c:pt idx="59">
                  <c:v>0.78642987815861187</c:v>
                </c:pt>
                <c:pt idx="60">
                  <c:v>0.79109282350659149</c:v>
                </c:pt>
                <c:pt idx="61">
                  <c:v>0.79244377479556205</c:v>
                </c:pt>
                <c:pt idx="62">
                  <c:v>0.79238220176171847</c:v>
                </c:pt>
                <c:pt idx="63">
                  <c:v>0.78908895489294617</c:v>
                </c:pt>
                <c:pt idx="64">
                  <c:v>0.7851850723777003</c:v>
                </c:pt>
                <c:pt idx="65">
                  <c:v>0.78399144033842116</c:v>
                </c:pt>
                <c:pt idx="66">
                  <c:v>0.78447158621133506</c:v>
                </c:pt>
                <c:pt idx="67">
                  <c:v>0.78205630577912399</c:v>
                </c:pt>
                <c:pt idx="68">
                  <c:v>0.7830329958600476</c:v>
                </c:pt>
                <c:pt idx="69">
                  <c:v>0.78205048754041306</c:v>
                </c:pt>
                <c:pt idx="70">
                  <c:v>0.78394860773451147</c:v>
                </c:pt>
                <c:pt idx="71">
                  <c:v>0.78518532261868501</c:v>
                </c:pt>
                <c:pt idx="72">
                  <c:v>0.78885724863863804</c:v>
                </c:pt>
                <c:pt idx="73">
                  <c:v>0.78963812106716658</c:v>
                </c:pt>
                <c:pt idx="74">
                  <c:v>0.78951396872052892</c:v>
                </c:pt>
                <c:pt idx="75">
                  <c:v>0.78835687379375508</c:v>
                </c:pt>
                <c:pt idx="76">
                  <c:v>0.78737668527203708</c:v>
                </c:pt>
                <c:pt idx="77">
                  <c:v>0.78733873523912501</c:v>
                </c:pt>
                <c:pt idx="78">
                  <c:v>0.78759227202732007</c:v>
                </c:pt>
                <c:pt idx="79">
                  <c:v>0.78650238977059694</c:v>
                </c:pt>
                <c:pt idx="80">
                  <c:v>0.78658864548648766</c:v>
                </c:pt>
                <c:pt idx="81">
                  <c:v>0.78642991729824741</c:v>
                </c:pt>
                <c:pt idx="82">
                  <c:v>0.78714017677400272</c:v>
                </c:pt>
                <c:pt idx="83">
                  <c:v>0.7872983966793935</c:v>
                </c:pt>
                <c:pt idx="84">
                  <c:v>0.78827376784735737</c:v>
                </c:pt>
                <c:pt idx="85">
                  <c:v>0.78852675101366176</c:v>
                </c:pt>
                <c:pt idx="86">
                  <c:v>0.78850800583135849</c:v>
                </c:pt>
                <c:pt idx="87">
                  <c:v>0.78798371692386637</c:v>
                </c:pt>
                <c:pt idx="88">
                  <c:v>0.78740523539747032</c:v>
                </c:pt>
                <c:pt idx="89">
                  <c:v>0.78725858890209055</c:v>
                </c:pt>
                <c:pt idx="90">
                  <c:v>0.78734607448001248</c:v>
                </c:pt>
                <c:pt idx="91">
                  <c:v>0.78693420997590735</c:v>
                </c:pt>
                <c:pt idx="92">
                  <c:v>0.7870625636027232</c:v>
                </c:pt>
                <c:pt idx="93">
                  <c:v>0.7869271522986202</c:v>
                </c:pt>
                <c:pt idx="94">
                  <c:v>0.78723600344939793</c:v>
                </c:pt>
                <c:pt idx="95">
                  <c:v>0.787403381922399</c:v>
                </c:pt>
                <c:pt idx="96">
                  <c:v>0.78795557849724474</c:v>
                </c:pt>
                <c:pt idx="97">
                  <c:v>0.7880784007714603</c:v>
                </c:pt>
                <c:pt idx="98">
                  <c:v>0.78806168317070291</c:v>
                </c:pt>
                <c:pt idx="99">
                  <c:v>0.78786391941708778</c:v>
                </c:pt>
                <c:pt idx="100">
                  <c:v>0.78768139814328186</c:v>
                </c:pt>
                <c:pt idx="101">
                  <c:v>0.78766066935163237</c:v>
                </c:pt>
                <c:pt idx="102">
                  <c:v>0.78770119427272156</c:v>
                </c:pt>
                <c:pt idx="103">
                  <c:v>0.78752394078093169</c:v>
                </c:pt>
                <c:pt idx="104">
                  <c:v>0.78754880106842451</c:v>
                </c:pt>
                <c:pt idx="105">
                  <c:v>0.78751465790006681</c:v>
                </c:pt>
                <c:pt idx="106">
                  <c:v>0.78763488384156999</c:v>
                </c:pt>
                <c:pt idx="107">
                  <c:v>0.78767272790850473</c:v>
                </c:pt>
                <c:pt idx="108">
                  <c:v>0.78785205890325705</c:v>
                </c:pt>
                <c:pt idx="109">
                  <c:v>0.78789633646652657</c:v>
                </c:pt>
                <c:pt idx="110">
                  <c:v>0.78789226037418147</c:v>
                </c:pt>
                <c:pt idx="111">
                  <c:v>0.78780700029060069</c:v>
                </c:pt>
                <c:pt idx="112">
                  <c:v>0.78771689909083642</c:v>
                </c:pt>
                <c:pt idx="113">
                  <c:v>0.78769693047495215</c:v>
                </c:pt>
                <c:pt idx="114">
                  <c:v>0.78771203072703988</c:v>
                </c:pt>
                <c:pt idx="115">
                  <c:v>0.78764259817550475</c:v>
                </c:pt>
                <c:pt idx="116">
                  <c:v>0.78766087176309485</c:v>
                </c:pt>
                <c:pt idx="117">
                  <c:v>0.78764074626723923</c:v>
                </c:pt>
                <c:pt idx="118">
                  <c:v>0.78769142659324387</c:v>
                </c:pt>
                <c:pt idx="119">
                  <c:v>0.78771584845487319</c:v>
                </c:pt>
                <c:pt idx="120">
                  <c:v>0.78780246988175506</c:v>
                </c:pt>
                <c:pt idx="121">
                  <c:v>0.78782223284220154</c:v>
                </c:pt>
                <c:pt idx="122">
                  <c:v>0.78781976893306194</c:v>
                </c:pt>
                <c:pt idx="123">
                  <c:v>0.78778640849925285</c:v>
                </c:pt>
                <c:pt idx="124">
                  <c:v>0.78775434516561627</c:v>
                </c:pt>
                <c:pt idx="125">
                  <c:v>0.78774962103657908</c:v>
                </c:pt>
                <c:pt idx="126">
                  <c:v>0.78775619755276294</c:v>
                </c:pt>
                <c:pt idx="127">
                  <c:v>0.7877270742433774</c:v>
                </c:pt>
                <c:pt idx="128">
                  <c:v>0.78773211465148807</c:v>
                </c:pt>
                <c:pt idx="129">
                  <c:v>0.78772575306626891</c:v>
                </c:pt>
                <c:pt idx="130">
                  <c:v>0.78774591096752222</c:v>
                </c:pt>
                <c:pt idx="131">
                  <c:v>0.78775320239965319</c:v>
                </c:pt>
                <c:pt idx="132">
                  <c:v>0.78778449926905836</c:v>
                </c:pt>
                <c:pt idx="133">
                  <c:v>0.78779204618831311</c:v>
                </c:pt>
                <c:pt idx="134">
                  <c:v>0.78779128064626047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E5-49E8-B982-BA53A76EB8C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Предсказание!$H$2:$H$136</c:f>
              <c:numCache>
                <c:formatCode>General</c:formatCode>
                <c:ptCount val="135"/>
                <c:pt idx="0">
                  <c:v>0.81196618165899181</c:v>
                </c:pt>
                <c:pt idx="1">
                  <c:v>0.81112896055260164</c:v>
                </c:pt>
                <c:pt idx="2">
                  <c:v>0.81032325013204798</c:v>
                </c:pt>
                <c:pt idx="3">
                  <c:v>0.722869146359295</c:v>
                </c:pt>
                <c:pt idx="4">
                  <c:v>0.64656342582984605</c:v>
                </c:pt>
                <c:pt idx="5">
                  <c:v>0.58557183861876505</c:v>
                </c:pt>
                <c:pt idx="6">
                  <c:v>0.57402942951725899</c:v>
                </c:pt>
                <c:pt idx="7">
                  <c:v>0.61035087460465121</c:v>
                </c:pt>
                <c:pt idx="8">
                  <c:v>0.58399801931451334</c:v>
                </c:pt>
                <c:pt idx="9">
                  <c:v>0.60195527338009924</c:v>
                </c:pt>
                <c:pt idx="10">
                  <c:v>0.64449950579989035</c:v>
                </c:pt>
                <c:pt idx="11">
                  <c:v>0.69806756472626985</c:v>
                </c:pt>
                <c:pt idx="12">
                  <c:v>0.74990413244032661</c:v>
                </c:pt>
                <c:pt idx="13">
                  <c:v>0.71808628260009855</c:v>
                </c:pt>
                <c:pt idx="14">
                  <c:v>0.71232510696485363</c:v>
                </c:pt>
                <c:pt idx="15">
                  <c:v>0.6498922930097154</c:v>
                </c:pt>
                <c:pt idx="16">
                  <c:v>0.55312928730289135</c:v>
                </c:pt>
                <c:pt idx="17">
                  <c:v>0.45275220478273509</c:v>
                </c:pt>
                <c:pt idx="18">
                  <c:v>0.48141917647176613</c:v>
                </c:pt>
                <c:pt idx="19">
                  <c:v>0.53887565352266631</c:v>
                </c:pt>
                <c:pt idx="20">
                  <c:v>0.59645059948442603</c:v>
                </c:pt>
                <c:pt idx="21">
                  <c:v>0.8953716607383102</c:v>
                </c:pt>
                <c:pt idx="22">
                  <c:v>0.95145602365671267</c:v>
                </c:pt>
                <c:pt idx="23">
                  <c:v>0.89427446732665539</c:v>
                </c:pt>
                <c:pt idx="24">
                  <c:v>0.84368482654632238</c:v>
                </c:pt>
                <c:pt idx="25">
                  <c:v>0.84030495053200838</c:v>
                </c:pt>
                <c:pt idx="26">
                  <c:v>0.80645325916800736</c:v>
                </c:pt>
                <c:pt idx="27">
                  <c:v>0.85502502939575964</c:v>
                </c:pt>
                <c:pt idx="28">
                  <c:v>0.77655840489608263</c:v>
                </c:pt>
                <c:pt idx="29">
                  <c:v>0.69232136772486885</c:v>
                </c:pt>
                <c:pt idx="30">
                  <c:v>0.74956659375679613</c:v>
                </c:pt>
                <c:pt idx="31">
                  <c:v>0.73832330658818912</c:v>
                </c:pt>
                <c:pt idx="32">
                  <c:v>0.70388634698777686</c:v>
                </c:pt>
                <c:pt idx="33">
                  <c:v>0.69174498806037465</c:v>
                </c:pt>
                <c:pt idx="34">
                  <c:v>0.7166619848692104</c:v>
                </c:pt>
                <c:pt idx="35">
                  <c:v>0.74510072062705701</c:v>
                </c:pt>
                <c:pt idx="36">
                  <c:v>0.75389478948162947</c:v>
                </c:pt>
                <c:pt idx="37">
                  <c:v>0.75187438729347389</c:v>
                </c:pt>
                <c:pt idx="38">
                  <c:v>0.76679154102796354</c:v>
                </c:pt>
                <c:pt idx="39">
                  <c:v>0.76455255718680193</c:v>
                </c:pt>
                <c:pt idx="40">
                  <c:v>0.72858028469498459</c:v>
                </c:pt>
                <c:pt idx="41">
                  <c:v>0.68899724681201668</c:v>
                </c:pt>
                <c:pt idx="42">
                  <c:v>0.67569558294800314</c:v>
                </c:pt>
                <c:pt idx="43">
                  <c:v>0.68038687347090743</c:v>
                </c:pt>
                <c:pt idx="44">
                  <c:v>0.67394160559068916</c:v>
                </c:pt>
                <c:pt idx="45">
                  <c:v>0.67443645839289135</c:v>
                </c:pt>
                <c:pt idx="46">
                  <c:v>0.66987975179402359</c:v>
                </c:pt>
                <c:pt idx="47">
                  <c:v>0.66656914853071736</c:v>
                </c:pt>
                <c:pt idx="48">
                  <c:v>0.70843702763423377</c:v>
                </c:pt>
                <c:pt idx="49">
                  <c:v>0.71822669039870934</c:v>
                </c:pt>
                <c:pt idx="50">
                  <c:v>0.7201096700875198</c:v>
                </c:pt>
                <c:pt idx="51">
                  <c:v>1.4429398147075989</c:v>
                </c:pt>
                <c:pt idx="52">
                  <c:v>2.1587183177241278</c:v>
                </c:pt>
                <c:pt idx="53">
                  <c:v>2.85786054076077</c:v>
                </c:pt>
                <c:pt idx="54">
                  <c:v>3.5581790078105731</c:v>
                </c:pt>
                <c:pt idx="55">
                  <c:v>4.2553231755761889</c:v>
                </c:pt>
                <c:pt idx="56">
                  <c:v>4.9457716527692481</c:v>
                </c:pt>
                <c:pt idx="57">
                  <c:v>5.6353143308673772</c:v>
                </c:pt>
                <c:pt idx="58">
                  <c:v>6.3209592860621022</c:v>
                </c:pt>
                <c:pt idx="59">
                  <c:v>7.0048670517274916</c:v>
                </c:pt>
                <c:pt idx="60">
                  <c:v>7.6927018805434866</c:v>
                </c:pt>
                <c:pt idx="61">
                  <c:v>8.3780181750901175</c:v>
                </c:pt>
                <c:pt idx="62">
                  <c:v>9.0622079065059271</c:v>
                </c:pt>
                <c:pt idx="63">
                  <c:v>9.7438420880907213</c:v>
                </c:pt>
                <c:pt idx="64">
                  <c:v>10.42007946500933</c:v>
                </c:pt>
                <c:pt idx="65">
                  <c:v>11.090284257692311</c:v>
                </c:pt>
                <c:pt idx="66">
                  <c:v>11.757129544200399</c:v>
                </c:pt>
                <c:pt idx="67">
                  <c:v>12.421179389345809</c:v>
                </c:pt>
                <c:pt idx="68">
                  <c:v>13.0815897405979</c:v>
                </c:pt>
                <c:pt idx="69">
                  <c:v>13.73908459297707</c:v>
                </c:pt>
                <c:pt idx="70">
                  <c:v>14.39342603467634</c:v>
                </c:pt>
                <c:pt idx="71">
                  <c:v>15.044782650020061</c:v>
                </c:pt>
                <c:pt idx="72">
                  <c:v>15.695742976567191</c:v>
                </c:pt>
                <c:pt idx="73">
                  <c:v>16.344301619758319</c:v>
                </c:pt>
                <c:pt idx="74">
                  <c:v>16.990173033349961</c:v>
                </c:pt>
                <c:pt idx="75">
                  <c:v>17.63329785037854</c:v>
                </c:pt>
                <c:pt idx="76">
                  <c:v>18.272919655542651</c:v>
                </c:pt>
                <c:pt idx="77">
                  <c:v>18.908506951096761</c:v>
                </c:pt>
                <c:pt idx="78">
                  <c:v>19.541228041500091</c:v>
                </c:pt>
                <c:pt idx="79">
                  <c:v>20.170953248661991</c:v>
                </c:pt>
                <c:pt idx="80">
                  <c:v>20.797435177142471</c:v>
                </c:pt>
                <c:pt idx="81">
                  <c:v>21.42104852772167</c:v>
                </c:pt>
                <c:pt idx="82">
                  <c:v>22.04161869383638</c:v>
                </c:pt>
                <c:pt idx="83">
                  <c:v>22.659286203711169</c:v>
                </c:pt>
                <c:pt idx="84">
                  <c:v>23.274639839858459</c:v>
                </c:pt>
                <c:pt idx="85">
                  <c:v>23.887147763846631</c:v>
                </c:pt>
                <c:pt idx="86">
                  <c:v>24.496855176784901</c:v>
                </c:pt>
                <c:pt idx="87">
                  <c:v>25.10369908191322</c:v>
                </c:pt>
                <c:pt idx="88">
                  <c:v>25.707473962020678</c:v>
                </c:pt>
                <c:pt idx="89">
                  <c:v>26.308100343277282</c:v>
                </c:pt>
                <c:pt idx="90">
                  <c:v>26.905847850735618</c:v>
                </c:pt>
                <c:pt idx="91">
                  <c:v>27.50073746177538</c:v>
                </c:pt>
                <c:pt idx="92">
                  <c:v>28.092713051395599</c:v>
                </c:pt>
                <c:pt idx="93">
                  <c:v>28.681862807129409</c:v>
                </c:pt>
                <c:pt idx="94">
                  <c:v>29.268167935589481</c:v>
                </c:pt>
                <c:pt idx="95">
                  <c:v>29.851663439876809</c:v>
                </c:pt>
                <c:pt idx="96">
                  <c:v>30.43254467072472</c:v>
                </c:pt>
                <c:pt idx="97">
                  <c:v>31.010671010984709</c:v>
                </c:pt>
                <c:pt idx="98">
                  <c:v>31.586046457533531</c:v>
                </c:pt>
                <c:pt idx="99">
                  <c:v>32.158671940087331</c:v>
                </c:pt>
                <c:pt idx="100">
                  <c:v>32.728500024749103</c:v>
                </c:pt>
                <c:pt idx="101">
                  <c:v>33.295508741734729</c:v>
                </c:pt>
                <c:pt idx="102">
                  <c:v>33.859793129798192</c:v>
                </c:pt>
                <c:pt idx="103">
                  <c:v>34.421361039665648</c:v>
                </c:pt>
                <c:pt idx="104">
                  <c:v>34.980205589450158</c:v>
                </c:pt>
                <c:pt idx="105">
                  <c:v>35.536364680984633</c:v>
                </c:pt>
                <c:pt idx="106">
                  <c:v>36.089838978784393</c:v>
                </c:pt>
                <c:pt idx="107">
                  <c:v>36.640649580585112</c:v>
                </c:pt>
                <c:pt idx="108">
                  <c:v>37.188857018569912</c:v>
                </c:pt>
                <c:pt idx="109">
                  <c:v>37.734431159006007</c:v>
                </c:pt>
                <c:pt idx="110">
                  <c:v>38.277384876103802</c:v>
                </c:pt>
                <c:pt idx="111">
                  <c:v>38.817725962903737</c:v>
                </c:pt>
                <c:pt idx="112">
                  <c:v>39.355449984314802</c:v>
                </c:pt>
                <c:pt idx="113">
                  <c:v>39.89056103176943</c:v>
                </c:pt>
                <c:pt idx="114">
                  <c:v>40.423092898330417</c:v>
                </c:pt>
                <c:pt idx="115">
                  <c:v>40.95305764692182</c:v>
                </c:pt>
                <c:pt idx="116">
                  <c:v>41.480462138014111</c:v>
                </c:pt>
                <c:pt idx="117">
                  <c:v>42.005325031025492</c:v>
                </c:pt>
                <c:pt idx="118">
                  <c:v>42.527655649419302</c:v>
                </c:pt>
                <c:pt idx="119">
                  <c:v>43.047468147055319</c:v>
                </c:pt>
                <c:pt idx="120">
                  <c:v>43.564788453530333</c:v>
                </c:pt>
                <c:pt idx="121">
                  <c:v>44.079616651811271</c:v>
                </c:pt>
                <c:pt idx="122">
                  <c:v>44.591964395630228</c:v>
                </c:pt>
                <c:pt idx="123">
                  <c:v>45.101842508237631</c:v>
                </c:pt>
                <c:pt idx="124">
                  <c:v>45.609258152194471</c:v>
                </c:pt>
                <c:pt idx="125">
                  <c:v>46.114220617070544</c:v>
                </c:pt>
                <c:pt idx="126">
                  <c:v>46.616747891808288</c:v>
                </c:pt>
                <c:pt idx="127">
                  <c:v>47.116851453532391</c:v>
                </c:pt>
                <c:pt idx="128">
                  <c:v>47.614541442497917</c:v>
                </c:pt>
                <c:pt idx="129">
                  <c:v>48.109831355515553</c:v>
                </c:pt>
                <c:pt idx="130">
                  <c:v>48.602731874855948</c:v>
                </c:pt>
                <c:pt idx="131">
                  <c:v>49.093255119510907</c:v>
                </c:pt>
                <c:pt idx="132">
                  <c:v>49.581416341100997</c:v>
                </c:pt>
                <c:pt idx="133">
                  <c:v>50.067223598667198</c:v>
                </c:pt>
                <c:pt idx="134">
                  <c:v>50.550688206681791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E5-49E8-B982-BA53A76EB8C8}"/>
            </c:ext>
          </c:extLst>
        </c:ser>
        <c:ser>
          <c:idx val="10"/>
          <c:order val="7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Предсказание!$L$2:$L$136</c:f>
              <c:numCache>
                <c:formatCode>General</c:formatCode>
                <c:ptCount val="135"/>
                <c:pt idx="0">
                  <c:v>94042.09</c:v>
                </c:pt>
                <c:pt idx="1">
                  <c:v>104779.68</c:v>
                </c:pt>
                <c:pt idx="2">
                  <c:v>529063.97</c:v>
                </c:pt>
                <c:pt idx="3">
                  <c:v>811774.25</c:v>
                </c:pt>
                <c:pt idx="4">
                  <c:v>931131.94</c:v>
                </c:pt>
                <c:pt idx="5">
                  <c:v>772528.62</c:v>
                </c:pt>
                <c:pt idx="6">
                  <c:v>1017919.22</c:v>
                </c:pt>
                <c:pt idx="7">
                  <c:v>1132872.55</c:v>
                </c:pt>
                <c:pt idx="8">
                  <c:v>1113163.3999999999</c:v>
                </c:pt>
                <c:pt idx="9">
                  <c:v>1567887.52</c:v>
                </c:pt>
                <c:pt idx="10">
                  <c:v>1805948.47</c:v>
                </c:pt>
                <c:pt idx="11">
                  <c:v>2330052.33</c:v>
                </c:pt>
                <c:pt idx="12">
                  <c:v>2919017.19</c:v>
                </c:pt>
                <c:pt idx="13">
                  <c:v>3784405.46</c:v>
                </c:pt>
                <c:pt idx="14">
                  <c:v>4372353.41</c:v>
                </c:pt>
                <c:pt idx="15">
                  <c:v>4843187.43</c:v>
                </c:pt>
                <c:pt idx="16">
                  <c:v>6122852.8399999999</c:v>
                </c:pt>
                <c:pt idx="17">
                  <c:v>5904160.2699999996</c:v>
                </c:pt>
                <c:pt idx="18">
                  <c:v>5929421.1399999997</c:v>
                </c:pt>
                <c:pt idx="19">
                  <c:v>6169385.21</c:v>
                </c:pt>
                <c:pt idx="20">
                  <c:v>4536868.32</c:v>
                </c:pt>
                <c:pt idx="21">
                  <c:v>1975597.97</c:v>
                </c:pt>
                <c:pt idx="22">
                  <c:v>1215299.29</c:v>
                </c:pt>
                <c:pt idx="23">
                  <c:v>2117976.27</c:v>
                </c:pt>
                <c:pt idx="24">
                  <c:v>2819748.27</c:v>
                </c:pt>
                <c:pt idx="25">
                  <c:v>3507109.67</c:v>
                </c:pt>
                <c:pt idx="26">
                  <c:v>3764956.93</c:v>
                </c:pt>
                <c:pt idx="27">
                  <c:v>3590629.06</c:v>
                </c:pt>
                <c:pt idx="28">
                  <c:v>3488892.28</c:v>
                </c:pt>
                <c:pt idx="29">
                  <c:v>3843383.58</c:v>
                </c:pt>
                <c:pt idx="30">
                  <c:v>4465635.28</c:v>
                </c:pt>
                <c:pt idx="31">
                  <c:v>4679641.55</c:v>
                </c:pt>
                <c:pt idx="32">
                  <c:v>4477151.34</c:v>
                </c:pt>
                <c:pt idx="33">
                  <c:v>4859936.09</c:v>
                </c:pt>
                <c:pt idx="34">
                  <c:v>4515627.67</c:v>
                </c:pt>
                <c:pt idx="35">
                  <c:v>4900052.09</c:v>
                </c:pt>
                <c:pt idx="36">
                  <c:v>5516462.9699999997</c:v>
                </c:pt>
                <c:pt idx="37">
                  <c:v>6197129.1299999999</c:v>
                </c:pt>
                <c:pt idx="38">
                  <c:v>6454055.2000000002</c:v>
                </c:pt>
                <c:pt idx="39">
                  <c:v>6049496.1299999999</c:v>
                </c:pt>
                <c:pt idx="40">
                  <c:v>6301688.6399999997</c:v>
                </c:pt>
                <c:pt idx="41">
                  <c:v>5915518.8499999996</c:v>
                </c:pt>
                <c:pt idx="42">
                  <c:v>6066877.7599999998</c:v>
                </c:pt>
                <c:pt idx="43">
                  <c:v>6644652.6299999999</c:v>
                </c:pt>
                <c:pt idx="44">
                  <c:v>6223206.5999999996</c:v>
                </c:pt>
                <c:pt idx="45">
                  <c:v>6892936.0300000003</c:v>
                </c:pt>
                <c:pt idx="46">
                  <c:v>6369753.2300000004</c:v>
                </c:pt>
                <c:pt idx="47">
                  <c:v>6583225.6500000004</c:v>
                </c:pt>
                <c:pt idx="48">
                  <c:v>6609623.8899999997</c:v>
                </c:pt>
                <c:pt idx="49">
                  <c:v>7252984.4800000004</c:v>
                </c:pt>
                <c:pt idx="50">
                  <c:v>7422331.1799999997</c:v>
                </c:pt>
                <c:pt idx="51">
                  <c:v>7395206.9596788464</c:v>
                </c:pt>
                <c:pt idx="52">
                  <c:v>7378354.3489500266</c:v>
                </c:pt>
                <c:pt idx="53">
                  <c:v>7284789.4346708553</c:v>
                </c:pt>
                <c:pt idx="54">
                  <c:v>7303474.3349059904</c:v>
                </c:pt>
                <c:pt idx="55">
                  <c:v>7388027.2197379014</c:v>
                </c:pt>
                <c:pt idx="56">
                  <c:v>7399624.9440385494</c:v>
                </c:pt>
                <c:pt idx="57">
                  <c:v>7671204.4492471162</c:v>
                </c:pt>
                <c:pt idx="58">
                  <c:v>7590392.5152162444</c:v>
                </c:pt>
                <c:pt idx="59">
                  <c:v>7624907.6180593763</c:v>
                </c:pt>
                <c:pt idx="60">
                  <c:v>7640865.4521815972</c:v>
                </c:pt>
                <c:pt idx="61">
                  <c:v>7785689.2784582954</c:v>
                </c:pt>
                <c:pt idx="62">
                  <c:v>7895482.8154356368</c:v>
                </c:pt>
                <c:pt idx="63">
                  <c:v>7909756.4160078168</c:v>
                </c:pt>
                <c:pt idx="64">
                  <c:v>8034023.5349050146</c:v>
                </c:pt>
                <c:pt idx="65">
                  <c:v>7930268.6567745991</c:v>
                </c:pt>
                <c:pt idx="66">
                  <c:v>7879414.9496801915</c:v>
                </c:pt>
                <c:pt idx="67">
                  <c:v>7929221.413608362</c:v>
                </c:pt>
                <c:pt idx="68">
                  <c:v>7835700.0142129026</c:v>
                </c:pt>
                <c:pt idx="69">
                  <c:v>8068218.7618692331</c:v>
                </c:pt>
                <c:pt idx="70">
                  <c:v>8029863.7516252398</c:v>
                </c:pt>
                <c:pt idx="71">
                  <c:v>8101941.2751883091</c:v>
                </c:pt>
                <c:pt idx="72">
                  <c:v>8062131.2313143993</c:v>
                </c:pt>
                <c:pt idx="73">
                  <c:v>8136604.3791080778</c:v>
                </c:pt>
                <c:pt idx="74">
                  <c:v>8146240.7624391401</c:v>
                </c:pt>
                <c:pt idx="75">
                  <c:v>8171020.3241761979</c:v>
                </c:pt>
                <c:pt idx="76">
                  <c:v>8246217.3317737561</c:v>
                </c:pt>
                <c:pt idx="77">
                  <c:v>8261089.4311944377</c:v>
                </c:pt>
                <c:pt idx="78">
                  <c:v>8247123.1693870407</c:v>
                </c:pt>
                <c:pt idx="79">
                  <c:v>8213991.8268149095</c:v>
                </c:pt>
                <c:pt idx="80">
                  <c:v>8157738.9382810099</c:v>
                </c:pt>
                <c:pt idx="81">
                  <c:v>8236521.2835459262</c:v>
                </c:pt>
                <c:pt idx="82">
                  <c:v>8260159.9501273222</c:v>
                </c:pt>
                <c:pt idx="83">
                  <c:v>8324419.1103033666</c:v>
                </c:pt>
                <c:pt idx="84">
                  <c:v>8336449.0870156307</c:v>
                </c:pt>
                <c:pt idx="85">
                  <c:v>8341634.0261629466</c:v>
                </c:pt>
                <c:pt idx="86">
                  <c:v>8317967.2164978543</c:v>
                </c:pt>
                <c:pt idx="87">
                  <c:v>8302080.7572454689</c:v>
                </c:pt>
                <c:pt idx="88">
                  <c:v>8356580.4503494911</c:v>
                </c:pt>
                <c:pt idx="89">
                  <c:v>8379494.9057276528</c:v>
                </c:pt>
                <c:pt idx="90">
                  <c:v>8394716.3550885208</c:v>
                </c:pt>
                <c:pt idx="91">
                  <c:v>8391222.8901330363</c:v>
                </c:pt>
                <c:pt idx="92">
                  <c:v>8329230.3357301056</c:v>
                </c:pt>
                <c:pt idx="93">
                  <c:v>8355124.2047632094</c:v>
                </c:pt>
                <c:pt idx="94">
                  <c:v>8350797.0658567362</c:v>
                </c:pt>
                <c:pt idx="95">
                  <c:v>8402109.6756030247</c:v>
                </c:pt>
                <c:pt idx="96">
                  <c:v>8426441.370885957</c:v>
                </c:pt>
                <c:pt idx="97">
                  <c:v>8448822.2191526759</c:v>
                </c:pt>
                <c:pt idx="98">
                  <c:v>8426058.8734957576</c:v>
                </c:pt>
                <c:pt idx="99">
                  <c:v>8399215.020379778</c:v>
                </c:pt>
                <c:pt idx="100">
                  <c:v>8408156.1571496855</c:v>
                </c:pt>
                <c:pt idx="101">
                  <c:v>8428602.1440704614</c:v>
                </c:pt>
                <c:pt idx="102">
                  <c:v>8455098.9985349905</c:v>
                </c:pt>
                <c:pt idx="103">
                  <c:v>8464211.0623360761</c:v>
                </c:pt>
                <c:pt idx="104">
                  <c:v>8438000.5606603883</c:v>
                </c:pt>
                <c:pt idx="105">
                  <c:v>8432791.7799813673</c:v>
                </c:pt>
                <c:pt idx="106">
                  <c:v>8418479.3244530801</c:v>
                </c:pt>
                <c:pt idx="107">
                  <c:v>8439218.0518271606</c:v>
                </c:pt>
                <c:pt idx="108">
                  <c:v>8464100.2711116597</c:v>
                </c:pt>
                <c:pt idx="109">
                  <c:v>8487175.3434534296</c:v>
                </c:pt>
                <c:pt idx="110">
                  <c:v>8482840.4737759847</c:v>
                </c:pt>
                <c:pt idx="111">
                  <c:v>8461546.2278673649</c:v>
                </c:pt>
                <c:pt idx="112">
                  <c:v>8454412.5107786115</c:v>
                </c:pt>
                <c:pt idx="113">
                  <c:v>8454387.5996846929</c:v>
                </c:pt>
                <c:pt idx="114">
                  <c:v>8470856.7222597469</c:v>
                </c:pt>
                <c:pt idx="115">
                  <c:v>8489056.4067960065</c:v>
                </c:pt>
                <c:pt idx="116">
                  <c:v>8483235.9838218782</c:v>
                </c:pt>
                <c:pt idx="117">
                  <c:v>8481876.0945854429</c:v>
                </c:pt>
                <c:pt idx="118">
                  <c:v>8463648.6985790543</c:v>
                </c:pt>
                <c:pt idx="119">
                  <c:v>8464905.7981794644</c:v>
                </c:pt>
                <c:pt idx="120">
                  <c:v>8474765.542138258</c:v>
                </c:pt>
                <c:pt idx="121">
                  <c:v>8495008.294637192</c:v>
                </c:pt>
                <c:pt idx="122">
                  <c:v>8502170.0161458086</c:v>
                </c:pt>
                <c:pt idx="123">
                  <c:v>8495502.092533106</c:v>
                </c:pt>
                <c:pt idx="124">
                  <c:v>8486284.0057941526</c:v>
                </c:pt>
                <c:pt idx="125">
                  <c:v>8478222.2192202397</c:v>
                </c:pt>
                <c:pt idx="126">
                  <c:v>8481651.1201259587</c:v>
                </c:pt>
                <c:pt idx="127">
                  <c:v>8492807.2191477269</c:v>
                </c:pt>
                <c:pt idx="128">
                  <c:v>8498360.4786045067</c:v>
                </c:pt>
                <c:pt idx="129">
                  <c:v>8502870.4647953603</c:v>
                </c:pt>
                <c:pt idx="130">
                  <c:v>8493451.9549391642</c:v>
                </c:pt>
                <c:pt idx="131">
                  <c:v>8487528.597510267</c:v>
                </c:pt>
                <c:pt idx="132">
                  <c:v>8486682.2445843015</c:v>
                </c:pt>
                <c:pt idx="133">
                  <c:v>8495564.8599505275</c:v>
                </c:pt>
                <c:pt idx="134">
                  <c:v>8504166.3908979986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E5-49E8-B982-BA53A76EB8C8}"/>
            </c:ext>
          </c:extLst>
        </c:ser>
        <c:ser>
          <c:idx val="13"/>
          <c:order val="8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Предсказание!$P$2:$P$136</c:f>
              <c:numCache>
                <c:formatCode>General</c:formatCode>
                <c:ptCount val="135"/>
                <c:pt idx="0">
                  <c:v>2708027</c:v>
                </c:pt>
                <c:pt idx="1">
                  <c:v>6573892</c:v>
                </c:pt>
                <c:pt idx="2">
                  <c:v>8354784</c:v>
                </c:pt>
                <c:pt idx="3">
                  <c:v>7223870</c:v>
                </c:pt>
                <c:pt idx="4">
                  <c:v>5406316</c:v>
                </c:pt>
                <c:pt idx="5">
                  <c:v>4012017</c:v>
                </c:pt>
                <c:pt idx="6">
                  <c:v>4432804</c:v>
                </c:pt>
                <c:pt idx="7">
                  <c:v>4838548</c:v>
                </c:pt>
                <c:pt idx="8">
                  <c:v>4303749</c:v>
                </c:pt>
                <c:pt idx="9">
                  <c:v>5429546</c:v>
                </c:pt>
                <c:pt idx="10">
                  <c:v>6007703</c:v>
                </c:pt>
                <c:pt idx="11">
                  <c:v>7449266</c:v>
                </c:pt>
                <c:pt idx="12">
                  <c:v>9241354</c:v>
                </c:pt>
                <c:pt idx="13">
                  <c:v>10059374</c:v>
                </c:pt>
                <c:pt idx="14">
                  <c:v>10385273</c:v>
                </c:pt>
                <c:pt idx="15">
                  <c:v>8719635</c:v>
                </c:pt>
                <c:pt idx="16">
                  <c:v>7141297</c:v>
                </c:pt>
                <c:pt idx="17">
                  <c:v>5724950</c:v>
                </c:pt>
                <c:pt idx="18">
                  <c:v>5952088</c:v>
                </c:pt>
                <c:pt idx="19">
                  <c:v>5860508</c:v>
                </c:pt>
                <c:pt idx="20">
                  <c:v>4230910</c:v>
                </c:pt>
                <c:pt idx="21">
                  <c:v>4275737</c:v>
                </c:pt>
                <c:pt idx="22">
                  <c:v>4359197</c:v>
                </c:pt>
                <c:pt idx="23">
                  <c:v>5433462</c:v>
                </c:pt>
                <c:pt idx="24">
                  <c:v>7256105</c:v>
                </c:pt>
                <c:pt idx="25">
                  <c:v>8962466</c:v>
                </c:pt>
                <c:pt idx="26">
                  <c:v>9130572</c:v>
                </c:pt>
                <c:pt idx="27">
                  <c:v>7946577</c:v>
                </c:pt>
                <c:pt idx="28">
                  <c:v>6400025</c:v>
                </c:pt>
                <c:pt idx="29">
                  <c:v>5306807</c:v>
                </c:pt>
                <c:pt idx="30">
                  <c:v>5424737</c:v>
                </c:pt>
                <c:pt idx="31">
                  <c:v>5422887</c:v>
                </c:pt>
                <c:pt idx="32">
                  <c:v>4847305</c:v>
                </c:pt>
                <c:pt idx="33">
                  <c:v>5574240</c:v>
                </c:pt>
                <c:pt idx="34">
                  <c:v>5814328</c:v>
                </c:pt>
                <c:pt idx="35">
                  <c:v>6654397</c:v>
                </c:pt>
                <c:pt idx="36">
                  <c:v>7809994</c:v>
                </c:pt>
                <c:pt idx="37">
                  <c:v>9057160</c:v>
                </c:pt>
                <c:pt idx="38">
                  <c:v>9243748</c:v>
                </c:pt>
                <c:pt idx="39">
                  <c:v>7832059</c:v>
                </c:pt>
                <c:pt idx="40">
                  <c:v>6632445</c:v>
                </c:pt>
                <c:pt idx="41">
                  <c:v>5515905</c:v>
                </c:pt>
                <c:pt idx="42">
                  <c:v>5719254</c:v>
                </c:pt>
                <c:pt idx="43">
                  <c:v>5686051</c:v>
                </c:pt>
                <c:pt idx="44">
                  <c:v>5167411</c:v>
                </c:pt>
                <c:pt idx="45">
                  <c:v>5737035</c:v>
                </c:pt>
                <c:pt idx="46">
                  <c:v>5956748</c:v>
                </c:pt>
                <c:pt idx="47">
                  <c:v>6773539</c:v>
                </c:pt>
                <c:pt idx="48">
                  <c:v>8027717</c:v>
                </c:pt>
                <c:pt idx="49">
                  <c:v>9133971</c:v>
                </c:pt>
                <c:pt idx="50">
                  <c:v>9223275</c:v>
                </c:pt>
                <c:pt idx="51">
                  <c:v>8037939.179926238</c:v>
                </c:pt>
                <c:pt idx="52">
                  <c:v>6882041.0815667706</c:v>
                </c:pt>
                <c:pt idx="53">
                  <c:v>5953495.0084687872</c:v>
                </c:pt>
                <c:pt idx="54">
                  <c:v>6130934.3430564879</c:v>
                </c:pt>
                <c:pt idx="55">
                  <c:v>6132329.0016834438</c:v>
                </c:pt>
                <c:pt idx="56">
                  <c:v>5675966.2820414267</c:v>
                </c:pt>
                <c:pt idx="57">
                  <c:v>6203528.904239594</c:v>
                </c:pt>
                <c:pt idx="58">
                  <c:v>6386327.8769871024</c:v>
                </c:pt>
                <c:pt idx="59">
                  <c:v>7081417.6094904747</c:v>
                </c:pt>
                <c:pt idx="60">
                  <c:v>8118116.2000958119</c:v>
                </c:pt>
                <c:pt idx="61">
                  <c:v>9113932.7919926662</c:v>
                </c:pt>
                <c:pt idx="62">
                  <c:v>9230320.8759459145</c:v>
                </c:pt>
                <c:pt idx="63">
                  <c:v>8143184.9527061954</c:v>
                </c:pt>
                <c:pt idx="64">
                  <c:v>7142778.8648427594</c:v>
                </c:pt>
                <c:pt idx="65">
                  <c:v>6282943.1789112464</c:v>
                </c:pt>
                <c:pt idx="66">
                  <c:v>6441625.1029395554</c:v>
                </c:pt>
                <c:pt idx="67">
                  <c:v>6429524.5788479522</c:v>
                </c:pt>
                <c:pt idx="68">
                  <c:v>6020147.210151176</c:v>
                </c:pt>
                <c:pt idx="69">
                  <c:v>6485083.187474791</c:v>
                </c:pt>
                <c:pt idx="70">
                  <c:v>6654923.6565783499</c:v>
                </c:pt>
                <c:pt idx="71">
                  <c:v>7289305.5936615365</c:v>
                </c:pt>
                <c:pt idx="72">
                  <c:v>8248169.2003755653</c:v>
                </c:pt>
                <c:pt idx="73">
                  <c:v>9134408.2498095091</c:v>
                </c:pt>
                <c:pt idx="74">
                  <c:v>9224197.2740747072</c:v>
                </c:pt>
                <c:pt idx="75">
                  <c:v>8263332.5456490545</c:v>
                </c:pt>
                <c:pt idx="76">
                  <c:v>7357195.9256282421</c:v>
                </c:pt>
                <c:pt idx="77">
                  <c:v>6600542.998611398</c:v>
                </c:pt>
                <c:pt idx="78">
                  <c:v>6742550.6481682612</c:v>
                </c:pt>
                <c:pt idx="79">
                  <c:v>6736739.1119930707</c:v>
                </c:pt>
                <c:pt idx="80">
                  <c:v>6371562.4010563586</c:v>
                </c:pt>
                <c:pt idx="81">
                  <c:v>6789341.9613163816</c:v>
                </c:pt>
                <c:pt idx="82">
                  <c:v>6938661.9401419703</c:v>
                </c:pt>
                <c:pt idx="83">
                  <c:v>7500342.5342785195</c:v>
                </c:pt>
                <c:pt idx="84">
                  <c:v>8344717.0461675189</c:v>
                </c:pt>
                <c:pt idx="85">
                  <c:v>9138015.0918387994</c:v>
                </c:pt>
                <c:pt idx="86">
                  <c:v>9223819.9781677146</c:v>
                </c:pt>
                <c:pt idx="87">
                  <c:v>8361035.1722422019</c:v>
                </c:pt>
                <c:pt idx="88">
                  <c:v>7556066.0501636136</c:v>
                </c:pt>
                <c:pt idx="89">
                  <c:v>6875350.2192836544</c:v>
                </c:pt>
                <c:pt idx="90">
                  <c:v>7002201.2827977221</c:v>
                </c:pt>
                <c:pt idx="91">
                  <c:v>6995046.2916958909</c:v>
                </c:pt>
                <c:pt idx="92">
                  <c:v>6668517.938190015</c:v>
                </c:pt>
                <c:pt idx="93">
                  <c:v>7040922.5793942586</c:v>
                </c:pt>
                <c:pt idx="94">
                  <c:v>7175322.9436812187</c:v>
                </c:pt>
                <c:pt idx="95">
                  <c:v>7679223.2091704477</c:v>
                </c:pt>
                <c:pt idx="96">
                  <c:v>8438584.7137047239</c:v>
                </c:pt>
                <c:pt idx="97">
                  <c:v>9146922.3877927568</c:v>
                </c:pt>
                <c:pt idx="98">
                  <c:v>9221454.7609135732</c:v>
                </c:pt>
                <c:pt idx="99">
                  <c:v>8452081.5177996121</c:v>
                </c:pt>
                <c:pt idx="100">
                  <c:v>7730944.5457003191</c:v>
                </c:pt>
                <c:pt idx="101">
                  <c:v>7124427.3232967108</c:v>
                </c:pt>
                <c:pt idx="102">
                  <c:v>7237805.8679552469</c:v>
                </c:pt>
                <c:pt idx="103">
                  <c:v>7232163.4666270083</c:v>
                </c:pt>
                <c:pt idx="104">
                  <c:v>6940468.8288375568</c:v>
                </c:pt>
                <c:pt idx="105">
                  <c:v>7273595.4456932414</c:v>
                </c:pt>
                <c:pt idx="106">
                  <c:v>7393324.3846144145</c:v>
                </c:pt>
                <c:pt idx="107">
                  <c:v>7842830.1709901281</c:v>
                </c:pt>
                <c:pt idx="108">
                  <c:v>8519519.1625803802</c:v>
                </c:pt>
                <c:pt idx="109">
                  <c:v>9152689.6996909119</c:v>
                </c:pt>
                <c:pt idx="110">
                  <c:v>9220123.5279853176</c:v>
                </c:pt>
                <c:pt idx="111">
                  <c:v>8531996.2140903585</c:v>
                </c:pt>
                <c:pt idx="112">
                  <c:v>7888304.8294885978</c:v>
                </c:pt>
                <c:pt idx="113">
                  <c:v>7345642.3685776312</c:v>
                </c:pt>
                <c:pt idx="114">
                  <c:v>7446948.3642931944</c:v>
                </c:pt>
                <c:pt idx="115">
                  <c:v>7441613.7750980882</c:v>
                </c:pt>
                <c:pt idx="116">
                  <c:v>7180926.1300021904</c:v>
                </c:pt>
                <c:pt idx="117">
                  <c:v>7478467.7831299473</c:v>
                </c:pt>
                <c:pt idx="118">
                  <c:v>7585600.7225774154</c:v>
                </c:pt>
                <c:pt idx="119">
                  <c:v>7987573.0602402333</c:v>
                </c:pt>
                <c:pt idx="120">
                  <c:v>8592979.7300878242</c:v>
                </c:pt>
                <c:pt idx="121">
                  <c:v>9158693.1813847553</c:v>
                </c:pt>
                <c:pt idx="122">
                  <c:v>9218629.8096280005</c:v>
                </c:pt>
                <c:pt idx="123">
                  <c:v>8603967.1026186775</c:v>
                </c:pt>
                <c:pt idx="124">
                  <c:v>8028497.2379405871</c:v>
                </c:pt>
                <c:pt idx="125">
                  <c:v>7543844.3897933718</c:v>
                </c:pt>
                <c:pt idx="126">
                  <c:v>7634373.8957253397</c:v>
                </c:pt>
                <c:pt idx="127">
                  <c:v>7629719.8290601214</c:v>
                </c:pt>
                <c:pt idx="128">
                  <c:v>7396784.9640798448</c:v>
                </c:pt>
                <c:pt idx="129">
                  <c:v>7662717.7340539284</c:v>
                </c:pt>
                <c:pt idx="130">
                  <c:v>7758394.9951110501</c:v>
                </c:pt>
                <c:pt idx="131">
                  <c:v>8117477.4007237079</c:v>
                </c:pt>
                <c:pt idx="132">
                  <c:v>8658182.2370627373</c:v>
                </c:pt>
                <c:pt idx="133">
                  <c:v>9163729.0988813899</c:v>
                </c:pt>
                <c:pt idx="134">
                  <c:v>9217412.5176528506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2E5-49E8-B982-BA53A76EB8C8}"/>
            </c:ext>
          </c:extLst>
        </c:ser>
        <c:ser>
          <c:idx val="14"/>
          <c:order val="9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Предсказание!$Q$2:$Q$136</c:f>
              <c:numCache>
                <c:formatCode>General</c:formatCode>
                <c:ptCount val="135"/>
                <c:pt idx="0">
                  <c:v>22847</c:v>
                </c:pt>
                <c:pt idx="1">
                  <c:v>28726</c:v>
                </c:pt>
                <c:pt idx="2">
                  <c:v>190994</c:v>
                </c:pt>
                <c:pt idx="3">
                  <c:v>288102</c:v>
                </c:pt>
                <c:pt idx="4">
                  <c:v>310596</c:v>
                </c:pt>
                <c:pt idx="5">
                  <c:v>226366</c:v>
                </c:pt>
                <c:pt idx="6">
                  <c:v>265283</c:v>
                </c:pt>
                <c:pt idx="7">
                  <c:v>285011</c:v>
                </c:pt>
                <c:pt idx="8">
                  <c:v>289088</c:v>
                </c:pt>
                <c:pt idx="9">
                  <c:v>434167</c:v>
                </c:pt>
                <c:pt idx="10">
                  <c:v>472835</c:v>
                </c:pt>
                <c:pt idx="11">
                  <c:v>584735</c:v>
                </c:pt>
                <c:pt idx="12">
                  <c:v>766992</c:v>
                </c:pt>
                <c:pt idx="13">
                  <c:v>1103268</c:v>
                </c:pt>
                <c:pt idx="14">
                  <c:v>1340097</c:v>
                </c:pt>
                <c:pt idx="15">
                  <c:v>1449987</c:v>
                </c:pt>
                <c:pt idx="16">
                  <c:v>1732253</c:v>
                </c:pt>
                <c:pt idx="17">
                  <c:v>1588877</c:v>
                </c:pt>
                <c:pt idx="18">
                  <c:v>1551676</c:v>
                </c:pt>
                <c:pt idx="19">
                  <c:v>1547133</c:v>
                </c:pt>
                <c:pt idx="20">
                  <c:v>1138242</c:v>
                </c:pt>
                <c:pt idx="21">
                  <c:v>559986</c:v>
                </c:pt>
                <c:pt idx="22">
                  <c:v>465605</c:v>
                </c:pt>
                <c:pt idx="23">
                  <c:v>767869</c:v>
                </c:pt>
                <c:pt idx="24">
                  <c:v>995578</c:v>
                </c:pt>
                <c:pt idx="25">
                  <c:v>1233969</c:v>
                </c:pt>
                <c:pt idx="26">
                  <c:v>1317906</c:v>
                </c:pt>
                <c:pt idx="27">
                  <c:v>1254181</c:v>
                </c:pt>
                <c:pt idx="28">
                  <c:v>1165900</c:v>
                </c:pt>
                <c:pt idx="29">
                  <c:v>1155808</c:v>
                </c:pt>
                <c:pt idx="30">
                  <c:v>1272399</c:v>
                </c:pt>
                <c:pt idx="31">
                  <c:v>1279419</c:v>
                </c:pt>
                <c:pt idx="32">
                  <c:v>1211651</c:v>
                </c:pt>
                <c:pt idx="33">
                  <c:v>1332043</c:v>
                </c:pt>
                <c:pt idx="34">
                  <c:v>1283784</c:v>
                </c:pt>
                <c:pt idx="35">
                  <c:v>1482065</c:v>
                </c:pt>
                <c:pt idx="36">
                  <c:v>1674911</c:v>
                </c:pt>
                <c:pt idx="37">
                  <c:v>1852220</c:v>
                </c:pt>
                <c:pt idx="38">
                  <c:v>1913739</c:v>
                </c:pt>
                <c:pt idx="39">
                  <c:v>1764051</c:v>
                </c:pt>
                <c:pt idx="40">
                  <c:v>1769147</c:v>
                </c:pt>
                <c:pt idx="41">
                  <c:v>1575290</c:v>
                </c:pt>
                <c:pt idx="42">
                  <c:v>1604079</c:v>
                </c:pt>
                <c:pt idx="43">
                  <c:v>1687282</c:v>
                </c:pt>
                <c:pt idx="44">
                  <c:v>1564682</c:v>
                </c:pt>
                <c:pt idx="45">
                  <c:v>1729032</c:v>
                </c:pt>
                <c:pt idx="46">
                  <c:v>1694788</c:v>
                </c:pt>
                <c:pt idx="47">
                  <c:v>1855841</c:v>
                </c:pt>
                <c:pt idx="48">
                  <c:v>1972212</c:v>
                </c:pt>
                <c:pt idx="49">
                  <c:v>2178949</c:v>
                </c:pt>
                <c:pt idx="50">
                  <c:v>2216759</c:v>
                </c:pt>
                <c:pt idx="51">
                  <c:v>2102355.259197386</c:v>
                </c:pt>
                <c:pt idx="52">
                  <c:v>2072846.9002500309</c:v>
                </c:pt>
                <c:pt idx="53">
                  <c:v>1978023.5104031439</c:v>
                </c:pt>
                <c:pt idx="54">
                  <c:v>2015410.6109232339</c:v>
                </c:pt>
                <c:pt idx="55">
                  <c:v>1993763.0816158231</c:v>
                </c:pt>
                <c:pt idx="56">
                  <c:v>1971894.2631099271</c:v>
                </c:pt>
                <c:pt idx="57">
                  <c:v>2011326.6328050981</c:v>
                </c:pt>
                <c:pt idx="58">
                  <c:v>2011635.154332113</c:v>
                </c:pt>
                <c:pt idx="59">
                  <c:v>2079091.284922462</c:v>
                </c:pt>
                <c:pt idx="60">
                  <c:v>2163207.6900152629</c:v>
                </c:pt>
                <c:pt idx="61">
                  <c:v>2233812.5147921238</c:v>
                </c:pt>
                <c:pt idx="62">
                  <c:v>2266606.5878791958</c:v>
                </c:pt>
                <c:pt idx="63">
                  <c:v>2202577.1600057972</c:v>
                </c:pt>
                <c:pt idx="64">
                  <c:v>2206648.0310535301</c:v>
                </c:pt>
                <c:pt idx="65">
                  <c:v>2134589.292029833</c:v>
                </c:pt>
                <c:pt idx="66">
                  <c:v>2152828.1330964458</c:v>
                </c:pt>
                <c:pt idx="67">
                  <c:v>2166630.0592793128</c:v>
                </c:pt>
                <c:pt idx="68">
                  <c:v>2134557.3203151049</c:v>
                </c:pt>
                <c:pt idx="69">
                  <c:v>2180337.3993942891</c:v>
                </c:pt>
                <c:pt idx="70">
                  <c:v>2174331.8962490531</c:v>
                </c:pt>
                <c:pt idx="71">
                  <c:v>2224437.3925625179</c:v>
                </c:pt>
                <c:pt idx="72">
                  <c:v>2270432.4736105572</c:v>
                </c:pt>
                <c:pt idx="73">
                  <c:v>2333872.9528471869</c:v>
                </c:pt>
                <c:pt idx="74">
                  <c:v>2350759.241870184</c:v>
                </c:pt>
                <c:pt idx="75">
                  <c:v>2309129.7449185592</c:v>
                </c:pt>
                <c:pt idx="76">
                  <c:v>2303366.1714755539</c:v>
                </c:pt>
                <c:pt idx="77">
                  <c:v>2266101.6350609162</c:v>
                </c:pt>
                <c:pt idx="78">
                  <c:v>2279897.8929562839</c:v>
                </c:pt>
                <c:pt idx="79">
                  <c:v>2275231.3341284571</c:v>
                </c:pt>
                <c:pt idx="80">
                  <c:v>2265467.9754375308</c:v>
                </c:pt>
                <c:pt idx="81">
                  <c:v>2282054.3620732659</c:v>
                </c:pt>
                <c:pt idx="82">
                  <c:v>2281894.1443757382</c:v>
                </c:pt>
                <c:pt idx="83">
                  <c:v>2306754.738319037</c:v>
                </c:pt>
                <c:pt idx="84">
                  <c:v>2336519.8834247189</c:v>
                </c:pt>
                <c:pt idx="85">
                  <c:v>2364350.5077061858</c:v>
                </c:pt>
                <c:pt idx="86">
                  <c:v>2375992.1198693109</c:v>
                </c:pt>
                <c:pt idx="87">
                  <c:v>2352385.7986612399</c:v>
                </c:pt>
                <c:pt idx="88">
                  <c:v>2352907.0358017068</c:v>
                </c:pt>
                <c:pt idx="89">
                  <c:v>2327898.664589155</c:v>
                </c:pt>
                <c:pt idx="90">
                  <c:v>2335047.9161315579</c:v>
                </c:pt>
                <c:pt idx="91">
                  <c:v>2337815.6998905288</c:v>
                </c:pt>
                <c:pt idx="92">
                  <c:v>2328003.2251100549</c:v>
                </c:pt>
                <c:pt idx="93">
                  <c:v>2342504.956432113</c:v>
                </c:pt>
                <c:pt idx="94">
                  <c:v>2341021.6072373348</c:v>
                </c:pt>
                <c:pt idx="95">
                  <c:v>2357948.9485487919</c:v>
                </c:pt>
                <c:pt idx="96">
                  <c:v>2374744.630106058</c:v>
                </c:pt>
                <c:pt idx="97">
                  <c:v>2395690.7600410422</c:v>
                </c:pt>
                <c:pt idx="98">
                  <c:v>2402006.6066305572</c:v>
                </c:pt>
                <c:pt idx="99">
                  <c:v>2387328.6854981091</c:v>
                </c:pt>
                <c:pt idx="100">
                  <c:v>2385936.8896688051</c:v>
                </c:pt>
                <c:pt idx="101">
                  <c:v>2372226.2176189958</c:v>
                </c:pt>
                <c:pt idx="102">
                  <c:v>2377014.2493130271</c:v>
                </c:pt>
                <c:pt idx="103">
                  <c:v>2376145.407946988</c:v>
                </c:pt>
                <c:pt idx="104">
                  <c:v>2372116.5548960031</c:v>
                </c:pt>
                <c:pt idx="105">
                  <c:v>2378666.7886141152</c:v>
                </c:pt>
                <c:pt idx="106">
                  <c:v>2378430.6788542629</c:v>
                </c:pt>
                <c:pt idx="107">
                  <c:v>2387552.0893571628</c:v>
                </c:pt>
                <c:pt idx="108">
                  <c:v>2398005.2762401639</c:v>
                </c:pt>
                <c:pt idx="109">
                  <c:v>2408524.2401314918</c:v>
                </c:pt>
                <c:pt idx="110">
                  <c:v>2412583.0813854039</c:v>
                </c:pt>
                <c:pt idx="111">
                  <c:v>2404092.066928192</c:v>
                </c:pt>
                <c:pt idx="112">
                  <c:v>2404035.2967206938</c:v>
                </c:pt>
                <c:pt idx="113">
                  <c:v>2395319.7492015688</c:v>
                </c:pt>
                <c:pt idx="114">
                  <c:v>2397948.182319921</c:v>
                </c:pt>
                <c:pt idx="115">
                  <c:v>2398545.2315808991</c:v>
                </c:pt>
                <c:pt idx="116">
                  <c:v>2395340.1220153659</c:v>
                </c:pt>
                <c:pt idx="117">
                  <c:v>2400170.8489740738</c:v>
                </c:pt>
                <c:pt idx="118">
                  <c:v>2399746.9932517852</c:v>
                </c:pt>
                <c:pt idx="119">
                  <c:v>2405609.4455949869</c:v>
                </c:pt>
                <c:pt idx="120">
                  <c:v>2411646.2057842398</c:v>
                </c:pt>
                <c:pt idx="121">
                  <c:v>2418787.9028330641</c:v>
                </c:pt>
                <c:pt idx="122">
                  <c:v>2421078.9533612952</c:v>
                </c:pt>
                <c:pt idx="123">
                  <c:v>2415900.7592576989</c:v>
                </c:pt>
                <c:pt idx="124">
                  <c:v>2415524.8652010169</c:v>
                </c:pt>
                <c:pt idx="125">
                  <c:v>2410570.9726533471</c:v>
                </c:pt>
                <c:pt idx="126">
                  <c:v>2412240.0401073569</c:v>
                </c:pt>
                <c:pt idx="127">
                  <c:v>2412096.5780853038</c:v>
                </c:pt>
                <c:pt idx="128">
                  <c:v>2410546.7351171891</c:v>
                </c:pt>
                <c:pt idx="129">
                  <c:v>2413010.773188543</c:v>
                </c:pt>
                <c:pt idx="130">
                  <c:v>2412885.742323067</c:v>
                </c:pt>
                <c:pt idx="131">
                  <c:v>2416188.3900857852</c:v>
                </c:pt>
                <c:pt idx="132">
                  <c:v>2419873.3523695138</c:v>
                </c:pt>
                <c:pt idx="133">
                  <c:v>2423739.510388949</c:v>
                </c:pt>
                <c:pt idx="134">
                  <c:v>2425162.769848302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2E5-49E8-B982-BA53A76EB8C8}"/>
            </c:ext>
          </c:extLst>
        </c:ser>
        <c:ser>
          <c:idx val="15"/>
          <c:order val="10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Предсказание!$R$2:$R$136</c:f>
              <c:numCache>
                <c:formatCode>General</c:formatCode>
                <c:ptCount val="135"/>
                <c:pt idx="0">
                  <c:v>27.00588258057779</c:v>
                </c:pt>
                <c:pt idx="1">
                  <c:v>29.007263422007664</c:v>
                </c:pt>
                <c:pt idx="2">
                  <c:v>80.61782296976655</c:v>
                </c:pt>
                <c:pt idx="3">
                  <c:v>121.59616818973501</c:v>
                </c:pt>
                <c:pt idx="4">
                  <c:v>133.12860749910664</c:v>
                </c:pt>
                <c:pt idx="5">
                  <c:v>123.09088491658254</c:v>
                </c:pt>
                <c:pt idx="6">
                  <c:v>145.43886448229622</c:v>
                </c:pt>
                <c:pt idx="7">
                  <c:v>123.44538012799995</c:v>
                </c:pt>
                <c:pt idx="8">
                  <c:v>129.48553622900005</c:v>
                </c:pt>
                <c:pt idx="9">
                  <c:v>167.61974349500011</c:v>
                </c:pt>
                <c:pt idx="10">
                  <c:v>174.20492244599993</c:v>
                </c:pt>
                <c:pt idx="11">
                  <c:v>189.82455639500009</c:v>
                </c:pt>
                <c:pt idx="12">
                  <c:v>214.77316792199997</c:v>
                </c:pt>
                <c:pt idx="13">
                  <c:v>276.18342652699994</c:v>
                </c:pt>
                <c:pt idx="14">
                  <c:v>325.30968018400006</c:v>
                </c:pt>
                <c:pt idx="15">
                  <c:v>341.00849752600004</c:v>
                </c:pt>
                <c:pt idx="16">
                  <c:v>416.59546208999996</c:v>
                </c:pt>
                <c:pt idx="17">
                  <c:v>370.042550242</c:v>
                </c:pt>
                <c:pt idx="18">
                  <c:v>366.18433033500003</c:v>
                </c:pt>
                <c:pt idx="19">
                  <c:v>341.71023157200005</c:v>
                </c:pt>
                <c:pt idx="20">
                  <c:v>260.60986154099999</c:v>
                </c:pt>
                <c:pt idx="21">
                  <c:v>71.212299539000014</c:v>
                </c:pt>
                <c:pt idx="22">
                  <c:v>21.880777178000002</c:v>
                </c:pt>
                <c:pt idx="23">
                  <c:v>63.121109746000009</c:v>
                </c:pt>
                <c:pt idx="24">
                  <c:v>105.36555977900001</c:v>
                </c:pt>
                <c:pt idx="25">
                  <c:v>126.97777542700001</c:v>
                </c:pt>
                <c:pt idx="26">
                  <c:v>150.97100146300002</c:v>
                </c:pt>
                <c:pt idx="27">
                  <c:v>151.80428784409526</c:v>
                </c:pt>
                <c:pt idx="28">
                  <c:v>155.91485208055838</c:v>
                </c:pt>
                <c:pt idx="29">
                  <c:v>140.23628848406611</c:v>
                </c:pt>
                <c:pt idx="30">
                  <c:v>138.64457159128031</c:v>
                </c:pt>
                <c:pt idx="31">
                  <c:v>268.06099345600001</c:v>
                </c:pt>
                <c:pt idx="32">
                  <c:v>265.01454775299999</c:v>
                </c:pt>
                <c:pt idx="33">
                  <c:v>289.371274976</c:v>
                </c:pt>
                <c:pt idx="34">
                  <c:v>256.82297474600006</c:v>
                </c:pt>
                <c:pt idx="35">
                  <c:v>267.34557284799996</c:v>
                </c:pt>
                <c:pt idx="36">
                  <c:v>276.54646377500001</c:v>
                </c:pt>
                <c:pt idx="37">
                  <c:v>321.85411763000002</c:v>
                </c:pt>
                <c:pt idx="38">
                  <c:v>334.44566461200009</c:v>
                </c:pt>
                <c:pt idx="39">
                  <c:v>333.96627557800002</c:v>
                </c:pt>
                <c:pt idx="40">
                  <c:v>369.986987124</c:v>
                </c:pt>
                <c:pt idx="41">
                  <c:v>374.81830125099987</c:v>
                </c:pt>
                <c:pt idx="42">
                  <c:v>395.95546059599991</c:v>
                </c:pt>
                <c:pt idx="43">
                  <c:v>429.95205656599995</c:v>
                </c:pt>
                <c:pt idx="44">
                  <c:v>405.05449812200004</c:v>
                </c:pt>
                <c:pt idx="45">
                  <c:v>457.44815821599991</c:v>
                </c:pt>
                <c:pt idx="46">
                  <c:v>419.33650119900005</c:v>
                </c:pt>
                <c:pt idx="47">
                  <c:v>413.01678188000005</c:v>
                </c:pt>
                <c:pt idx="48">
                  <c:v>394.86055415800001</c:v>
                </c:pt>
                <c:pt idx="49">
                  <c:v>428.29573221700002</c:v>
                </c:pt>
                <c:pt idx="50">
                  <c:v>444.62641568399999</c:v>
                </c:pt>
                <c:pt idx="51">
                  <c:v>452.41707796526907</c:v>
                </c:pt>
                <c:pt idx="52">
                  <c:v>451.72441551835539</c:v>
                </c:pt>
                <c:pt idx="53">
                  <c:v>449.46255732435333</c:v>
                </c:pt>
                <c:pt idx="54">
                  <c:v>445.85585956108292</c:v>
                </c:pt>
                <c:pt idx="55">
                  <c:v>435.70818385608447</c:v>
                </c:pt>
                <c:pt idx="56">
                  <c:v>429.08262062183468</c:v>
                </c:pt>
                <c:pt idx="57">
                  <c:v>429.47274170565561</c:v>
                </c:pt>
                <c:pt idx="58">
                  <c:v>425.08311081219301</c:v>
                </c:pt>
                <c:pt idx="59">
                  <c:v>421.53136401430112</c:v>
                </c:pt>
                <c:pt idx="60">
                  <c:v>417.18340243554468</c:v>
                </c:pt>
                <c:pt idx="61">
                  <c:v>415.90730466026361</c:v>
                </c:pt>
                <c:pt idx="62">
                  <c:v>415.47574996418791</c:v>
                </c:pt>
                <c:pt idx="63">
                  <c:v>415.37296595839001</c:v>
                </c:pt>
                <c:pt idx="64">
                  <c:v>411.95416331069072</c:v>
                </c:pt>
                <c:pt idx="65">
                  <c:v>410.77397214369768</c:v>
                </c:pt>
                <c:pt idx="66">
                  <c:v>408.39840816180731</c:v>
                </c:pt>
                <c:pt idx="67">
                  <c:v>404.53690009557471</c:v>
                </c:pt>
                <c:pt idx="68">
                  <c:v>405.3320259784752</c:v>
                </c:pt>
                <c:pt idx="69">
                  <c:v>401.35873866345861</c:v>
                </c:pt>
                <c:pt idx="70">
                  <c:v>403.44154939608057</c:v>
                </c:pt>
                <c:pt idx="71">
                  <c:v>403.36961951039882</c:v>
                </c:pt>
                <c:pt idx="72">
                  <c:v>404.09771094532232</c:v>
                </c:pt>
                <c:pt idx="73">
                  <c:v>401.46282764321393</c:v>
                </c:pt>
                <c:pt idx="74">
                  <c:v>400.16147055730312</c:v>
                </c:pt>
                <c:pt idx="75">
                  <c:v>399.5231167586079</c:v>
                </c:pt>
                <c:pt idx="76">
                  <c:v>399.17001726595549</c:v>
                </c:pt>
                <c:pt idx="77">
                  <c:v>399.16776946639249</c:v>
                </c:pt>
                <c:pt idx="78">
                  <c:v>399.14930501368991</c:v>
                </c:pt>
                <c:pt idx="79">
                  <c:v>399.45624659268071</c:v>
                </c:pt>
                <c:pt idx="80">
                  <c:v>399.98906535472003</c:v>
                </c:pt>
                <c:pt idx="81">
                  <c:v>399.53885422720839</c:v>
                </c:pt>
                <c:pt idx="82">
                  <c:v>400.05025045860913</c:v>
                </c:pt>
                <c:pt idx="83">
                  <c:v>400.28565126712652</c:v>
                </c:pt>
                <c:pt idx="84">
                  <c:v>400.66178774514339</c:v>
                </c:pt>
                <c:pt idx="85">
                  <c:v>400.47791175539169</c:v>
                </c:pt>
                <c:pt idx="86">
                  <c:v>400.37040836458891</c:v>
                </c:pt>
                <c:pt idx="87">
                  <c:v>400.30788489382218</c:v>
                </c:pt>
                <c:pt idx="88">
                  <c:v>400.51321901225413</c:v>
                </c:pt>
                <c:pt idx="89">
                  <c:v>400.59438087115609</c:v>
                </c:pt>
                <c:pt idx="90">
                  <c:v>400.76029508483748</c:v>
                </c:pt>
                <c:pt idx="91">
                  <c:v>401.06637718040292</c:v>
                </c:pt>
                <c:pt idx="92">
                  <c:v>401.06173905292422</c:v>
                </c:pt>
                <c:pt idx="93">
                  <c:v>401.29969405352699</c:v>
                </c:pt>
                <c:pt idx="94">
                  <c:v>401.20110195309809</c:v>
                </c:pt>
                <c:pt idx="95">
                  <c:v>401.22928101161449</c:v>
                </c:pt>
                <c:pt idx="96">
                  <c:v>401.21453178545619</c:v>
                </c:pt>
                <c:pt idx="97">
                  <c:v>401.38431395764189</c:v>
                </c:pt>
                <c:pt idx="98">
                  <c:v>401.4662953735575</c:v>
                </c:pt>
                <c:pt idx="99">
                  <c:v>401.50537032138863</c:v>
                </c:pt>
                <c:pt idx="100">
                  <c:v>401.55125653648861</c:v>
                </c:pt>
                <c:pt idx="101">
                  <c:v>401.55941984484139</c:v>
                </c:pt>
                <c:pt idx="102">
                  <c:v>401.57740093324128</c:v>
                </c:pt>
                <c:pt idx="103">
                  <c:v>401.58630990890612</c:v>
                </c:pt>
                <c:pt idx="104">
                  <c:v>401.54748831045652</c:v>
                </c:pt>
                <c:pt idx="105">
                  <c:v>401.60385279096192</c:v>
                </c:pt>
                <c:pt idx="106">
                  <c:v>401.55707047866241</c:v>
                </c:pt>
                <c:pt idx="107">
                  <c:v>401.54297906063351</c:v>
                </c:pt>
                <c:pt idx="108">
                  <c:v>401.51444405267392</c:v>
                </c:pt>
                <c:pt idx="109">
                  <c:v>401.5448362420932</c:v>
                </c:pt>
                <c:pt idx="110">
                  <c:v>401.56084068638279</c:v>
                </c:pt>
                <c:pt idx="111">
                  <c:v>401.56926732314741</c:v>
                </c:pt>
                <c:pt idx="112">
                  <c:v>401.55917447861941</c:v>
                </c:pt>
                <c:pt idx="113">
                  <c:v>401.5541631835095</c:v>
                </c:pt>
                <c:pt idx="114">
                  <c:v>401.54407214083778</c:v>
                </c:pt>
                <c:pt idx="115">
                  <c:v>401.52300664550052</c:v>
                </c:pt>
                <c:pt idx="116">
                  <c:v>401.51938754778843</c:v>
                </c:pt>
                <c:pt idx="117">
                  <c:v>401.50803313854612</c:v>
                </c:pt>
                <c:pt idx="118">
                  <c:v>401.51034922609853</c:v>
                </c:pt>
                <c:pt idx="119">
                  <c:v>401.50689172909603</c:v>
                </c:pt>
                <c:pt idx="120">
                  <c:v>401.50504804973679</c:v>
                </c:pt>
                <c:pt idx="121">
                  <c:v>401.49595107130932</c:v>
                </c:pt>
                <c:pt idx="122">
                  <c:v>401.49169247936061</c:v>
                </c:pt>
                <c:pt idx="123">
                  <c:v>401.48974296834558</c:v>
                </c:pt>
                <c:pt idx="124">
                  <c:v>401.48542439031161</c:v>
                </c:pt>
                <c:pt idx="125">
                  <c:v>401.48432850642428</c:v>
                </c:pt>
                <c:pt idx="126">
                  <c:v>401.48201264125561</c:v>
                </c:pt>
                <c:pt idx="127">
                  <c:v>401.47923328216478</c:v>
                </c:pt>
                <c:pt idx="128">
                  <c:v>401.48165018604777</c:v>
                </c:pt>
                <c:pt idx="129">
                  <c:v>401.47645282536553</c:v>
                </c:pt>
                <c:pt idx="130">
                  <c:v>401.48004384970068</c:v>
                </c:pt>
                <c:pt idx="131">
                  <c:v>401.48070330357399</c:v>
                </c:pt>
                <c:pt idx="132">
                  <c:v>401.48256293041271</c:v>
                </c:pt>
                <c:pt idx="133">
                  <c:v>401.47945844230321</c:v>
                </c:pt>
                <c:pt idx="134">
                  <c:v>401.47787757821379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2E5-49E8-B982-BA53A76EB8C8}"/>
            </c:ext>
          </c:extLst>
        </c:ser>
        <c:ser>
          <c:idx val="16"/>
          <c:order val="11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Предсказание!$S$2:$S$136</c:f>
              <c:numCache>
                <c:formatCode>General</c:formatCode>
                <c:ptCount val="135"/>
                <c:pt idx="0">
                  <c:v>247.58393696925748</c:v>
                </c:pt>
                <c:pt idx="1">
                  <c:v>579.69000006950978</c:v>
                </c:pt>
                <c:pt idx="2">
                  <c:v>711.12579186126459</c:v>
                </c:pt>
                <c:pt idx="3">
                  <c:v>607.21139239663944</c:v>
                </c:pt>
                <c:pt idx="4">
                  <c:v>466.03380166993998</c:v>
                </c:pt>
                <c:pt idx="5">
                  <c:v>360.10097539785335</c:v>
                </c:pt>
                <c:pt idx="6">
                  <c:v>392.69554993276847</c:v>
                </c:pt>
                <c:pt idx="7">
                  <c:v>396.13057143399993</c:v>
                </c:pt>
                <c:pt idx="8">
                  <c:v>376.12474736700005</c:v>
                </c:pt>
                <c:pt idx="9">
                  <c:v>454.40382460499995</c:v>
                </c:pt>
                <c:pt idx="10">
                  <c:v>488.10019314600004</c:v>
                </c:pt>
                <c:pt idx="11">
                  <c:v>577.27439853199996</c:v>
                </c:pt>
                <c:pt idx="12">
                  <c:v>758.82041466500004</c:v>
                </c:pt>
                <c:pt idx="13">
                  <c:v>855.87779494999984</c:v>
                </c:pt>
                <c:pt idx="14">
                  <c:v>886.5298030780001</c:v>
                </c:pt>
                <c:pt idx="15">
                  <c:v>753.30278989299995</c:v>
                </c:pt>
                <c:pt idx="16">
                  <c:v>646.77144857700023</c:v>
                </c:pt>
                <c:pt idx="17">
                  <c:v>500.87269679300016</c:v>
                </c:pt>
                <c:pt idx="18">
                  <c:v>515.969065301</c:v>
                </c:pt>
                <c:pt idx="19">
                  <c:v>488.91244679599998</c:v>
                </c:pt>
                <c:pt idx="20">
                  <c:v>408.64487980999996</c:v>
                </c:pt>
                <c:pt idx="21">
                  <c:v>450.88148468199995</c:v>
                </c:pt>
                <c:pt idx="22">
                  <c:v>472.57365045900002</c:v>
                </c:pt>
                <c:pt idx="23">
                  <c:v>566.86365141800002</c:v>
                </c:pt>
                <c:pt idx="24">
                  <c:v>765.19966047999992</c:v>
                </c:pt>
                <c:pt idx="25">
                  <c:v>1011.5408839419997</c:v>
                </c:pt>
                <c:pt idx="26">
                  <c:v>1020.987582976</c:v>
                </c:pt>
                <c:pt idx="27">
                  <c:v>527.96936665732119</c:v>
                </c:pt>
                <c:pt idx="28">
                  <c:v>453.74308705894998</c:v>
                </c:pt>
                <c:pt idx="29">
                  <c:v>381.08238422574254</c:v>
                </c:pt>
                <c:pt idx="30">
                  <c:v>387.5051620579863</c:v>
                </c:pt>
                <c:pt idx="31">
                  <c:v>528.65392210900006</c:v>
                </c:pt>
                <c:pt idx="32">
                  <c:v>495.30366026600007</c:v>
                </c:pt>
                <c:pt idx="33">
                  <c:v>558.91468784400001</c:v>
                </c:pt>
                <c:pt idx="34">
                  <c:v>591.88825627700032</c:v>
                </c:pt>
                <c:pt idx="35">
                  <c:v>648.98139927300076</c:v>
                </c:pt>
                <c:pt idx="36">
                  <c:v>791.11075343399966</c:v>
                </c:pt>
                <c:pt idx="37">
                  <c:v>954.49449500199853</c:v>
                </c:pt>
                <c:pt idx="38">
                  <c:v>987.24361036899859</c:v>
                </c:pt>
                <c:pt idx="39">
                  <c:v>850.87306863900017</c:v>
                </c:pt>
                <c:pt idx="40">
                  <c:v>704.87847252199833</c:v>
                </c:pt>
                <c:pt idx="41">
                  <c:v>602.91590680400009</c:v>
                </c:pt>
                <c:pt idx="42">
                  <c:v>627.91796477799994</c:v>
                </c:pt>
                <c:pt idx="43">
                  <c:v>608.4974504170001</c:v>
                </c:pt>
                <c:pt idx="44">
                  <c:v>586.62027301699993</c:v>
                </c:pt>
                <c:pt idx="45">
                  <c:v>640.05284100500012</c:v>
                </c:pt>
                <c:pt idx="46">
                  <c:v>670.70739646999982</c:v>
                </c:pt>
                <c:pt idx="47">
                  <c:v>747.82152544199982</c:v>
                </c:pt>
                <c:pt idx="48">
                  <c:v>911.8535693180005</c:v>
                </c:pt>
                <c:pt idx="49">
                  <c:v>1057.2730331829998</c:v>
                </c:pt>
                <c:pt idx="50">
                  <c:v>1089.0112196429998</c:v>
                </c:pt>
                <c:pt idx="51">
                  <c:v>837.73348670268274</c:v>
                </c:pt>
                <c:pt idx="52">
                  <c:v>740.389511269384</c:v>
                </c:pt>
                <c:pt idx="53">
                  <c:v>665.2296109802503</c:v>
                </c:pt>
                <c:pt idx="54">
                  <c:v>652.58253179051917</c:v>
                </c:pt>
                <c:pt idx="55">
                  <c:v>697.03661058616296</c:v>
                </c:pt>
                <c:pt idx="56">
                  <c:v>664.87356312944473</c:v>
                </c:pt>
                <c:pt idx="57">
                  <c:v>709.25596094761943</c:v>
                </c:pt>
                <c:pt idx="58">
                  <c:v>736.14413464027916</c:v>
                </c:pt>
                <c:pt idx="59">
                  <c:v>794.31648584949653</c:v>
                </c:pt>
                <c:pt idx="60">
                  <c:v>915.30435389383365</c:v>
                </c:pt>
                <c:pt idx="61">
                  <c:v>1040.665051733499</c:v>
                </c:pt>
                <c:pt idx="62">
                  <c:v>1070.846365440611</c:v>
                </c:pt>
                <c:pt idx="63">
                  <c:v>939.34674669063293</c:v>
                </c:pt>
                <c:pt idx="64">
                  <c:v>845.31279530655024</c:v>
                </c:pt>
                <c:pt idx="65">
                  <c:v>774.69965601812714</c:v>
                </c:pt>
                <c:pt idx="66">
                  <c:v>776.20598247981457</c:v>
                </c:pt>
                <c:pt idx="67">
                  <c:v>775.42408082712518</c:v>
                </c:pt>
                <c:pt idx="68">
                  <c:v>751.31269638758158</c:v>
                </c:pt>
                <c:pt idx="69">
                  <c:v>785.08671363370524</c:v>
                </c:pt>
                <c:pt idx="70">
                  <c:v>805.65625860078808</c:v>
                </c:pt>
                <c:pt idx="71">
                  <c:v>857.99759545543407</c:v>
                </c:pt>
                <c:pt idx="72">
                  <c:v>968.50586706378613</c:v>
                </c:pt>
                <c:pt idx="73">
                  <c:v>1072.8882128876919</c:v>
                </c:pt>
                <c:pt idx="74">
                  <c:v>1098.831978517575</c:v>
                </c:pt>
                <c:pt idx="75">
                  <c:v>951.81495228220831</c:v>
                </c:pt>
                <c:pt idx="76">
                  <c:v>882.20789287009598</c:v>
                </c:pt>
                <c:pt idx="77">
                  <c:v>828.17351870567154</c:v>
                </c:pt>
                <c:pt idx="78">
                  <c:v>822.10699083949203</c:v>
                </c:pt>
                <c:pt idx="79">
                  <c:v>839.72485622118882</c:v>
                </c:pt>
                <c:pt idx="80">
                  <c:v>816.65856419582292</c:v>
                </c:pt>
                <c:pt idx="81">
                  <c:v>844.65785024352567</c:v>
                </c:pt>
                <c:pt idx="82">
                  <c:v>861.55531541171877</c:v>
                </c:pt>
                <c:pt idx="83">
                  <c:v>902.31085931525377</c:v>
                </c:pt>
                <c:pt idx="84">
                  <c:v>988.59445384099126</c:v>
                </c:pt>
                <c:pt idx="85">
                  <c:v>1075.422419794543</c:v>
                </c:pt>
                <c:pt idx="86">
                  <c:v>1097.3458542681569</c:v>
                </c:pt>
                <c:pt idx="87">
                  <c:v>996.70199359890489</c:v>
                </c:pt>
                <c:pt idx="88">
                  <c:v>935.45701284641336</c:v>
                </c:pt>
                <c:pt idx="89">
                  <c:v>888.80104828464437</c:v>
                </c:pt>
                <c:pt idx="90">
                  <c:v>887.70631631488425</c:v>
                </c:pt>
                <c:pt idx="91">
                  <c:v>892.39992874803875</c:v>
                </c:pt>
                <c:pt idx="92">
                  <c:v>874.48014915328361</c:v>
                </c:pt>
                <c:pt idx="93">
                  <c:v>897.10844104143166</c:v>
                </c:pt>
                <c:pt idx="94">
                  <c:v>910.68043751466416</c:v>
                </c:pt>
                <c:pt idx="95">
                  <c:v>945.44371065651194</c:v>
                </c:pt>
                <c:pt idx="96">
                  <c:v>1019.48842653896</c:v>
                </c:pt>
                <c:pt idx="97">
                  <c:v>1091.2111059361951</c:v>
                </c:pt>
                <c:pt idx="98">
                  <c:v>1109.322524608004</c:v>
                </c:pt>
                <c:pt idx="99">
                  <c:v>1015.131384181184</c:v>
                </c:pt>
                <c:pt idx="100">
                  <c:v>966.6198692125854</c:v>
                </c:pt>
                <c:pt idx="101">
                  <c:v>929.24318970516185</c:v>
                </c:pt>
                <c:pt idx="102">
                  <c:v>926.41251777288142</c:v>
                </c:pt>
                <c:pt idx="103">
                  <c:v>935.56500464402723</c:v>
                </c:pt>
                <c:pt idx="104">
                  <c:v>920.04533679668054</c:v>
                </c:pt>
                <c:pt idx="105">
                  <c:v>938.94491376344581</c:v>
                </c:pt>
                <c:pt idx="106">
                  <c:v>950.24199856214591</c:v>
                </c:pt>
                <c:pt idx="107">
                  <c:v>978.33453604238423</c:v>
                </c:pt>
                <c:pt idx="108">
                  <c:v>1038.1549251448171</c:v>
                </c:pt>
                <c:pt idx="109">
                  <c:v>1097.573813264667</c:v>
                </c:pt>
                <c:pt idx="110">
                  <c:v>1112.5931099316861</c:v>
                </c:pt>
                <c:pt idx="111">
                  <c:v>1040.3864480774439</c:v>
                </c:pt>
                <c:pt idx="112">
                  <c:v>999.13828844881766</c:v>
                </c:pt>
                <c:pt idx="113">
                  <c:v>967.6174957501247</c:v>
                </c:pt>
                <c:pt idx="114">
                  <c:v>966.36817536618435</c:v>
                </c:pt>
                <c:pt idx="115">
                  <c:v>971.21731895359653</c:v>
                </c:pt>
                <c:pt idx="116">
                  <c:v>958.74590810851748</c:v>
                </c:pt>
                <c:pt idx="117">
                  <c:v>974.29614358438494</c:v>
                </c:pt>
                <c:pt idx="118">
                  <c:v>983.58259491441891</c:v>
                </c:pt>
                <c:pt idx="119">
                  <c:v>1007.160410311415</c:v>
                </c:pt>
                <c:pt idx="120">
                  <c:v>1057.430478379355</c:v>
                </c:pt>
                <c:pt idx="121">
                  <c:v>1106.5750228969409</c:v>
                </c:pt>
                <c:pt idx="122">
                  <c:v>1118.9776086918901</c:v>
                </c:pt>
                <c:pt idx="123">
                  <c:v>1056.1318895046079</c:v>
                </c:pt>
                <c:pt idx="124">
                  <c:v>1022.561379828798</c:v>
                </c:pt>
                <c:pt idx="125">
                  <c:v>996.78777496796738</c:v>
                </c:pt>
                <c:pt idx="126">
                  <c:v>995.2027642389321</c:v>
                </c:pt>
                <c:pt idx="127">
                  <c:v>1000.684151089455</c:v>
                </c:pt>
                <c:pt idx="128">
                  <c:v>990.17511578984863</c:v>
                </c:pt>
                <c:pt idx="129">
                  <c:v>1003.11075581982</c:v>
                </c:pt>
                <c:pt idx="130">
                  <c:v>1010.83361949505</c:v>
                </c:pt>
                <c:pt idx="131">
                  <c:v>1030.178994645403</c:v>
                </c:pt>
                <c:pt idx="132">
                  <c:v>1071.398913240984</c:v>
                </c:pt>
                <c:pt idx="133">
                  <c:v>1112.105056537195</c:v>
                </c:pt>
                <c:pt idx="134">
                  <c:v>1122.3798540541741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2E5-49E8-B982-BA53A76EB8C8}"/>
            </c:ext>
          </c:extLst>
        </c:ser>
        <c:ser>
          <c:idx val="17"/>
          <c:order val="12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Предсказание!$T$2:$T$136</c:f>
              <c:numCache>
                <c:formatCode>General</c:formatCode>
                <c:ptCount val="135"/>
                <c:pt idx="0">
                  <c:v>2421.3849999999998</c:v>
                </c:pt>
                <c:pt idx="1">
                  <c:v>3354.5910000000003</c:v>
                </c:pt>
                <c:pt idx="2">
                  <c:v>3881.1450000000004</c:v>
                </c:pt>
                <c:pt idx="3">
                  <c:v>6038.1200000000008</c:v>
                </c:pt>
                <c:pt idx="4">
                  <c:v>8378.5060000000012</c:v>
                </c:pt>
                <c:pt idx="5">
                  <c:v>10184.675300000192</c:v>
                </c:pt>
                <c:pt idx="6">
                  <c:v>11618.128999999997</c:v>
                </c:pt>
                <c:pt idx="7">
                  <c:v>7218.0289999999977</c:v>
                </c:pt>
                <c:pt idx="8">
                  <c:v>8720.2819999999992</c:v>
                </c:pt>
                <c:pt idx="9">
                  <c:v>9040.5609999999997</c:v>
                </c:pt>
                <c:pt idx="10">
                  <c:v>7756.34</c:v>
                </c:pt>
                <c:pt idx="11">
                  <c:v>6305.5760000000009</c:v>
                </c:pt>
                <c:pt idx="12">
                  <c:v>5437.317</c:v>
                </c:pt>
                <c:pt idx="13">
                  <c:v>6681.6699999999992</c:v>
                </c:pt>
                <c:pt idx="14">
                  <c:v>7336.3720000000012</c:v>
                </c:pt>
                <c:pt idx="15">
                  <c:v>9724.6360000000022</c:v>
                </c:pt>
                <c:pt idx="16">
                  <c:v>13939.294</c:v>
                </c:pt>
                <c:pt idx="17">
                  <c:v>16682.588000000003</c:v>
                </c:pt>
                <c:pt idx="18">
                  <c:v>17145.299999999996</c:v>
                </c:pt>
                <c:pt idx="19">
                  <c:v>9984.6540000000023</c:v>
                </c:pt>
                <c:pt idx="20">
                  <c:v>7837.2070000000003</c:v>
                </c:pt>
                <c:pt idx="21">
                  <c:v>1288.8620000000001</c:v>
                </c:pt>
                <c:pt idx="22">
                  <c:v>515.59800000000007</c:v>
                </c:pt>
                <c:pt idx="23">
                  <c:v>1206.8189999999997</c:v>
                </c:pt>
                <c:pt idx="24">
                  <c:v>2125.6250000000009</c:v>
                </c:pt>
                <c:pt idx="25">
                  <c:v>2484.7260000000006</c:v>
                </c:pt>
                <c:pt idx="26">
                  <c:v>3527.0159999999992</c:v>
                </c:pt>
                <c:pt idx="27">
                  <c:v>2745.8314173728677</c:v>
                </c:pt>
                <c:pt idx="28">
                  <c:v>3223.259368030062</c:v>
                </c:pt>
                <c:pt idx="29">
                  <c:v>3478.1348713741691</c:v>
                </c:pt>
                <c:pt idx="30">
                  <c:v>3410.9743432229025</c:v>
                </c:pt>
                <c:pt idx="31">
                  <c:v>3737.3889999999992</c:v>
                </c:pt>
                <c:pt idx="32">
                  <c:v>4331.7270000000008</c:v>
                </c:pt>
                <c:pt idx="33">
                  <c:v>5451.1729999999998</c:v>
                </c:pt>
                <c:pt idx="34">
                  <c:v>5039.2209999999995</c:v>
                </c:pt>
                <c:pt idx="35">
                  <c:v>4333.6909999999998</c:v>
                </c:pt>
                <c:pt idx="36">
                  <c:v>4222.5279999999993</c:v>
                </c:pt>
                <c:pt idx="37">
                  <c:v>4840.3620000000001</c:v>
                </c:pt>
                <c:pt idx="38">
                  <c:v>4881.7620000000006</c:v>
                </c:pt>
                <c:pt idx="39">
                  <c:v>4794.9829999999993</c:v>
                </c:pt>
                <c:pt idx="40">
                  <c:v>5449.1589999999997</c:v>
                </c:pt>
                <c:pt idx="41">
                  <c:v>6426.1229999999996</c:v>
                </c:pt>
                <c:pt idx="42">
                  <c:v>7632.4370000000017</c:v>
                </c:pt>
                <c:pt idx="43">
                  <c:v>5274.0030000000006</c:v>
                </c:pt>
                <c:pt idx="44">
                  <c:v>6028.2689999999993</c:v>
                </c:pt>
                <c:pt idx="45">
                  <c:v>6610.835</c:v>
                </c:pt>
                <c:pt idx="46">
                  <c:v>6602.7780000000002</c:v>
                </c:pt>
                <c:pt idx="47">
                  <c:v>6670.7960000000012</c:v>
                </c:pt>
                <c:pt idx="48">
                  <c:v>6024.0680000000002</c:v>
                </c:pt>
                <c:pt idx="49">
                  <c:v>6085.3680000000004</c:v>
                </c:pt>
                <c:pt idx="50">
                  <c:v>6714.1030000000001</c:v>
                </c:pt>
                <c:pt idx="51">
                  <c:v>6419.0363006846073</c:v>
                </c:pt>
                <c:pt idx="52">
                  <c:v>7056.305660763137</c:v>
                </c:pt>
                <c:pt idx="53">
                  <c:v>7504.732564777576</c:v>
                </c:pt>
                <c:pt idx="54">
                  <c:v>7449.3043215102562</c:v>
                </c:pt>
                <c:pt idx="55">
                  <c:v>6248.3278970786087</c:v>
                </c:pt>
                <c:pt idx="56">
                  <c:v>6022.6134407504787</c:v>
                </c:pt>
                <c:pt idx="57">
                  <c:v>6250.7951457766831</c:v>
                </c:pt>
                <c:pt idx="58">
                  <c:v>6245.3595545530497</c:v>
                </c:pt>
                <c:pt idx="59">
                  <c:v>6309.4832205313633</c:v>
                </c:pt>
                <c:pt idx="60">
                  <c:v>6231.353612905682</c:v>
                </c:pt>
                <c:pt idx="61">
                  <c:v>6322.697506449219</c:v>
                </c:pt>
                <c:pt idx="62">
                  <c:v>6259.1330209254911</c:v>
                </c:pt>
                <c:pt idx="63">
                  <c:v>5939.406521305561</c:v>
                </c:pt>
                <c:pt idx="64">
                  <c:v>6223.4970275983533</c:v>
                </c:pt>
                <c:pt idx="65">
                  <c:v>6694.8329056168732</c:v>
                </c:pt>
                <c:pt idx="66">
                  <c:v>7145.7922997886471</c:v>
                </c:pt>
                <c:pt idx="67">
                  <c:v>6230.0220202584187</c:v>
                </c:pt>
                <c:pt idx="68">
                  <c:v>6348.6918112283283</c:v>
                </c:pt>
                <c:pt idx="69">
                  <c:v>6476.3607373415907</c:v>
                </c:pt>
                <c:pt idx="70">
                  <c:v>6386.8821295561838</c:v>
                </c:pt>
                <c:pt idx="71">
                  <c:v>6400.8192761747187</c:v>
                </c:pt>
                <c:pt idx="72">
                  <c:v>6237.7505130138934</c:v>
                </c:pt>
                <c:pt idx="73">
                  <c:v>6338.0257867939636</c:v>
                </c:pt>
                <c:pt idx="74">
                  <c:v>6529.3809405573184</c:v>
                </c:pt>
                <c:pt idx="75">
                  <c:v>6347.8195154385867</c:v>
                </c:pt>
                <c:pt idx="76">
                  <c:v>6561.9390791222668</c:v>
                </c:pt>
                <c:pt idx="77">
                  <c:v>6778.1222408008261</c:v>
                </c:pt>
                <c:pt idx="78">
                  <c:v>6874.8162368345402</c:v>
                </c:pt>
                <c:pt idx="79">
                  <c:v>6312.0095834728236</c:v>
                </c:pt>
                <c:pt idx="80">
                  <c:v>6306.3293020681303</c:v>
                </c:pt>
                <c:pt idx="81">
                  <c:v>6418.2340175641857</c:v>
                </c:pt>
                <c:pt idx="82">
                  <c:v>6386.9778374622547</c:v>
                </c:pt>
                <c:pt idx="83">
                  <c:v>6391.1338226371035</c:v>
                </c:pt>
                <c:pt idx="84">
                  <c:v>6310.8376048240307</c:v>
                </c:pt>
                <c:pt idx="85">
                  <c:v>6360.4870961596116</c:v>
                </c:pt>
                <c:pt idx="86">
                  <c:v>6402.1286426189836</c:v>
                </c:pt>
                <c:pt idx="87">
                  <c:v>6275.4098851629396</c:v>
                </c:pt>
                <c:pt idx="88">
                  <c:v>6418.1976060925936</c:v>
                </c:pt>
                <c:pt idx="89">
                  <c:v>6605.6522693849111</c:v>
                </c:pt>
                <c:pt idx="90">
                  <c:v>6750.6326170037764</c:v>
                </c:pt>
                <c:pt idx="91">
                  <c:v>6336.8123182330046</c:v>
                </c:pt>
                <c:pt idx="92">
                  <c:v>6367.7198354815009</c:v>
                </c:pt>
                <c:pt idx="93">
                  <c:v>6437.3220292353544</c:v>
                </c:pt>
                <c:pt idx="94">
                  <c:v>6408.877195294278</c:v>
                </c:pt>
                <c:pt idx="95">
                  <c:v>6416.3863172531946</c:v>
                </c:pt>
                <c:pt idx="96">
                  <c:v>6347.8652810805715</c:v>
                </c:pt>
                <c:pt idx="97">
                  <c:v>6385.9384483520498</c:v>
                </c:pt>
                <c:pt idx="98">
                  <c:v>6448.1627584363032</c:v>
                </c:pt>
                <c:pt idx="99">
                  <c:v>6363.0032589590674</c:v>
                </c:pt>
                <c:pt idx="100">
                  <c:v>6463.0037758004964</c:v>
                </c:pt>
                <c:pt idx="101">
                  <c:v>6575.9164407152157</c:v>
                </c:pt>
                <c:pt idx="102">
                  <c:v>6642.7400819020868</c:v>
                </c:pt>
                <c:pt idx="103">
                  <c:v>6373.6610311018367</c:v>
                </c:pt>
                <c:pt idx="104">
                  <c:v>6378.8114790609516</c:v>
                </c:pt>
                <c:pt idx="105">
                  <c:v>6427.6635986230885</c:v>
                </c:pt>
                <c:pt idx="106">
                  <c:v>6411.1808212232436</c:v>
                </c:pt>
                <c:pt idx="107">
                  <c:v>6415.1309344941237</c:v>
                </c:pt>
                <c:pt idx="108">
                  <c:v>6375.2589269276477</c:v>
                </c:pt>
                <c:pt idx="109">
                  <c:v>6399.7968683126473</c:v>
                </c:pt>
                <c:pt idx="110">
                  <c:v>6427.7956917801876</c:v>
                </c:pt>
                <c:pt idx="111">
                  <c:v>6368.8298647308739</c:v>
                </c:pt>
                <c:pt idx="112">
                  <c:v>6435.1245973402556</c:v>
                </c:pt>
                <c:pt idx="113">
                  <c:v>6517.8845430808906</c:v>
                </c:pt>
                <c:pt idx="114">
                  <c:v>6576.8164701397454</c:v>
                </c:pt>
                <c:pt idx="115">
                  <c:v>6389.1777901047872</c:v>
                </c:pt>
                <c:pt idx="116">
                  <c:v>6399.4287412299846</c:v>
                </c:pt>
                <c:pt idx="117">
                  <c:v>6431.8874049443111</c:v>
                </c:pt>
                <c:pt idx="118">
                  <c:v>6419.213465476927</c:v>
                </c:pt>
                <c:pt idx="119">
                  <c:v>6422.1657896879478</c:v>
                </c:pt>
                <c:pt idx="120">
                  <c:v>6392.2627567873033</c:v>
                </c:pt>
                <c:pt idx="121">
                  <c:v>6409.6619375912023</c:v>
                </c:pt>
                <c:pt idx="122">
                  <c:v>6434.8035784347676</c:v>
                </c:pt>
                <c:pt idx="123">
                  <c:v>6395.2241094454857</c:v>
                </c:pt>
                <c:pt idx="124">
                  <c:v>6440.9470829541096</c:v>
                </c:pt>
                <c:pt idx="125">
                  <c:v>6494.6188148639594</c:v>
                </c:pt>
                <c:pt idx="126">
                  <c:v>6529.0131809206032</c:v>
                </c:pt>
                <c:pt idx="127">
                  <c:v>6403.361375972414</c:v>
                </c:pt>
                <c:pt idx="128">
                  <c:v>6407.6071050284108</c:v>
                </c:pt>
                <c:pt idx="129">
                  <c:v>6430.0693916319378</c:v>
                </c:pt>
                <c:pt idx="130">
                  <c:v>6422.089892868612</c:v>
                </c:pt>
                <c:pt idx="131">
                  <c:v>6423.9600697126953</c:v>
                </c:pt>
                <c:pt idx="132">
                  <c:v>6404.7286837185684</c:v>
                </c:pt>
                <c:pt idx="133">
                  <c:v>6416.2249608583797</c:v>
                </c:pt>
                <c:pt idx="134">
                  <c:v>6430.7938124774082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2E5-49E8-B982-BA53A76EB8C8}"/>
            </c:ext>
          </c:extLst>
        </c:ser>
        <c:ser>
          <c:idx val="18"/>
          <c:order val="13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Предсказание!$U$2:$U$136</c:f>
              <c:numCache>
                <c:formatCode>General</c:formatCode>
                <c:ptCount val="135"/>
                <c:pt idx="0">
                  <c:v>10456.005999999286</c:v>
                </c:pt>
                <c:pt idx="1">
                  <c:v>14406.68680000001</c:v>
                </c:pt>
                <c:pt idx="2">
                  <c:v>16580.746100000146</c:v>
                </c:pt>
                <c:pt idx="3">
                  <c:v>15749.854600000021</c:v>
                </c:pt>
                <c:pt idx="4">
                  <c:v>15327.320199996948</c:v>
                </c:pt>
                <c:pt idx="5">
                  <c:v>14390.573800003051</c:v>
                </c:pt>
                <c:pt idx="6">
                  <c:v>15656.358500001428</c:v>
                </c:pt>
                <c:pt idx="7">
                  <c:v>11306.403699999999</c:v>
                </c:pt>
                <c:pt idx="8">
                  <c:v>12241.834540000002</c:v>
                </c:pt>
                <c:pt idx="9">
                  <c:v>13671.863999999998</c:v>
                </c:pt>
                <c:pt idx="10">
                  <c:v>14061.745000000001</c:v>
                </c:pt>
                <c:pt idx="11">
                  <c:v>14578.486999999994</c:v>
                </c:pt>
                <c:pt idx="12">
                  <c:v>16303.614</c:v>
                </c:pt>
                <c:pt idx="13">
                  <c:v>17019.446999999996</c:v>
                </c:pt>
                <c:pt idx="14">
                  <c:v>18165.93</c:v>
                </c:pt>
                <c:pt idx="15">
                  <c:v>18051.49062</c:v>
                </c:pt>
                <c:pt idx="16">
                  <c:v>17253.831000000002</c:v>
                </c:pt>
                <c:pt idx="17">
                  <c:v>13801.935000000001</c:v>
                </c:pt>
                <c:pt idx="18">
                  <c:v>15916.663</c:v>
                </c:pt>
                <c:pt idx="19">
                  <c:v>11668.191000000001</c:v>
                </c:pt>
                <c:pt idx="20">
                  <c:v>11583.480999999998</c:v>
                </c:pt>
                <c:pt idx="21">
                  <c:v>11029.617000000002</c:v>
                </c:pt>
                <c:pt idx="22">
                  <c:v>10105.658000000003</c:v>
                </c:pt>
                <c:pt idx="23">
                  <c:v>10207.822</c:v>
                </c:pt>
                <c:pt idx="24">
                  <c:v>11472.703</c:v>
                </c:pt>
                <c:pt idx="25">
                  <c:v>13074.466400000005</c:v>
                </c:pt>
                <c:pt idx="26">
                  <c:v>14696.054999999997</c:v>
                </c:pt>
                <c:pt idx="27">
                  <c:v>11403.155069164755</c:v>
                </c:pt>
                <c:pt idx="28">
                  <c:v>10931.224959834606</c:v>
                </c:pt>
                <c:pt idx="29">
                  <c:v>9462.863156270505</c:v>
                </c:pt>
                <c:pt idx="30">
                  <c:v>10697.256814730139</c:v>
                </c:pt>
                <c:pt idx="31">
                  <c:v>10545.079000000002</c:v>
                </c:pt>
                <c:pt idx="32">
                  <c:v>10296.869000000006</c:v>
                </c:pt>
                <c:pt idx="33">
                  <c:v>12232.799000000001</c:v>
                </c:pt>
                <c:pt idx="34">
                  <c:v>12745.970999999998</c:v>
                </c:pt>
                <c:pt idx="35">
                  <c:v>12667.891</c:v>
                </c:pt>
                <c:pt idx="36">
                  <c:v>12934.882000000021</c:v>
                </c:pt>
                <c:pt idx="37">
                  <c:v>14667.345999999998</c:v>
                </c:pt>
                <c:pt idx="38">
                  <c:v>16051.278</c:v>
                </c:pt>
                <c:pt idx="39">
                  <c:v>15570.423999999995</c:v>
                </c:pt>
                <c:pt idx="40">
                  <c:v>14627.344999999987</c:v>
                </c:pt>
                <c:pt idx="41">
                  <c:v>14236.469000000001</c:v>
                </c:pt>
                <c:pt idx="42">
                  <c:v>15902.355000000001</c:v>
                </c:pt>
                <c:pt idx="43">
                  <c:v>11227.205999999998</c:v>
                </c:pt>
                <c:pt idx="44">
                  <c:v>12460.042000000001</c:v>
                </c:pt>
                <c:pt idx="45">
                  <c:v>13694.985999999999</c:v>
                </c:pt>
                <c:pt idx="46">
                  <c:v>13398.352000000001</c:v>
                </c:pt>
                <c:pt idx="47">
                  <c:v>13335.738999999996</c:v>
                </c:pt>
                <c:pt idx="48">
                  <c:v>14637.224999999999</c:v>
                </c:pt>
                <c:pt idx="49">
                  <c:v>15511.311999999996</c:v>
                </c:pt>
                <c:pt idx="50">
                  <c:v>17274.232010000003</c:v>
                </c:pt>
                <c:pt idx="51">
                  <c:v>15162.64453221544</c:v>
                </c:pt>
                <c:pt idx="52">
                  <c:v>14412.105213057521</c:v>
                </c:pt>
                <c:pt idx="53">
                  <c:v>13505.27815424972</c:v>
                </c:pt>
                <c:pt idx="54">
                  <c:v>14348.273898069499</c:v>
                </c:pt>
                <c:pt idx="55">
                  <c:v>12653.418303130769</c:v>
                </c:pt>
                <c:pt idx="56">
                  <c:v>12654.12374130943</c:v>
                </c:pt>
                <c:pt idx="57">
                  <c:v>13671.12108860055</c:v>
                </c:pt>
                <c:pt idx="58">
                  <c:v>13702.020900816269</c:v>
                </c:pt>
                <c:pt idx="59">
                  <c:v>13594.047495647461</c:v>
                </c:pt>
                <c:pt idx="60">
                  <c:v>14041.258778855719</c:v>
                </c:pt>
                <c:pt idx="61">
                  <c:v>14982.003114482861</c:v>
                </c:pt>
                <c:pt idx="62">
                  <c:v>16026.05541654895</c:v>
                </c:pt>
                <c:pt idx="63">
                  <c:v>15130.796968310469</c:v>
                </c:pt>
                <c:pt idx="64">
                  <c:v>14460.205432230019</c:v>
                </c:pt>
                <c:pt idx="65">
                  <c:v>14001.913694223311</c:v>
                </c:pt>
                <c:pt idx="66">
                  <c:v>14958.781398192061</c:v>
                </c:pt>
                <c:pt idx="67">
                  <c:v>12406.671524799111</c:v>
                </c:pt>
                <c:pt idx="68">
                  <c:v>12919.899514730439</c:v>
                </c:pt>
                <c:pt idx="69">
                  <c:v>13736.034623045811</c:v>
                </c:pt>
                <c:pt idx="70">
                  <c:v>13602.06573582379</c:v>
                </c:pt>
                <c:pt idx="71">
                  <c:v>13535.07908763966</c:v>
                </c:pt>
                <c:pt idx="72">
                  <c:v>14227.58585051099</c:v>
                </c:pt>
                <c:pt idx="73">
                  <c:v>14879.38618092085</c:v>
                </c:pt>
                <c:pt idx="74">
                  <c:v>15947.004338019389</c:v>
                </c:pt>
                <c:pt idx="75">
                  <c:v>14758.43693608437</c:v>
                </c:pt>
                <c:pt idx="76">
                  <c:v>14229.50431691523</c:v>
                </c:pt>
                <c:pt idx="77">
                  <c:v>13697.15873080062</c:v>
                </c:pt>
                <c:pt idx="78">
                  <c:v>14344.01485357156</c:v>
                </c:pt>
                <c:pt idx="79">
                  <c:v>12852.960110957771</c:v>
                </c:pt>
                <c:pt idx="80">
                  <c:v>13002.654166330271</c:v>
                </c:pt>
                <c:pt idx="81">
                  <c:v>13683.46098041909</c:v>
                </c:pt>
                <c:pt idx="82">
                  <c:v>13655.758057905559</c:v>
                </c:pt>
                <c:pt idx="83">
                  <c:v>13587.9962405722</c:v>
                </c:pt>
                <c:pt idx="84">
                  <c:v>13985.98337968235</c:v>
                </c:pt>
                <c:pt idx="85">
                  <c:v>14586.67771330436</c:v>
                </c:pt>
                <c:pt idx="86">
                  <c:v>15354.842623691589</c:v>
                </c:pt>
                <c:pt idx="87">
                  <c:v>14614.53798700357</c:v>
                </c:pt>
                <c:pt idx="88">
                  <c:v>14166.486434067199</c:v>
                </c:pt>
                <c:pt idx="89">
                  <c:v>13809.88952224781</c:v>
                </c:pt>
                <c:pt idx="90">
                  <c:v>14416.415302091869</c:v>
                </c:pt>
                <c:pt idx="91">
                  <c:v>12866.99635848931</c:v>
                </c:pt>
                <c:pt idx="92">
                  <c:v>13134.11005798055</c:v>
                </c:pt>
                <c:pt idx="93">
                  <c:v>13689.5094639945</c:v>
                </c:pt>
                <c:pt idx="94">
                  <c:v>13622.925223703191</c:v>
                </c:pt>
                <c:pt idx="95">
                  <c:v>13573.692584778961</c:v>
                </c:pt>
                <c:pt idx="96">
                  <c:v>13992.047195235609</c:v>
                </c:pt>
                <c:pt idx="97">
                  <c:v>14452.50062212882</c:v>
                </c:pt>
                <c:pt idx="98">
                  <c:v>15143.12858894288</c:v>
                </c:pt>
                <c:pt idx="99">
                  <c:v>14408.025768043861</c:v>
                </c:pt>
                <c:pt idx="100">
                  <c:v>14045.892633975909</c:v>
                </c:pt>
                <c:pt idx="101">
                  <c:v>13709.25165190708</c:v>
                </c:pt>
                <c:pt idx="102">
                  <c:v>14169.30124487172</c:v>
                </c:pt>
                <c:pt idx="103">
                  <c:v>13064.143586492421</c:v>
                </c:pt>
                <c:pt idx="104">
                  <c:v>13207.972595337789</c:v>
                </c:pt>
                <c:pt idx="105">
                  <c:v>13667.721398032591</c:v>
                </c:pt>
                <c:pt idx="106">
                  <c:v>13636.027732722299</c:v>
                </c:pt>
                <c:pt idx="107">
                  <c:v>13592.03577017697</c:v>
                </c:pt>
                <c:pt idx="108">
                  <c:v>13888.4175535207</c:v>
                </c:pt>
                <c:pt idx="109">
                  <c:v>14285.34876762537</c:v>
                </c:pt>
                <c:pt idx="110">
                  <c:v>14822.963232866379</c:v>
                </c:pt>
                <c:pt idx="111">
                  <c:v>14284.33826735342</c:v>
                </c:pt>
                <c:pt idx="112">
                  <c:v>13982.751960089299</c:v>
                </c:pt>
                <c:pt idx="113">
                  <c:v>13728.44524594456</c:v>
                </c:pt>
                <c:pt idx="114">
                  <c:v>14127.79603999441</c:v>
                </c:pt>
                <c:pt idx="115">
                  <c:v>13128.27379187219</c:v>
                </c:pt>
                <c:pt idx="116">
                  <c:v>13286.81677534341</c:v>
                </c:pt>
                <c:pt idx="117">
                  <c:v>13663.85213328996</c:v>
                </c:pt>
                <c:pt idx="118">
                  <c:v>13625.55608101389</c:v>
                </c:pt>
                <c:pt idx="119">
                  <c:v>13591.177972190781</c:v>
                </c:pt>
                <c:pt idx="120">
                  <c:v>13860.459328527289</c:v>
                </c:pt>
                <c:pt idx="121">
                  <c:v>14177.69253530875</c:v>
                </c:pt>
                <c:pt idx="122">
                  <c:v>14636.482692937099</c:v>
                </c:pt>
                <c:pt idx="123">
                  <c:v>14158.05682577456</c:v>
                </c:pt>
                <c:pt idx="124">
                  <c:v>13911.683222909731</c:v>
                </c:pt>
                <c:pt idx="125">
                  <c:v>13690.33387296195</c:v>
                </c:pt>
                <c:pt idx="126">
                  <c:v>14008.10536701765</c:v>
                </c:pt>
                <c:pt idx="127">
                  <c:v>13232.888172139281</c:v>
                </c:pt>
                <c:pt idx="128">
                  <c:v>13342.169549574621</c:v>
                </c:pt>
                <c:pt idx="129">
                  <c:v>13653.23059314465</c:v>
                </c:pt>
                <c:pt idx="130">
                  <c:v>13628.15880320307</c:v>
                </c:pt>
                <c:pt idx="131">
                  <c:v>13598.89521282908</c:v>
                </c:pt>
                <c:pt idx="132">
                  <c:v>13807.155554323041</c:v>
                </c:pt>
                <c:pt idx="133">
                  <c:v>14073.27171666524</c:v>
                </c:pt>
                <c:pt idx="134">
                  <c:v>14442.29328990346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2E5-49E8-B982-BA53A76EB8C8}"/>
            </c:ext>
          </c:extLst>
        </c:ser>
        <c:ser>
          <c:idx val="19"/>
          <c:order val="14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Предсказание!$W$2:$W$136</c:f>
              <c:numCache>
                <c:formatCode>General</c:formatCode>
                <c:ptCount val="135"/>
                <c:pt idx="0">
                  <c:v>16.43919777094257</c:v>
                </c:pt>
                <c:pt idx="1">
                  <c:v>19.121758733033339</c:v>
                </c:pt>
                <c:pt idx="2">
                  <c:v>19.892591600156223</c:v>
                </c:pt>
                <c:pt idx="3">
                  <c:v>31.473716529996793</c:v>
                </c:pt>
                <c:pt idx="4">
                  <c:v>43.255191418745923</c:v>
                </c:pt>
                <c:pt idx="5">
                  <c:v>62.428375808487985</c:v>
                </c:pt>
                <c:pt idx="6">
                  <c:v>69.167654200819101</c:v>
                </c:pt>
                <c:pt idx="7">
                  <c:v>42.330525727999962</c:v>
                </c:pt>
                <c:pt idx="8">
                  <c:v>47.880469109000046</c:v>
                </c:pt>
                <c:pt idx="9">
                  <c:v>53.8627414850001</c:v>
                </c:pt>
                <c:pt idx="10">
                  <c:v>45.710197955999959</c:v>
                </c:pt>
                <c:pt idx="11">
                  <c:v>33.127521455000085</c:v>
                </c:pt>
                <c:pt idx="12">
                  <c:v>25.656632502000001</c:v>
                </c:pt>
                <c:pt idx="13">
                  <c:v>32.644098736999986</c:v>
                </c:pt>
                <c:pt idx="14">
                  <c:v>35.928245254000032</c:v>
                </c:pt>
                <c:pt idx="15">
                  <c:v>49.315238086000136</c:v>
                </c:pt>
                <c:pt idx="16">
                  <c:v>73.226384430000067</c:v>
                </c:pt>
                <c:pt idx="17">
                  <c:v>94.296941691999976</c:v>
                </c:pt>
                <c:pt idx="18">
                  <c:v>98.336577104999975</c:v>
                </c:pt>
                <c:pt idx="19">
                  <c:v>55.80810070199999</c:v>
                </c:pt>
                <c:pt idx="20">
                  <c:v>39.928072161000017</c:v>
                </c:pt>
                <c:pt idx="21">
                  <c:v>5.4280886989999999</c:v>
                </c:pt>
                <c:pt idx="22">
                  <c:v>2.1276755480000018</c:v>
                </c:pt>
                <c:pt idx="23">
                  <c:v>5.4409441360000095</c:v>
                </c:pt>
                <c:pt idx="24">
                  <c:v>9.2690580590000291</c:v>
                </c:pt>
                <c:pt idx="25">
                  <c:v>11.019391237000002</c:v>
                </c:pt>
                <c:pt idx="26">
                  <c:v>15.152365153000035</c:v>
                </c:pt>
                <c:pt idx="27">
                  <c:v>12.313132454440984</c:v>
                </c:pt>
                <c:pt idx="28">
                  <c:v>14.627846965145791</c:v>
                </c:pt>
                <c:pt idx="29">
                  <c:v>16.473266757090673</c:v>
                </c:pt>
                <c:pt idx="30">
                  <c:v>16.185753823322553</c:v>
                </c:pt>
                <c:pt idx="31">
                  <c:v>18.35085310599997</c:v>
                </c:pt>
                <c:pt idx="32">
                  <c:v>21.088775083000005</c:v>
                </c:pt>
                <c:pt idx="33">
                  <c:v>27.126024716000003</c:v>
                </c:pt>
                <c:pt idx="34">
                  <c:v>25.248576896000081</c:v>
                </c:pt>
                <c:pt idx="35">
                  <c:v>20.468749317999951</c:v>
                </c:pt>
                <c:pt idx="36">
                  <c:v>19.399722244999943</c:v>
                </c:pt>
                <c:pt idx="37">
                  <c:v>24.066588469999985</c:v>
                </c:pt>
                <c:pt idx="38">
                  <c:v>23.773888722000013</c:v>
                </c:pt>
                <c:pt idx="39">
                  <c:v>23.022449937999991</c:v>
                </c:pt>
                <c:pt idx="40">
                  <c:v>26.990761644000031</c:v>
                </c:pt>
                <c:pt idx="41">
                  <c:v>33.434336580999961</c:v>
                </c:pt>
                <c:pt idx="42">
                  <c:v>41.005275005999913</c:v>
                </c:pt>
                <c:pt idx="43">
                  <c:v>27.340693915999893</c:v>
                </c:pt>
                <c:pt idx="44">
                  <c:v>31.739388091999992</c:v>
                </c:pt>
                <c:pt idx="45">
                  <c:v>35.184010545999925</c:v>
                </c:pt>
                <c:pt idx="46">
                  <c:v>34.406156769000006</c:v>
                </c:pt>
                <c:pt idx="47">
                  <c:v>34.078519010000058</c:v>
                </c:pt>
                <c:pt idx="48">
                  <c:v>31.120735377999971</c:v>
                </c:pt>
                <c:pt idx="49">
                  <c:v>31.738510356999988</c:v>
                </c:pt>
                <c:pt idx="50">
                  <c:v>34.001363664000102</c:v>
                </c:pt>
                <c:pt idx="51">
                  <c:v>62.128071587059168</c:v>
                </c:pt>
                <c:pt idx="52">
                  <c:v>89.74762559661545</c:v>
                </c:pt>
                <c:pt idx="53">
                  <c:v>118.26514417292439</c:v>
                </c:pt>
                <c:pt idx="54">
                  <c:v>145.20122182819321</c:v>
                </c:pt>
                <c:pt idx="55">
                  <c:v>167.84738551093059</c:v>
                </c:pt>
                <c:pt idx="56">
                  <c:v>191.51570756934689</c:v>
                </c:pt>
                <c:pt idx="57">
                  <c:v>215.99388417679489</c:v>
                </c:pt>
                <c:pt idx="58">
                  <c:v>238.78679792392151</c:v>
                </c:pt>
                <c:pt idx="59">
                  <c:v>259.34940934288448</c:v>
                </c:pt>
                <c:pt idx="60">
                  <c:v>277.69565364552449</c:v>
                </c:pt>
                <c:pt idx="61">
                  <c:v>297.08523078971939</c:v>
                </c:pt>
                <c:pt idx="62">
                  <c:v>316.53117071585388</c:v>
                </c:pt>
                <c:pt idx="63">
                  <c:v>333.57832966151233</c:v>
                </c:pt>
                <c:pt idx="64">
                  <c:v>351.37267631854792</c:v>
                </c:pt>
                <c:pt idx="65">
                  <c:v>371.11651751153892</c:v>
                </c:pt>
                <c:pt idx="66">
                  <c:v>392.42721416331131</c:v>
                </c:pt>
                <c:pt idx="67">
                  <c:v>408.16321248147051</c:v>
                </c:pt>
                <c:pt idx="68">
                  <c:v>425.34827675696931</c:v>
                </c:pt>
                <c:pt idx="69">
                  <c:v>443.59271296578572</c:v>
                </c:pt>
                <c:pt idx="70">
                  <c:v>461.02230191749999</c:v>
                </c:pt>
                <c:pt idx="71">
                  <c:v>477.65849848919589</c:v>
                </c:pt>
                <c:pt idx="72">
                  <c:v>492.67306362387859</c:v>
                </c:pt>
                <c:pt idx="73">
                  <c:v>508.0642033873375</c:v>
                </c:pt>
                <c:pt idx="74">
                  <c:v>524.10082270324267</c:v>
                </c:pt>
                <c:pt idx="75">
                  <c:v>537.61546769300628</c:v>
                </c:pt>
                <c:pt idx="76">
                  <c:v>551.11315891563027</c:v>
                </c:pt>
                <c:pt idx="77">
                  <c:v>565.34918122124759</c:v>
                </c:pt>
                <c:pt idx="78">
                  <c:v>579.45351947191932</c:v>
                </c:pt>
                <c:pt idx="79">
                  <c:v>590.75093614197738</c:v>
                </c:pt>
                <c:pt idx="80">
                  <c:v>602.71284044251342</c:v>
                </c:pt>
                <c:pt idx="81">
                  <c:v>615.17292616448651</c:v>
                </c:pt>
                <c:pt idx="82">
                  <c:v>626.87874388316845</c:v>
                </c:pt>
                <c:pt idx="83">
                  <c:v>637.66943075997449</c:v>
                </c:pt>
                <c:pt idx="84">
                  <c:v>647.33584248609156</c:v>
                </c:pt>
                <c:pt idx="85">
                  <c:v>657.41136563920065</c:v>
                </c:pt>
                <c:pt idx="86">
                  <c:v>667.66075990220656</c:v>
                </c:pt>
                <c:pt idx="87">
                  <c:v>676.50287988931461</c:v>
                </c:pt>
                <c:pt idx="88">
                  <c:v>685.56509685375011</c:v>
                </c:pt>
                <c:pt idx="89">
                  <c:v>695.41728225260442</c:v>
                </c:pt>
                <c:pt idx="90">
                  <c:v>705.71610124107372</c:v>
                </c:pt>
                <c:pt idx="91">
                  <c:v>713.55273376378454</c:v>
                </c:pt>
                <c:pt idx="92">
                  <c:v>722.00731694893898</c:v>
                </c:pt>
                <c:pt idx="93">
                  <c:v>730.91618876770872</c:v>
                </c:pt>
                <c:pt idx="94">
                  <c:v>739.3740117477588</c:v>
                </c:pt>
                <c:pt idx="95">
                  <c:v>747.34624861016675</c:v>
                </c:pt>
                <c:pt idx="96">
                  <c:v>754.52182096532727</c:v>
                </c:pt>
                <c:pt idx="97">
                  <c:v>761.9184221253189</c:v>
                </c:pt>
                <c:pt idx="98">
                  <c:v>769.55897750229008</c:v>
                </c:pt>
                <c:pt idx="99">
                  <c:v>776.05088352426628</c:v>
                </c:pt>
                <c:pt idx="100">
                  <c:v>782.59337853514216</c:v>
                </c:pt>
                <c:pt idx="101">
                  <c:v>789.56860878705413</c:v>
                </c:pt>
                <c:pt idx="102">
                  <c:v>796.61765794252278</c:v>
                </c:pt>
                <c:pt idx="103">
                  <c:v>802.15736025415686</c:v>
                </c:pt>
                <c:pt idx="104">
                  <c:v>808.06272572756234</c:v>
                </c:pt>
                <c:pt idx="105">
                  <c:v>814.23984096426318</c:v>
                </c:pt>
                <c:pt idx="106">
                  <c:v>820.0656116654045</c:v>
                </c:pt>
                <c:pt idx="107">
                  <c:v>825.48119930637563</c:v>
                </c:pt>
                <c:pt idx="108">
                  <c:v>830.34122762668824</c:v>
                </c:pt>
                <c:pt idx="109">
                  <c:v>835.38524945687152</c:v>
                </c:pt>
                <c:pt idx="110">
                  <c:v>840.54616541839812</c:v>
                </c:pt>
                <c:pt idx="111">
                  <c:v>844.97269596974445</c:v>
                </c:pt>
                <c:pt idx="112">
                  <c:v>849.48052264851128</c:v>
                </c:pt>
                <c:pt idx="113">
                  <c:v>854.34551370558393</c:v>
                </c:pt>
                <c:pt idx="114">
                  <c:v>859.36821160558691</c:v>
                </c:pt>
                <c:pt idx="115">
                  <c:v>863.23566235016347</c:v>
                </c:pt>
                <c:pt idx="116">
                  <c:v>867.38955041837312</c:v>
                </c:pt>
                <c:pt idx="117">
                  <c:v>871.75476252357214</c:v>
                </c:pt>
                <c:pt idx="118">
                  <c:v>875.88894529432878</c:v>
                </c:pt>
                <c:pt idx="119">
                  <c:v>879.7661608013226</c:v>
                </c:pt>
                <c:pt idx="120">
                  <c:v>883.25219293884322</c:v>
                </c:pt>
                <c:pt idx="121">
                  <c:v>886.85443311750146</c:v>
                </c:pt>
                <c:pt idx="122">
                  <c:v>890.56265125362245</c:v>
                </c:pt>
                <c:pt idx="123">
                  <c:v>893.724121439025</c:v>
                </c:pt>
                <c:pt idx="124">
                  <c:v>896.92231129391917</c:v>
                </c:pt>
                <c:pt idx="125">
                  <c:v>900.34727335513037</c:v>
                </c:pt>
                <c:pt idx="126">
                  <c:v>903.83594026703315</c:v>
                </c:pt>
                <c:pt idx="127">
                  <c:v>906.55698023986213</c:v>
                </c:pt>
                <c:pt idx="128">
                  <c:v>909.46567282502031</c:v>
                </c:pt>
                <c:pt idx="129">
                  <c:v>912.51342167920882</c:v>
                </c:pt>
                <c:pt idx="130">
                  <c:v>915.3922781622357</c:v>
                </c:pt>
                <c:pt idx="131">
                  <c:v>918.07725926526712</c:v>
                </c:pt>
                <c:pt idx="132">
                  <c:v>920.48849633853172</c:v>
                </c:pt>
                <c:pt idx="133">
                  <c:v>922.98693477177562</c:v>
                </c:pt>
                <c:pt idx="134">
                  <c:v>925.54908825303539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2E5-49E8-B982-BA53A76EB8C8}"/>
            </c:ext>
          </c:extLst>
        </c:ser>
        <c:ser>
          <c:idx val="20"/>
          <c:order val="15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Предсказание!$X$2:$X$136</c:f>
              <c:numCache>
                <c:formatCode>General</c:formatCode>
                <c:ptCount val="135"/>
                <c:pt idx="0">
                  <c:v>42.894927903295866</c:v>
                </c:pt>
                <c:pt idx="1">
                  <c:v>52.234674641849217</c:v>
                </c:pt>
                <c:pt idx="2">
                  <c:v>58.935091971660341</c:v>
                </c:pt>
                <c:pt idx="3">
                  <c:v>56.225571450726981</c:v>
                </c:pt>
                <c:pt idx="4">
                  <c:v>55.384805957862085</c:v>
                </c:pt>
                <c:pt idx="5">
                  <c:v>51.562845084840077</c:v>
                </c:pt>
                <c:pt idx="6">
                  <c:v>53.317871209619682</c:v>
                </c:pt>
                <c:pt idx="7">
                  <c:v>38.320699743999981</c:v>
                </c:pt>
                <c:pt idx="8">
                  <c:v>43.341125456999976</c:v>
                </c:pt>
                <c:pt idx="9">
                  <c:v>49.595556644999988</c:v>
                </c:pt>
                <c:pt idx="10">
                  <c:v>51.512404446000247</c:v>
                </c:pt>
                <c:pt idx="11">
                  <c:v>52.501356692000201</c:v>
                </c:pt>
                <c:pt idx="12">
                  <c:v>57.231389585000045</c:v>
                </c:pt>
                <c:pt idx="13">
                  <c:v>57.271626020000014</c:v>
                </c:pt>
                <c:pt idx="14">
                  <c:v>65.556779338000155</c:v>
                </c:pt>
                <c:pt idx="15">
                  <c:v>71.565525252999976</c:v>
                </c:pt>
                <c:pt idx="16">
                  <c:v>67.996439787000185</c:v>
                </c:pt>
                <c:pt idx="17">
                  <c:v>51.092905913000095</c:v>
                </c:pt>
                <c:pt idx="18">
                  <c:v>56.416913231000024</c:v>
                </c:pt>
                <c:pt idx="19">
                  <c:v>40.87511189599995</c:v>
                </c:pt>
                <c:pt idx="20">
                  <c:v>41.827871029999798</c:v>
                </c:pt>
                <c:pt idx="21">
                  <c:v>43.012901901999953</c:v>
                </c:pt>
                <c:pt idx="22">
                  <c:v>42.394768329000144</c:v>
                </c:pt>
                <c:pt idx="23">
                  <c:v>42.829724587999905</c:v>
                </c:pt>
                <c:pt idx="24">
                  <c:v>49.380133749999942</c:v>
                </c:pt>
                <c:pt idx="25">
                  <c:v>55.536095781999876</c:v>
                </c:pt>
                <c:pt idx="26">
                  <c:v>64.25867227599997</c:v>
                </c:pt>
                <c:pt idx="27">
                  <c:v>51.676311663036863</c:v>
                </c:pt>
                <c:pt idx="28">
                  <c:v>49.085684648860131</c:v>
                </c:pt>
                <c:pt idx="29">
                  <c:v>41.044338714555977</c:v>
                </c:pt>
                <c:pt idx="30">
                  <c:v>44.793664973547031</c:v>
                </c:pt>
                <c:pt idx="31">
                  <c:v>42.904957939000099</c:v>
                </c:pt>
                <c:pt idx="32">
                  <c:v>43.371732145999857</c:v>
                </c:pt>
                <c:pt idx="33">
                  <c:v>50.025774623999979</c:v>
                </c:pt>
                <c:pt idx="34">
                  <c:v>52.50204889700079</c:v>
                </c:pt>
                <c:pt idx="35">
                  <c:v>52.994295933001183</c:v>
                </c:pt>
                <c:pt idx="36">
                  <c:v>54.166458563999129</c:v>
                </c:pt>
                <c:pt idx="37">
                  <c:v>61.623843651998556</c:v>
                </c:pt>
                <c:pt idx="38">
                  <c:v>68.925394038997979</c:v>
                </c:pt>
                <c:pt idx="39">
                  <c:v>69.635203749000482</c:v>
                </c:pt>
                <c:pt idx="40">
                  <c:v>62.276061601998379</c:v>
                </c:pt>
                <c:pt idx="41">
                  <c:v>61.153241144000106</c:v>
                </c:pt>
                <c:pt idx="42">
                  <c:v>65.838291417999827</c:v>
                </c:pt>
                <c:pt idx="43">
                  <c:v>45.148110967000534</c:v>
                </c:pt>
                <c:pt idx="44">
                  <c:v>49.870968076999887</c:v>
                </c:pt>
                <c:pt idx="45">
                  <c:v>55.208693825000182</c:v>
                </c:pt>
                <c:pt idx="46">
                  <c:v>54.076539350000019</c:v>
                </c:pt>
                <c:pt idx="47">
                  <c:v>55.045038821999583</c:v>
                </c:pt>
                <c:pt idx="48">
                  <c:v>62.661924788000221</c:v>
                </c:pt>
                <c:pt idx="49">
                  <c:v>66.616637532999505</c:v>
                </c:pt>
                <c:pt idx="50">
                  <c:v>76.079498192999694</c:v>
                </c:pt>
                <c:pt idx="51">
                  <c:v>65.436688664928909</c:v>
                </c:pt>
                <c:pt idx="52">
                  <c:v>60.61705235728752</c:v>
                </c:pt>
                <c:pt idx="53">
                  <c:v>53.459202395999938</c:v>
                </c:pt>
                <c:pt idx="54">
                  <c:v>55.736141017038833</c:v>
                </c:pt>
                <c:pt idx="55">
                  <c:v>48.941043555694463</c:v>
                </c:pt>
                <c:pt idx="56">
                  <c:v>49.385455604757873</c:v>
                </c:pt>
                <c:pt idx="57">
                  <c:v>54.238121903570978</c:v>
                </c:pt>
                <c:pt idx="58">
                  <c:v>54.749636511499602</c:v>
                </c:pt>
                <c:pt idx="59">
                  <c:v>55.146137474272543</c:v>
                </c:pt>
                <c:pt idx="60">
                  <c:v>57.069678067216941</c:v>
                </c:pt>
                <c:pt idx="61">
                  <c:v>62.366048441040249</c:v>
                </c:pt>
                <c:pt idx="62">
                  <c:v>68.73758808241746</c:v>
                </c:pt>
                <c:pt idx="63">
                  <c:v>66.585190682816219</c:v>
                </c:pt>
                <c:pt idx="64">
                  <c:v>61.050286855959733</c:v>
                </c:pt>
                <c:pt idx="65">
                  <c:v>58.538707972783101</c:v>
                </c:pt>
                <c:pt idx="66">
                  <c:v>61.968326943734738</c:v>
                </c:pt>
                <c:pt idx="67">
                  <c:v>47.699057198341222</c:v>
                </c:pt>
                <c:pt idx="68">
                  <c:v>50.678087112296033</c:v>
                </c:pt>
                <c:pt idx="69">
                  <c:v>54.988118734841287</c:v>
                </c:pt>
                <c:pt idx="70">
                  <c:v>54.334429606793293</c:v>
                </c:pt>
                <c:pt idx="71">
                  <c:v>55.07035994680453</c:v>
                </c:pt>
                <c:pt idx="72">
                  <c:v>60.04245704201476</c:v>
                </c:pt>
                <c:pt idx="73">
                  <c:v>63.688956680629559</c:v>
                </c:pt>
                <c:pt idx="74">
                  <c:v>70.817516337900685</c:v>
                </c:pt>
                <c:pt idx="75">
                  <c:v>63.861311737870352</c:v>
                </c:pt>
                <c:pt idx="76">
                  <c:v>59.699118723665023</c:v>
                </c:pt>
                <c:pt idx="77">
                  <c:v>54.740303324615063</c:v>
                </c:pt>
                <c:pt idx="78">
                  <c:v>56.9315599905187</c:v>
                </c:pt>
                <c:pt idx="79">
                  <c:v>49.56953657405397</c:v>
                </c:pt>
                <c:pt idx="80">
                  <c:v>50.536975894893793</c:v>
                </c:pt>
                <c:pt idx="81">
                  <c:v>54.429448971616431</c:v>
                </c:pt>
                <c:pt idx="82">
                  <c:v>54.599748621227803</c:v>
                </c:pt>
                <c:pt idx="83">
                  <c:v>55.013797387900013</c:v>
                </c:pt>
                <c:pt idx="84">
                  <c:v>57.270472646412941</c:v>
                </c:pt>
                <c:pt idx="85">
                  <c:v>61.333956590020939</c:v>
                </c:pt>
                <c:pt idx="86">
                  <c:v>66.777684822324105</c:v>
                </c:pt>
                <c:pt idx="87">
                  <c:v>63.937200008518737</c:v>
                </c:pt>
                <c:pt idx="88">
                  <c:v>59.62803940659559</c:v>
                </c:pt>
                <c:pt idx="89">
                  <c:v>56.995196767800998</c:v>
                </c:pt>
                <c:pt idx="90">
                  <c:v>59.579651935405181</c:v>
                </c:pt>
                <c:pt idx="91">
                  <c:v>49.23329337666452</c:v>
                </c:pt>
                <c:pt idx="92">
                  <c:v>51.278110201357087</c:v>
                </c:pt>
                <c:pt idx="93">
                  <c:v>54.757586456782171</c:v>
                </c:pt>
                <c:pt idx="94">
                  <c:v>54.406153076431401</c:v>
                </c:pt>
                <c:pt idx="95">
                  <c:v>54.94243328311574</c:v>
                </c:pt>
                <c:pt idx="96">
                  <c:v>58.473901460818787</c:v>
                </c:pt>
                <c:pt idx="97">
                  <c:v>61.604650043678902</c:v>
                </c:pt>
                <c:pt idx="98">
                  <c:v>67.152625355069787</c:v>
                </c:pt>
                <c:pt idx="99">
                  <c:v>62.289066235964903</c:v>
                </c:pt>
                <c:pt idx="100">
                  <c:v>58.787361415874898</c:v>
                </c:pt>
                <c:pt idx="101">
                  <c:v>55.184057620818308</c:v>
                </c:pt>
                <c:pt idx="102">
                  <c:v>57.092558812294122</c:v>
                </c:pt>
                <c:pt idx="103">
                  <c:v>50.303982445912283</c:v>
                </c:pt>
                <c:pt idx="104">
                  <c:v>51.35133116419555</c:v>
                </c:pt>
                <c:pt idx="105">
                  <c:v>54.493249140513583</c:v>
                </c:pt>
                <c:pt idx="106">
                  <c:v>54.523161524082028</c:v>
                </c:pt>
                <c:pt idx="107">
                  <c:v>54.891277234927493</c:v>
                </c:pt>
                <c:pt idx="108">
                  <c:v>57.054036800364408</c:v>
                </c:pt>
                <c:pt idx="109">
                  <c:v>60.226250923444347</c:v>
                </c:pt>
                <c:pt idx="110">
                  <c:v>64.776872523682385</c:v>
                </c:pt>
                <c:pt idx="111">
                  <c:v>61.966114477045437</c:v>
                </c:pt>
                <c:pt idx="112">
                  <c:v>58.558746995865206</c:v>
                </c:pt>
                <c:pt idx="113">
                  <c:v>56.155163014386531</c:v>
                </c:pt>
                <c:pt idx="114">
                  <c:v>58.15294872516364</c:v>
                </c:pt>
                <c:pt idx="115">
                  <c:v>50.338463944462113</c:v>
                </c:pt>
                <c:pt idx="116">
                  <c:v>51.817532242886891</c:v>
                </c:pt>
                <c:pt idx="117">
                  <c:v>54.636205466279293</c:v>
                </c:pt>
                <c:pt idx="118">
                  <c:v>54.429797702688049</c:v>
                </c:pt>
                <c:pt idx="119">
                  <c:v>54.837176785955222</c:v>
                </c:pt>
                <c:pt idx="120">
                  <c:v>57.471689856849963</c:v>
                </c:pt>
                <c:pt idx="121">
                  <c:v>60.084304002722661</c:v>
                </c:pt>
                <c:pt idx="122">
                  <c:v>64.477999280079416</c:v>
                </c:pt>
                <c:pt idx="123">
                  <c:v>60.888773025196059</c:v>
                </c:pt>
                <c:pt idx="124">
                  <c:v>57.996457318861268</c:v>
                </c:pt>
                <c:pt idx="125">
                  <c:v>55.266508971674028</c:v>
                </c:pt>
                <c:pt idx="126">
                  <c:v>56.873191181302808</c:v>
                </c:pt>
                <c:pt idx="127">
                  <c:v>50.998722470932037</c:v>
                </c:pt>
                <c:pt idx="128">
                  <c:v>51.965504822087887</c:v>
                </c:pt>
                <c:pt idx="129">
                  <c:v>54.507376716000017</c:v>
                </c:pt>
                <c:pt idx="130">
                  <c:v>54.479797846240629</c:v>
                </c:pt>
                <c:pt idx="131">
                  <c:v>54.794460610074921</c:v>
                </c:pt>
                <c:pt idx="132">
                  <c:v>56.698810739507181</c:v>
                </c:pt>
                <c:pt idx="133">
                  <c:v>59.212757498182206</c:v>
                </c:pt>
                <c:pt idx="134">
                  <c:v>62.963586022047252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2E5-49E8-B982-BA53A76EB8C8}"/>
            </c:ext>
          </c:extLst>
        </c:ser>
        <c:ser>
          <c:idx val="22"/>
          <c:order val="1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Предсказание!$Z$2:$Z$136</c:f>
              <c:numCache>
                <c:formatCode>General</c:formatCode>
                <c:ptCount val="135"/>
                <c:pt idx="0">
                  <c:v>294958.76</c:v>
                </c:pt>
                <c:pt idx="1">
                  <c:v>176087.92</c:v>
                </c:pt>
                <c:pt idx="2">
                  <c:v>294642.39</c:v>
                </c:pt>
                <c:pt idx="3">
                  <c:v>407725.67</c:v>
                </c:pt>
                <c:pt idx="4">
                  <c:v>441126.89</c:v>
                </c:pt>
                <c:pt idx="5">
                  <c:v>376354.28</c:v>
                </c:pt>
                <c:pt idx="6">
                  <c:v>355173.76</c:v>
                </c:pt>
                <c:pt idx="7">
                  <c:v>265182.19</c:v>
                </c:pt>
                <c:pt idx="8">
                  <c:v>286159.31</c:v>
                </c:pt>
                <c:pt idx="9">
                  <c:v>331967.14</c:v>
                </c:pt>
                <c:pt idx="10">
                  <c:v>351083.2</c:v>
                </c:pt>
                <c:pt idx="11">
                  <c:v>366943.58</c:v>
                </c:pt>
                <c:pt idx="12">
                  <c:v>436350.34</c:v>
                </c:pt>
                <c:pt idx="13">
                  <c:v>652061.61</c:v>
                </c:pt>
                <c:pt idx="14">
                  <c:v>697261.14</c:v>
                </c:pt>
                <c:pt idx="15">
                  <c:v>772082.75</c:v>
                </c:pt>
                <c:pt idx="16">
                  <c:v>814014.78</c:v>
                </c:pt>
                <c:pt idx="17">
                  <c:v>560784.76</c:v>
                </c:pt>
                <c:pt idx="18">
                  <c:v>537020.72</c:v>
                </c:pt>
                <c:pt idx="19">
                  <c:v>433238.1</c:v>
                </c:pt>
                <c:pt idx="20">
                  <c:v>313017.23</c:v>
                </c:pt>
                <c:pt idx="21">
                  <c:v>76430.710000000006</c:v>
                </c:pt>
                <c:pt idx="22">
                  <c:v>59200.85</c:v>
                </c:pt>
                <c:pt idx="23">
                  <c:v>84951.64</c:v>
                </c:pt>
                <c:pt idx="24">
                  <c:v>142828.54</c:v>
                </c:pt>
                <c:pt idx="25">
                  <c:v>192194.54</c:v>
                </c:pt>
                <c:pt idx="26">
                  <c:v>217178.43</c:v>
                </c:pt>
                <c:pt idx="27">
                  <c:v>211131.96</c:v>
                </c:pt>
                <c:pt idx="28">
                  <c:v>192820.45</c:v>
                </c:pt>
                <c:pt idx="29">
                  <c:v>137886.76999999999</c:v>
                </c:pt>
                <c:pt idx="30">
                  <c:v>173030.01</c:v>
                </c:pt>
                <c:pt idx="31">
                  <c:v>177668.44</c:v>
                </c:pt>
                <c:pt idx="32">
                  <c:v>168009.27</c:v>
                </c:pt>
                <c:pt idx="33">
                  <c:v>184114.67</c:v>
                </c:pt>
                <c:pt idx="34">
                  <c:v>149434</c:v>
                </c:pt>
                <c:pt idx="35">
                  <c:v>117338.32</c:v>
                </c:pt>
                <c:pt idx="36">
                  <c:v>136310.87</c:v>
                </c:pt>
                <c:pt idx="37">
                  <c:v>140759.51</c:v>
                </c:pt>
                <c:pt idx="38">
                  <c:v>132266.59</c:v>
                </c:pt>
                <c:pt idx="39">
                  <c:v>126968.25</c:v>
                </c:pt>
                <c:pt idx="40">
                  <c:v>128795.49</c:v>
                </c:pt>
                <c:pt idx="41">
                  <c:v>136592.70000000001</c:v>
                </c:pt>
                <c:pt idx="42">
                  <c:v>143061.39000000001</c:v>
                </c:pt>
                <c:pt idx="43">
                  <c:v>133773.65</c:v>
                </c:pt>
                <c:pt idx="44">
                  <c:v>130053.1</c:v>
                </c:pt>
                <c:pt idx="45">
                  <c:v>147996.5</c:v>
                </c:pt>
                <c:pt idx="46">
                  <c:v>149256.98000000001</c:v>
                </c:pt>
                <c:pt idx="47">
                  <c:v>152114.72</c:v>
                </c:pt>
                <c:pt idx="48">
                  <c:v>169934.7</c:v>
                </c:pt>
                <c:pt idx="49">
                  <c:v>164864.34</c:v>
                </c:pt>
                <c:pt idx="50">
                  <c:v>164036.51999999999</c:v>
                </c:pt>
                <c:pt idx="51">
                  <c:v>160226.76649961239</c:v>
                </c:pt>
                <c:pt idx="52">
                  <c:v>175548.4208300359</c:v>
                </c:pt>
                <c:pt idx="53">
                  <c:v>173575.42903278759</c:v>
                </c:pt>
                <c:pt idx="54">
                  <c:v>182478.48240101559</c:v>
                </c:pt>
                <c:pt idx="55">
                  <c:v>174007.2316579271</c:v>
                </c:pt>
                <c:pt idx="56">
                  <c:v>180807.38977915881</c:v>
                </c:pt>
                <c:pt idx="57">
                  <c:v>164438.73298653169</c:v>
                </c:pt>
                <c:pt idx="58">
                  <c:v>170701.6098853492</c:v>
                </c:pt>
                <c:pt idx="59">
                  <c:v>160566.99650727841</c:v>
                </c:pt>
                <c:pt idx="60">
                  <c:v>166022.03766965549</c:v>
                </c:pt>
                <c:pt idx="61">
                  <c:v>159669.30610839071</c:v>
                </c:pt>
                <c:pt idx="62">
                  <c:v>172609.4619064446</c:v>
                </c:pt>
                <c:pt idx="63">
                  <c:v>168332.24845260551</c:v>
                </c:pt>
                <c:pt idx="64">
                  <c:v>177835.55275308111</c:v>
                </c:pt>
                <c:pt idx="65">
                  <c:v>169608.08250962431</c:v>
                </c:pt>
                <c:pt idx="66">
                  <c:v>175586.08740445171</c:v>
                </c:pt>
                <c:pt idx="67">
                  <c:v>165589.95284157351</c:v>
                </c:pt>
                <c:pt idx="68">
                  <c:v>170481.17562875009</c:v>
                </c:pt>
                <c:pt idx="69">
                  <c:v>160271.86587229039</c:v>
                </c:pt>
                <c:pt idx="70">
                  <c:v>167134.43169389211</c:v>
                </c:pt>
                <c:pt idx="71">
                  <c:v>160295.25311416679</c:v>
                </c:pt>
                <c:pt idx="72">
                  <c:v>169409.43321633991</c:v>
                </c:pt>
                <c:pt idx="73">
                  <c:v>164505.0860371211</c:v>
                </c:pt>
                <c:pt idx="74">
                  <c:v>173879.18593172019</c:v>
                </c:pt>
                <c:pt idx="75">
                  <c:v>167169.84801069359</c:v>
                </c:pt>
                <c:pt idx="76">
                  <c:v>173448.460140165</c:v>
                </c:pt>
                <c:pt idx="77">
                  <c:v>164451.36843180441</c:v>
                </c:pt>
                <c:pt idx="78">
                  <c:v>169584.70161446041</c:v>
                </c:pt>
                <c:pt idx="79">
                  <c:v>160708.01604690179</c:v>
                </c:pt>
                <c:pt idx="80">
                  <c:v>167031.52434551591</c:v>
                </c:pt>
                <c:pt idx="81">
                  <c:v>160656.38986500449</c:v>
                </c:pt>
                <c:pt idx="82">
                  <c:v>169028.0539131329</c:v>
                </c:pt>
                <c:pt idx="83">
                  <c:v>163720.34990606611</c:v>
                </c:pt>
                <c:pt idx="84">
                  <c:v>172517.76588469211</c:v>
                </c:pt>
                <c:pt idx="85">
                  <c:v>166253.5853342934</c:v>
                </c:pt>
                <c:pt idx="86">
                  <c:v>173051.77002513909</c:v>
                </c:pt>
                <c:pt idx="87">
                  <c:v>165012.78699604649</c:v>
                </c:pt>
                <c:pt idx="88">
                  <c:v>170707.8604605578</c:v>
                </c:pt>
                <c:pt idx="89">
                  <c:v>162390.5941536465</c:v>
                </c:pt>
                <c:pt idx="90">
                  <c:v>168614.98668605779</c:v>
                </c:pt>
                <c:pt idx="91">
                  <c:v>161536.75733816199</c:v>
                </c:pt>
                <c:pt idx="92">
                  <c:v>169209.71618071431</c:v>
                </c:pt>
                <c:pt idx="93">
                  <c:v>163330.28885968839</c:v>
                </c:pt>
                <c:pt idx="94">
                  <c:v>171465.008313461</c:v>
                </c:pt>
                <c:pt idx="95">
                  <c:v>165309.10733244871</c:v>
                </c:pt>
                <c:pt idx="96">
                  <c:v>172446.1796221585</c:v>
                </c:pt>
                <c:pt idx="97">
                  <c:v>165075.42633959319</c:v>
                </c:pt>
                <c:pt idx="98">
                  <c:v>171134.08670975361</c:v>
                </c:pt>
                <c:pt idx="99">
                  <c:v>163262.26618596239</c:v>
                </c:pt>
                <c:pt idx="100">
                  <c:v>169421.38449826141</c:v>
                </c:pt>
                <c:pt idx="101">
                  <c:v>162266.03961970611</c:v>
                </c:pt>
                <c:pt idx="102">
                  <c:v>169378.72729984869</c:v>
                </c:pt>
                <c:pt idx="103">
                  <c:v>163189.2767087789</c:v>
                </c:pt>
                <c:pt idx="104">
                  <c:v>170838.22501763151</c:v>
                </c:pt>
                <c:pt idx="105">
                  <c:v>164678.55250090669</c:v>
                </c:pt>
                <c:pt idx="106">
                  <c:v>171811.47447066521</c:v>
                </c:pt>
                <c:pt idx="107">
                  <c:v>164902.54791265851</c:v>
                </c:pt>
                <c:pt idx="108">
                  <c:v>171183.971531597</c:v>
                </c:pt>
                <c:pt idx="109">
                  <c:v>163757.92686820641</c:v>
                </c:pt>
                <c:pt idx="110">
                  <c:v>169903.11025284629</c:v>
                </c:pt>
                <c:pt idx="111">
                  <c:v>162822.81504446431</c:v>
                </c:pt>
                <c:pt idx="112">
                  <c:v>169546.88751195019</c:v>
                </c:pt>
                <c:pt idx="113">
                  <c:v>163183.6243634742</c:v>
                </c:pt>
                <c:pt idx="114">
                  <c:v>170405.89498743851</c:v>
                </c:pt>
                <c:pt idx="115">
                  <c:v>164264.80422309649</c:v>
                </c:pt>
                <c:pt idx="116">
                  <c:v>171273.97886028621</c:v>
                </c:pt>
                <c:pt idx="117">
                  <c:v>164692.54523900861</c:v>
                </c:pt>
                <c:pt idx="118">
                  <c:v>171094.7671862467</c:v>
                </c:pt>
                <c:pt idx="119">
                  <c:v>164056.613799196</c:v>
                </c:pt>
                <c:pt idx="120">
                  <c:v>170203.68099129389</c:v>
                </c:pt>
                <c:pt idx="121">
                  <c:v>163278.41022509249</c:v>
                </c:pt>
                <c:pt idx="122">
                  <c:v>169743.2242499628</c:v>
                </c:pt>
                <c:pt idx="123">
                  <c:v>163320.56317173789</c:v>
                </c:pt>
                <c:pt idx="124">
                  <c:v>170191.29499198121</c:v>
                </c:pt>
                <c:pt idx="125">
                  <c:v>164043.47578437251</c:v>
                </c:pt>
                <c:pt idx="126">
                  <c:v>170875.75636297799</c:v>
                </c:pt>
                <c:pt idx="127">
                  <c:v>164507.95426435061</c:v>
                </c:pt>
                <c:pt idx="128">
                  <c:v>170929.29126302261</c:v>
                </c:pt>
                <c:pt idx="129">
                  <c:v>164210.02664933851</c:v>
                </c:pt>
                <c:pt idx="130">
                  <c:v>170356.1081970683</c:v>
                </c:pt>
                <c:pt idx="131">
                  <c:v>163622.88414824841</c:v>
                </c:pt>
                <c:pt idx="132">
                  <c:v>169907.9962031896</c:v>
                </c:pt>
                <c:pt idx="133">
                  <c:v>163504.00885922549</c:v>
                </c:pt>
                <c:pt idx="134">
                  <c:v>170088.0369316932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2E5-49E8-B982-BA53A76EB8C8}"/>
            </c:ext>
          </c:extLst>
        </c:ser>
        <c:ser>
          <c:idx val="24"/>
          <c:order val="17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Предсказание!$AB$2:$AB$136</c:f>
              <c:numCache>
                <c:formatCode>General</c:formatCode>
                <c:ptCount val="135"/>
                <c:pt idx="0">
                  <c:v>203482.2</c:v>
                </c:pt>
                <c:pt idx="1">
                  <c:v>313723.44</c:v>
                </c:pt>
                <c:pt idx="2">
                  <c:v>373526.09</c:v>
                </c:pt>
                <c:pt idx="3">
                  <c:v>402994.72</c:v>
                </c:pt>
                <c:pt idx="4">
                  <c:v>439858.53</c:v>
                </c:pt>
                <c:pt idx="5">
                  <c:v>446489.37</c:v>
                </c:pt>
                <c:pt idx="6">
                  <c:v>461660.96</c:v>
                </c:pt>
                <c:pt idx="7">
                  <c:v>477603.26</c:v>
                </c:pt>
                <c:pt idx="8">
                  <c:v>418558.2</c:v>
                </c:pt>
                <c:pt idx="9">
                  <c:v>614899.25</c:v>
                </c:pt>
                <c:pt idx="10">
                  <c:v>595148.48</c:v>
                </c:pt>
                <c:pt idx="11">
                  <c:v>648978.32999999996</c:v>
                </c:pt>
                <c:pt idx="12">
                  <c:v>683639.18</c:v>
                </c:pt>
                <c:pt idx="13">
                  <c:v>785718.99</c:v>
                </c:pt>
                <c:pt idx="14">
                  <c:v>825743.39</c:v>
                </c:pt>
                <c:pt idx="15">
                  <c:v>856467.9</c:v>
                </c:pt>
                <c:pt idx="16">
                  <c:v>988400.43</c:v>
                </c:pt>
                <c:pt idx="17">
                  <c:v>975540.27</c:v>
                </c:pt>
                <c:pt idx="18">
                  <c:v>965456.8</c:v>
                </c:pt>
                <c:pt idx="19">
                  <c:v>934570.64</c:v>
                </c:pt>
                <c:pt idx="20">
                  <c:v>744151.37</c:v>
                </c:pt>
                <c:pt idx="21">
                  <c:v>207164.35</c:v>
                </c:pt>
                <c:pt idx="22">
                  <c:v>121960.39</c:v>
                </c:pt>
                <c:pt idx="23">
                  <c:v>211857.05</c:v>
                </c:pt>
                <c:pt idx="24">
                  <c:v>267003.51</c:v>
                </c:pt>
                <c:pt idx="25">
                  <c:v>330405.12</c:v>
                </c:pt>
                <c:pt idx="26">
                  <c:v>358774</c:v>
                </c:pt>
                <c:pt idx="27">
                  <c:v>340050.37</c:v>
                </c:pt>
                <c:pt idx="28">
                  <c:v>333265.78000000003</c:v>
                </c:pt>
                <c:pt idx="29">
                  <c:v>369201.85</c:v>
                </c:pt>
                <c:pt idx="30">
                  <c:v>433343.23</c:v>
                </c:pt>
                <c:pt idx="31">
                  <c:v>433394.08</c:v>
                </c:pt>
                <c:pt idx="32">
                  <c:v>427832.61</c:v>
                </c:pt>
                <c:pt idx="33">
                  <c:v>468399.62</c:v>
                </c:pt>
                <c:pt idx="34">
                  <c:v>435298.55</c:v>
                </c:pt>
                <c:pt idx="35">
                  <c:v>468072.19</c:v>
                </c:pt>
                <c:pt idx="36">
                  <c:v>522326.01</c:v>
                </c:pt>
                <c:pt idx="37">
                  <c:v>588740.76</c:v>
                </c:pt>
                <c:pt idx="38">
                  <c:v>611401.62</c:v>
                </c:pt>
                <c:pt idx="39">
                  <c:v>575401.35</c:v>
                </c:pt>
                <c:pt idx="40">
                  <c:v>601975.52</c:v>
                </c:pt>
                <c:pt idx="41">
                  <c:v>578996.21</c:v>
                </c:pt>
                <c:pt idx="42">
                  <c:v>597711.86</c:v>
                </c:pt>
                <c:pt idx="43">
                  <c:v>633373.31000000006</c:v>
                </c:pt>
                <c:pt idx="44">
                  <c:v>598850.65</c:v>
                </c:pt>
                <c:pt idx="45">
                  <c:v>664211.43000000005</c:v>
                </c:pt>
                <c:pt idx="46">
                  <c:v>614530.61</c:v>
                </c:pt>
                <c:pt idx="47">
                  <c:v>634013.87</c:v>
                </c:pt>
                <c:pt idx="48">
                  <c:v>634946.92000000004</c:v>
                </c:pt>
                <c:pt idx="49">
                  <c:v>693247.86</c:v>
                </c:pt>
                <c:pt idx="50">
                  <c:v>713984.66</c:v>
                </c:pt>
                <c:pt idx="51">
                  <c:v>728462.17021248827</c:v>
                </c:pt>
                <c:pt idx="52">
                  <c:v>721531.78606993367</c:v>
                </c:pt>
                <c:pt idx="53">
                  <c:v>724673.24534193054</c:v>
                </c:pt>
                <c:pt idx="54">
                  <c:v>714240.9287437601</c:v>
                </c:pt>
                <c:pt idx="55">
                  <c:v>704394.17872911552</c:v>
                </c:pt>
                <c:pt idx="56">
                  <c:v>715084.3516721162</c:v>
                </c:pt>
                <c:pt idx="57">
                  <c:v>694156.15035871894</c:v>
                </c:pt>
                <c:pt idx="58">
                  <c:v>710272.17526938452</c:v>
                </c:pt>
                <c:pt idx="59">
                  <c:v>701946.93710301851</c:v>
                </c:pt>
                <c:pt idx="60">
                  <c:v>697549.64506934932</c:v>
                </c:pt>
                <c:pt idx="61">
                  <c:v>676624.08230097615</c:v>
                </c:pt>
                <c:pt idx="62">
                  <c:v>669544.70046195306</c:v>
                </c:pt>
                <c:pt idx="63">
                  <c:v>668191.79238955921</c:v>
                </c:pt>
                <c:pt idx="64">
                  <c:v>667974.79665280809</c:v>
                </c:pt>
                <c:pt idx="65">
                  <c:v>668468.09805325349</c:v>
                </c:pt>
                <c:pt idx="66">
                  <c:v>670009.37561882241</c:v>
                </c:pt>
                <c:pt idx="67">
                  <c:v>670412.51788275701</c:v>
                </c:pt>
                <c:pt idx="68">
                  <c:v>670119.59674406168</c:v>
                </c:pt>
                <c:pt idx="69">
                  <c:v>671248.04442943865</c:v>
                </c:pt>
                <c:pt idx="70">
                  <c:v>670127.2032792347</c:v>
                </c:pt>
                <c:pt idx="71">
                  <c:v>670908.63507545309</c:v>
                </c:pt>
                <c:pt idx="72">
                  <c:v>672120.42889982439</c:v>
                </c:pt>
                <c:pt idx="73">
                  <c:v>673936.69824030995</c:v>
                </c:pt>
                <c:pt idx="74">
                  <c:v>674518.00096346624</c:v>
                </c:pt>
                <c:pt idx="75">
                  <c:v>673789.63560359925</c:v>
                </c:pt>
                <c:pt idx="76">
                  <c:v>674220.74970714364</c:v>
                </c:pt>
                <c:pt idx="77">
                  <c:v>673798.49528072379</c:v>
                </c:pt>
                <c:pt idx="78">
                  <c:v>674186.73622153886</c:v>
                </c:pt>
                <c:pt idx="79">
                  <c:v>674888.94975716714</c:v>
                </c:pt>
                <c:pt idx="80">
                  <c:v>674225.96252887626</c:v>
                </c:pt>
                <c:pt idx="81">
                  <c:v>675358.83418235602</c:v>
                </c:pt>
                <c:pt idx="82">
                  <c:v>674429.48199165787</c:v>
                </c:pt>
                <c:pt idx="83">
                  <c:v>674803.94243200182</c:v>
                </c:pt>
                <c:pt idx="84">
                  <c:v>674841.57617436885</c:v>
                </c:pt>
                <c:pt idx="85">
                  <c:v>675902.54850253602</c:v>
                </c:pt>
                <c:pt idx="86">
                  <c:v>676247.27807272156</c:v>
                </c:pt>
                <c:pt idx="87">
                  <c:v>676497.49388472713</c:v>
                </c:pt>
                <c:pt idx="88">
                  <c:v>676352.95377833373</c:v>
                </c:pt>
                <c:pt idx="89">
                  <c:v>676448.05930433585</c:v>
                </c:pt>
                <c:pt idx="90">
                  <c:v>676271.35529189848</c:v>
                </c:pt>
                <c:pt idx="91">
                  <c:v>676070.69947554497</c:v>
                </c:pt>
                <c:pt idx="92">
                  <c:v>676261.55777118891</c:v>
                </c:pt>
                <c:pt idx="93">
                  <c:v>675826.44756072247</c:v>
                </c:pt>
                <c:pt idx="94">
                  <c:v>676153.16589587077</c:v>
                </c:pt>
                <c:pt idx="95">
                  <c:v>676009.39588473004</c:v>
                </c:pt>
                <c:pt idx="96">
                  <c:v>675938.9493262379</c:v>
                </c:pt>
                <c:pt idx="97">
                  <c:v>675517.36674092559</c:v>
                </c:pt>
                <c:pt idx="98">
                  <c:v>675361.00257666758</c:v>
                </c:pt>
                <c:pt idx="99">
                  <c:v>675322.46473094262</c:v>
                </c:pt>
                <c:pt idx="100">
                  <c:v>675329.53709938948</c:v>
                </c:pt>
                <c:pt idx="101">
                  <c:v>675349.51998294587</c:v>
                </c:pt>
                <c:pt idx="102">
                  <c:v>675386.29743152787</c:v>
                </c:pt>
                <c:pt idx="103">
                  <c:v>675390.58720928058</c:v>
                </c:pt>
                <c:pt idx="104">
                  <c:v>675370.89390880475</c:v>
                </c:pt>
                <c:pt idx="105">
                  <c:v>675400.44372942124</c:v>
                </c:pt>
                <c:pt idx="106">
                  <c:v>675379.33882358007</c:v>
                </c:pt>
                <c:pt idx="107">
                  <c:v>675404.4388111888</c:v>
                </c:pt>
                <c:pt idx="108">
                  <c:v>675428.39497517201</c:v>
                </c:pt>
                <c:pt idx="109">
                  <c:v>675465.49096935964</c:v>
                </c:pt>
                <c:pt idx="110">
                  <c:v>675474.83302736236</c:v>
                </c:pt>
                <c:pt idx="111">
                  <c:v>675463.44111094857</c:v>
                </c:pt>
                <c:pt idx="112">
                  <c:v>675476.75956869451</c:v>
                </c:pt>
                <c:pt idx="113">
                  <c:v>675471.78465460299</c:v>
                </c:pt>
                <c:pt idx="114">
                  <c:v>675476.29778889078</c:v>
                </c:pt>
                <c:pt idx="115">
                  <c:v>675484.86061500816</c:v>
                </c:pt>
                <c:pt idx="116">
                  <c:v>675470.89815362601</c:v>
                </c:pt>
                <c:pt idx="117">
                  <c:v>675493.47731866129</c:v>
                </c:pt>
                <c:pt idx="118">
                  <c:v>675480.12336151907</c:v>
                </c:pt>
                <c:pt idx="119">
                  <c:v>675487.60833167878</c:v>
                </c:pt>
                <c:pt idx="120">
                  <c:v>675485.64597426844</c:v>
                </c:pt>
                <c:pt idx="121">
                  <c:v>675501.92489722918</c:v>
                </c:pt>
                <c:pt idx="122">
                  <c:v>675507.75692995044</c:v>
                </c:pt>
                <c:pt idx="123">
                  <c:v>675514.65335627447</c:v>
                </c:pt>
                <c:pt idx="124">
                  <c:v>675513.6076154738</c:v>
                </c:pt>
                <c:pt idx="125">
                  <c:v>675515.42155131826</c:v>
                </c:pt>
                <c:pt idx="126">
                  <c:v>675510.28457239899</c:v>
                </c:pt>
                <c:pt idx="127">
                  <c:v>675504.97519167478</c:v>
                </c:pt>
                <c:pt idx="128">
                  <c:v>675509.21341410303</c:v>
                </c:pt>
                <c:pt idx="129">
                  <c:v>675502.05109776917</c:v>
                </c:pt>
                <c:pt idx="130">
                  <c:v>675509.35783147684</c:v>
                </c:pt>
                <c:pt idx="131">
                  <c:v>675505.99164402962</c:v>
                </c:pt>
                <c:pt idx="132">
                  <c:v>675503.52166285447</c:v>
                </c:pt>
                <c:pt idx="133">
                  <c:v>675494.73381525464</c:v>
                </c:pt>
                <c:pt idx="134">
                  <c:v>675492.25812756794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2E5-49E8-B982-BA53A76EB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744256"/>
        <c:axId val="1034745504"/>
      </c:lineChart>
      <c:catAx>
        <c:axId val="103474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4745504"/>
        <c:crosses val="autoZero"/>
        <c:auto val="1"/>
        <c:lblAlgn val="ctr"/>
        <c:lblOffset val="100"/>
        <c:noMultiLvlLbl val="0"/>
      </c:catAx>
      <c:valAx>
        <c:axId val="10347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47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2</xdr:row>
      <xdr:rowOff>28574</xdr:rowOff>
    </xdr:from>
    <xdr:to>
      <xdr:col>15</xdr:col>
      <xdr:colOff>228599</xdr:colOff>
      <xdr:row>22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2</xdr:row>
      <xdr:rowOff>28574</xdr:rowOff>
    </xdr:from>
    <xdr:to>
      <xdr:col>15</xdr:col>
      <xdr:colOff>228599</xdr:colOff>
      <xdr:row>22</xdr:row>
      <xdr:rowOff>95249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438150</xdr:colOff>
      <xdr:row>4</xdr:row>
      <xdr:rowOff>152400</xdr:rowOff>
    </xdr:from>
    <xdr:to>
      <xdr:col>43</xdr:col>
      <xdr:colOff>285750</xdr:colOff>
      <xdr:row>26</xdr:row>
      <xdr:rowOff>142875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abSelected="1" topLeftCell="A19" workbookViewId="0">
      <selection activeCell="M32" sqref="M32"/>
    </sheetView>
  </sheetViews>
  <sheetFormatPr defaultRowHeight="15" x14ac:dyDescent="0.25"/>
  <cols>
    <col min="1" max="1" width="10.140625" style="2" bestFit="1" customWidth="1"/>
    <col min="2" max="7" width="12" style="3" bestFit="1" customWidth="1"/>
    <col min="8" max="8" width="12" style="1" bestFit="1" customWidth="1"/>
    <col min="9" max="10" width="12" style="3" bestFit="1" customWidth="1"/>
    <col min="11" max="11" width="12.42578125" style="3" bestFit="1" customWidth="1"/>
    <col min="12" max="16" width="12" style="3" bestFit="1" customWidth="1"/>
    <col min="17" max="18" width="12" style="7" bestFit="1" customWidth="1"/>
    <col min="19" max="19" width="18.5703125" style="7" bestFit="1" customWidth="1"/>
    <col min="20" max="20" width="18.140625" style="7" bestFit="1" customWidth="1"/>
    <col min="21" max="22" width="12" style="7" bestFit="1" customWidth="1"/>
    <col min="23" max="26" width="9.140625" style="7"/>
  </cols>
  <sheetData>
    <row r="1" spans="1:26" x14ac:dyDescent="0.25">
      <c r="A1" s="2" t="s">
        <v>1</v>
      </c>
      <c r="B1" s="3" t="s">
        <v>0</v>
      </c>
      <c r="C1" s="3" t="s">
        <v>3</v>
      </c>
      <c r="D1" s="3" t="s">
        <v>2</v>
      </c>
      <c r="E1" s="3" t="s">
        <v>4</v>
      </c>
      <c r="F1" s="3" t="s">
        <v>5</v>
      </c>
      <c r="G1" s="3" t="s">
        <v>6</v>
      </c>
      <c r="H1" s="1" t="s">
        <v>7</v>
      </c>
      <c r="I1" s="3" t="s">
        <v>9</v>
      </c>
      <c r="J1" s="3" t="s">
        <v>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23</v>
      </c>
      <c r="X1" s="7" t="s">
        <v>22</v>
      </c>
      <c r="Y1" s="7" t="s">
        <v>25</v>
      </c>
      <c r="Z1" s="7" t="s">
        <v>24</v>
      </c>
    </row>
    <row r="2" spans="1:26" ht="15.75" thickBot="1" x14ac:dyDescent="0.3">
      <c r="A2" s="5">
        <v>43983</v>
      </c>
      <c r="B2">
        <v>2.3435877037192991</v>
      </c>
      <c r="C2">
        <v>26.556999999999999</v>
      </c>
      <c r="D2">
        <v>1170.0609999999999</v>
      </c>
      <c r="E2">
        <v>0.53899030904035072</v>
      </c>
      <c r="F2">
        <v>0.61914583622974151</v>
      </c>
      <c r="G2">
        <v>0.97780661831929649</v>
      </c>
      <c r="H2">
        <v>0.81196618165899181</v>
      </c>
      <c r="I2">
        <v>135356.97</v>
      </c>
      <c r="J2">
        <v>67695.39</v>
      </c>
      <c r="K2">
        <v>5172036.9400000004</v>
      </c>
      <c r="L2">
        <v>94042.09</v>
      </c>
      <c r="M2">
        <v>99971</v>
      </c>
      <c r="N2">
        <v>17456</v>
      </c>
      <c r="O2">
        <v>2708027</v>
      </c>
      <c r="P2">
        <v>22847</v>
      </c>
      <c r="Q2">
        <v>27.00588258057779</v>
      </c>
      <c r="R2">
        <v>247.58393696925748</v>
      </c>
      <c r="S2">
        <v>2421.3849999999998</v>
      </c>
      <c r="T2">
        <v>10456.005999999286</v>
      </c>
      <c r="U2">
        <v>16.43919777094257</v>
      </c>
      <c r="V2">
        <v>42.894927903295866</v>
      </c>
      <c r="W2">
        <v>26930.78</v>
      </c>
      <c r="X2">
        <v>294958.76</v>
      </c>
      <c r="Y2">
        <v>529345.07999999996</v>
      </c>
      <c r="Z2">
        <v>203482.2</v>
      </c>
    </row>
    <row r="3" spans="1:26" x14ac:dyDescent="0.25">
      <c r="A3" s="4">
        <v>44013</v>
      </c>
      <c r="B3">
        <v>2.3693754390235222</v>
      </c>
      <c r="C3">
        <v>27.72</v>
      </c>
      <c r="D3">
        <v>2892.1869999999999</v>
      </c>
      <c r="E3">
        <v>0.47018466063576353</v>
      </c>
      <c r="F3">
        <v>0.79710036032310128</v>
      </c>
      <c r="G3">
        <v>0.99050654695509133</v>
      </c>
      <c r="H3">
        <v>0.81112896055260164</v>
      </c>
      <c r="I3">
        <v>191257</v>
      </c>
      <c r="J3">
        <v>94592.31</v>
      </c>
      <c r="K3">
        <v>12791168.460000001</v>
      </c>
      <c r="L3">
        <v>104779.68</v>
      </c>
      <c r="M3">
        <v>131996</v>
      </c>
      <c r="N3">
        <v>30940</v>
      </c>
      <c r="O3">
        <v>6573892</v>
      </c>
      <c r="P3">
        <v>28726</v>
      </c>
      <c r="Q3">
        <v>29.007263422007664</v>
      </c>
      <c r="R3">
        <v>579.69000006950978</v>
      </c>
      <c r="S3">
        <v>3354.5910000000003</v>
      </c>
      <c r="T3">
        <v>14406.68680000001</v>
      </c>
      <c r="U3">
        <v>19.121758733033339</v>
      </c>
      <c r="V3">
        <v>52.234674641849217</v>
      </c>
      <c r="W3">
        <v>32654.25</v>
      </c>
      <c r="X3">
        <v>176087.92</v>
      </c>
      <c r="Y3">
        <v>1225871.58</v>
      </c>
      <c r="Z3">
        <v>313723.44</v>
      </c>
    </row>
    <row r="4" spans="1:26" ht="15.75" thickBot="1" x14ac:dyDescent="0.3">
      <c r="A4" s="5">
        <v>44044</v>
      </c>
      <c r="B4">
        <v>2.3578745783673476</v>
      </c>
      <c r="C4">
        <v>236.95499999999998</v>
      </c>
      <c r="D4">
        <v>3554.3429999999998</v>
      </c>
      <c r="E4">
        <v>0.72288504271954401</v>
      </c>
      <c r="F4">
        <v>0.87557286991093897</v>
      </c>
      <c r="G4">
        <v>0.93750029673214819</v>
      </c>
      <c r="H4">
        <v>0.81032325013204798</v>
      </c>
      <c r="I4">
        <v>327221.08</v>
      </c>
      <c r="J4">
        <v>1515327.71</v>
      </c>
      <c r="K4">
        <v>16552200.1</v>
      </c>
      <c r="L4">
        <v>529063.97</v>
      </c>
      <c r="M4">
        <v>211480</v>
      </c>
      <c r="N4">
        <v>563000</v>
      </c>
      <c r="O4">
        <v>8354784</v>
      </c>
      <c r="P4">
        <v>190994</v>
      </c>
      <c r="Q4">
        <v>80.61782296976655</v>
      </c>
      <c r="R4">
        <v>711.12579186126459</v>
      </c>
      <c r="S4">
        <v>3881.1450000000004</v>
      </c>
      <c r="T4">
        <v>16580.746100000146</v>
      </c>
      <c r="U4">
        <v>19.892591600156223</v>
      </c>
      <c r="V4">
        <v>58.935091971660341</v>
      </c>
      <c r="W4">
        <v>44021.36</v>
      </c>
      <c r="X4">
        <v>294642.39</v>
      </c>
      <c r="Y4">
        <v>1572763.46</v>
      </c>
      <c r="Z4">
        <v>373526.09</v>
      </c>
    </row>
    <row r="5" spans="1:26" x14ac:dyDescent="0.25">
      <c r="A5" s="4">
        <v>44075</v>
      </c>
      <c r="B5">
        <v>2.3820131079806033</v>
      </c>
      <c r="C5">
        <v>354.23100000000005</v>
      </c>
      <c r="D5">
        <v>3063.723</v>
      </c>
      <c r="E5">
        <v>0.81226965379630622</v>
      </c>
      <c r="F5">
        <v>0.83916907998777412</v>
      </c>
      <c r="G5">
        <v>0.89636168304196029</v>
      </c>
      <c r="H5">
        <v>0.722869146359295</v>
      </c>
      <c r="I5">
        <v>367648.78</v>
      </c>
      <c r="J5">
        <v>2725194.41</v>
      </c>
      <c r="K5">
        <v>14040190.609999999</v>
      </c>
      <c r="L5">
        <v>811774.25</v>
      </c>
      <c r="M5">
        <v>241534</v>
      </c>
      <c r="N5">
        <v>1010103</v>
      </c>
      <c r="O5">
        <v>7223870</v>
      </c>
      <c r="P5">
        <v>288102</v>
      </c>
      <c r="Q5">
        <v>121.59616818973501</v>
      </c>
      <c r="R5">
        <v>607.21139239663944</v>
      </c>
      <c r="S5">
        <v>6038.1200000000008</v>
      </c>
      <c r="T5">
        <v>15749.854600000021</v>
      </c>
      <c r="U5">
        <v>31.473716529996793</v>
      </c>
      <c r="V5">
        <v>56.225571450726981</v>
      </c>
      <c r="W5">
        <v>48323.62</v>
      </c>
      <c r="X5">
        <v>407725.67</v>
      </c>
      <c r="Y5">
        <v>1343926.76</v>
      </c>
      <c r="Z5">
        <v>402994.72</v>
      </c>
    </row>
    <row r="6" spans="1:26" ht="15.75" thickBot="1" x14ac:dyDescent="0.3">
      <c r="A6" s="5">
        <v>44105</v>
      </c>
      <c r="B6">
        <v>2.3664784340807419</v>
      </c>
      <c r="C6">
        <v>339.59200000000004</v>
      </c>
      <c r="D6">
        <v>2409.3199999999997</v>
      </c>
      <c r="E6">
        <v>0.76674126705123813</v>
      </c>
      <c r="F6">
        <v>0.78253541877646637</v>
      </c>
      <c r="G6">
        <v>0.87646312431973072</v>
      </c>
      <c r="H6">
        <v>0.64656342582984605</v>
      </c>
      <c r="I6">
        <v>298019.84999999998</v>
      </c>
      <c r="J6">
        <v>2498549.08</v>
      </c>
      <c r="K6">
        <v>9991996.7699999996</v>
      </c>
      <c r="L6">
        <v>931131.94</v>
      </c>
      <c r="M6">
        <v>198924</v>
      </c>
      <c r="N6">
        <v>880475</v>
      </c>
      <c r="O6">
        <v>5406316</v>
      </c>
      <c r="P6">
        <v>310596</v>
      </c>
      <c r="Q6">
        <v>133.12860749910664</v>
      </c>
      <c r="R6">
        <v>466.03380166993998</v>
      </c>
      <c r="S6">
        <v>8378.5060000000012</v>
      </c>
      <c r="T6">
        <v>15327.320199996948</v>
      </c>
      <c r="U6">
        <v>43.255191418745923</v>
      </c>
      <c r="V6">
        <v>55.384805957862085</v>
      </c>
      <c r="W6">
        <v>42565.39</v>
      </c>
      <c r="X6">
        <v>441126.89</v>
      </c>
      <c r="Y6">
        <v>980070.59</v>
      </c>
      <c r="Z6">
        <v>439858.53</v>
      </c>
    </row>
    <row r="7" spans="1:26" x14ac:dyDescent="0.25">
      <c r="A7" s="4">
        <v>44136</v>
      </c>
      <c r="B7">
        <v>2.4019918690460993</v>
      </c>
      <c r="C7">
        <v>209.71</v>
      </c>
      <c r="D7">
        <v>1870.895</v>
      </c>
      <c r="E7">
        <v>0.61408311485169997</v>
      </c>
      <c r="F7">
        <v>0.72894543555420699</v>
      </c>
      <c r="G7">
        <v>0.89920720175141344</v>
      </c>
      <c r="H7">
        <v>0.58557183861876505</v>
      </c>
      <c r="I7">
        <v>207259.95</v>
      </c>
      <c r="J7">
        <v>978486.36</v>
      </c>
      <c r="K7">
        <v>7259967.9500000002</v>
      </c>
      <c r="L7">
        <v>772528.62</v>
      </c>
      <c r="M7">
        <v>132751</v>
      </c>
      <c r="N7">
        <v>300039</v>
      </c>
      <c r="O7">
        <v>4012017</v>
      </c>
      <c r="P7">
        <v>226366</v>
      </c>
      <c r="Q7">
        <v>123.09088491658254</v>
      </c>
      <c r="R7">
        <v>360.10097539785335</v>
      </c>
      <c r="S7">
        <v>10184.675300000192</v>
      </c>
      <c r="T7">
        <v>14390.573800003051</v>
      </c>
      <c r="U7">
        <v>62.428375808487985</v>
      </c>
      <c r="V7">
        <v>51.562845084840077</v>
      </c>
      <c r="W7">
        <v>40701.75</v>
      </c>
      <c r="X7">
        <v>376354.28</v>
      </c>
      <c r="Y7">
        <v>729462.92</v>
      </c>
      <c r="Z7">
        <v>446489.37</v>
      </c>
    </row>
    <row r="8" spans="1:26" ht="15.75" thickBot="1" x14ac:dyDescent="0.3">
      <c r="A8" s="5">
        <v>44166</v>
      </c>
      <c r="B8">
        <v>2.4819267305707342</v>
      </c>
      <c r="C8">
        <v>249.64600000000002</v>
      </c>
      <c r="D8">
        <v>2021.175</v>
      </c>
      <c r="E8">
        <v>0.65134150757436027</v>
      </c>
      <c r="F8">
        <v>0.76881560753158118</v>
      </c>
      <c r="G8">
        <v>0.89006354970294888</v>
      </c>
      <c r="H8">
        <v>0.57402942951725899</v>
      </c>
      <c r="I8">
        <v>257121.5</v>
      </c>
      <c r="J8">
        <v>906906.83</v>
      </c>
      <c r="K8">
        <v>8160987</v>
      </c>
      <c r="L8">
        <v>1017919.22</v>
      </c>
      <c r="M8">
        <v>148539</v>
      </c>
      <c r="N8">
        <v>250579</v>
      </c>
      <c r="O8">
        <v>4432804</v>
      </c>
      <c r="P8">
        <v>265283</v>
      </c>
      <c r="Q8">
        <v>145.43886448229622</v>
      </c>
      <c r="R8">
        <v>392.69554993276847</v>
      </c>
      <c r="S8">
        <v>11618.128999999997</v>
      </c>
      <c r="T8">
        <v>15656.358500001428</v>
      </c>
      <c r="U8">
        <v>69.167654200819101</v>
      </c>
      <c r="V8">
        <v>53.317871209619682</v>
      </c>
      <c r="W8">
        <v>50873.81</v>
      </c>
      <c r="X8">
        <v>355173.76</v>
      </c>
      <c r="Y8">
        <v>817064.6</v>
      </c>
      <c r="Z8">
        <v>461660.96</v>
      </c>
    </row>
    <row r="9" spans="1:26" x14ac:dyDescent="0.25">
      <c r="A9" s="4">
        <v>44197</v>
      </c>
      <c r="B9">
        <v>2.4968251419835239</v>
      </c>
      <c r="C9">
        <v>259.54599999999999</v>
      </c>
      <c r="D9">
        <v>2104.0210000000002</v>
      </c>
      <c r="E9">
        <v>0.64796945735844558</v>
      </c>
      <c r="F9">
        <v>0.80636830438481755</v>
      </c>
      <c r="G9">
        <v>0.89018885438830386</v>
      </c>
      <c r="H9">
        <v>0.61035087460465121</v>
      </c>
      <c r="I9">
        <v>204633.31</v>
      </c>
      <c r="J9">
        <v>988308.02</v>
      </c>
      <c r="K9">
        <v>8901293.0199999996</v>
      </c>
      <c r="L9">
        <v>1132872.55</v>
      </c>
      <c r="M9">
        <v>120440</v>
      </c>
      <c r="N9">
        <v>265653</v>
      </c>
      <c r="O9">
        <v>4838548</v>
      </c>
      <c r="P9">
        <v>285011</v>
      </c>
      <c r="Q9">
        <v>123.44538012799995</v>
      </c>
      <c r="R9">
        <v>396.13057143399993</v>
      </c>
      <c r="S9">
        <v>7218.0289999999977</v>
      </c>
      <c r="T9">
        <v>11306.403699999999</v>
      </c>
      <c r="U9">
        <v>42.330525727999962</v>
      </c>
      <c r="V9">
        <v>38.320699743999981</v>
      </c>
      <c r="W9">
        <v>34865.129999999997</v>
      </c>
      <c r="X9">
        <v>265182.19</v>
      </c>
      <c r="Y9">
        <v>857834.93</v>
      </c>
      <c r="Z9">
        <v>477603.26</v>
      </c>
    </row>
    <row r="10" spans="1:26" ht="15.75" thickBot="1" x14ac:dyDescent="0.3">
      <c r="A10" s="5">
        <v>44228</v>
      </c>
      <c r="B10">
        <v>2.5186701677182248</v>
      </c>
      <c r="C10">
        <v>266.18200000000002</v>
      </c>
      <c r="D10">
        <v>1971.586</v>
      </c>
      <c r="E10">
        <v>0.68887510364878413</v>
      </c>
      <c r="F10">
        <v>0.83264725011284635</v>
      </c>
      <c r="G10">
        <v>0.88105022504567054</v>
      </c>
      <c r="H10">
        <v>0.58399801931451334</v>
      </c>
      <c r="I10">
        <v>220824.17</v>
      </c>
      <c r="J10">
        <v>940458.61</v>
      </c>
      <c r="K10">
        <v>7843640.1399999997</v>
      </c>
      <c r="L10">
        <v>1113163.3999999999</v>
      </c>
      <c r="M10">
        <v>126293</v>
      </c>
      <c r="N10">
        <v>272696</v>
      </c>
      <c r="O10">
        <v>4303749</v>
      </c>
      <c r="P10">
        <v>289088</v>
      </c>
      <c r="Q10">
        <v>129.48553622900005</v>
      </c>
      <c r="R10">
        <v>376.12474736700005</v>
      </c>
      <c r="S10">
        <v>8720.2819999999992</v>
      </c>
      <c r="T10">
        <v>12241.834540000002</v>
      </c>
      <c r="U10">
        <v>47.880469109000046</v>
      </c>
      <c r="V10">
        <v>43.341125456999976</v>
      </c>
      <c r="W10">
        <v>38038.300000000003</v>
      </c>
      <c r="X10">
        <v>286159.31</v>
      </c>
      <c r="Y10">
        <v>769365.25</v>
      </c>
      <c r="Z10">
        <v>418558.2</v>
      </c>
    </row>
    <row r="11" spans="1:26" x14ac:dyDescent="0.25">
      <c r="A11" s="4">
        <v>44256</v>
      </c>
      <c r="B11">
        <v>2.496992072247727</v>
      </c>
      <c r="C11">
        <v>379.16200000000003</v>
      </c>
      <c r="D11">
        <v>2390.02</v>
      </c>
      <c r="E11">
        <v>0.73435313797531121</v>
      </c>
      <c r="F11">
        <v>0.85910879559007425</v>
      </c>
      <c r="G11">
        <v>0.86307797753993787</v>
      </c>
      <c r="H11">
        <v>0.60195527338009924</v>
      </c>
      <c r="I11">
        <v>241714.2</v>
      </c>
      <c r="J11">
        <v>1526514.39</v>
      </c>
      <c r="K11">
        <v>9913674.3599999994</v>
      </c>
      <c r="L11">
        <v>1567887.52</v>
      </c>
      <c r="M11">
        <v>149006</v>
      </c>
      <c r="N11">
        <v>485570</v>
      </c>
      <c r="O11">
        <v>5429546</v>
      </c>
      <c r="P11">
        <v>434167</v>
      </c>
      <c r="Q11">
        <v>167.61974349500011</v>
      </c>
      <c r="R11">
        <v>454.40382460499995</v>
      </c>
      <c r="S11">
        <v>9040.5609999999997</v>
      </c>
      <c r="T11">
        <v>13671.863999999998</v>
      </c>
      <c r="U11">
        <v>53.8627414850001</v>
      </c>
      <c r="V11">
        <v>49.595556644999988</v>
      </c>
      <c r="W11">
        <v>41277.53</v>
      </c>
      <c r="X11">
        <v>331967.14</v>
      </c>
      <c r="Y11">
        <v>964672.55</v>
      </c>
      <c r="Z11">
        <v>614899.25</v>
      </c>
    </row>
    <row r="12" spans="1:26" ht="15.75" thickBot="1" x14ac:dyDescent="0.3">
      <c r="A12" s="5">
        <v>44287</v>
      </c>
      <c r="B12">
        <v>2.4665073883727686</v>
      </c>
      <c r="C12">
        <v>417.21600000000001</v>
      </c>
      <c r="D12">
        <v>2602.328</v>
      </c>
      <c r="E12">
        <v>0.72929193869271003</v>
      </c>
      <c r="F12">
        <v>0.79570809740691506</v>
      </c>
      <c r="G12">
        <v>0.86182814358724369</v>
      </c>
      <c r="H12">
        <v>0.64449950579989035</v>
      </c>
      <c r="I12">
        <v>217913.85</v>
      </c>
      <c r="J12">
        <v>1588254.15</v>
      </c>
      <c r="K12">
        <v>10974616.140000001</v>
      </c>
      <c r="L12">
        <v>1805948.47</v>
      </c>
      <c r="M12">
        <v>143539</v>
      </c>
      <c r="N12">
        <v>555337</v>
      </c>
      <c r="O12">
        <v>6007703</v>
      </c>
      <c r="P12">
        <v>472835</v>
      </c>
      <c r="Q12">
        <v>174.20492244599993</v>
      </c>
      <c r="R12">
        <v>488.10019314600004</v>
      </c>
      <c r="S12">
        <v>7756.34</v>
      </c>
      <c r="T12">
        <v>14061.745000000001</v>
      </c>
      <c r="U12">
        <v>45.710197955999959</v>
      </c>
      <c r="V12">
        <v>51.512404446000247</v>
      </c>
      <c r="W12">
        <v>39992.949999999997</v>
      </c>
      <c r="X12">
        <v>351083.2</v>
      </c>
      <c r="Y12">
        <v>1063262.6599999999</v>
      </c>
      <c r="Z12">
        <v>595148.48</v>
      </c>
    </row>
    <row r="13" spans="1:26" x14ac:dyDescent="0.25">
      <c r="A13" s="4">
        <v>44317</v>
      </c>
      <c r="B13">
        <v>2.4292713156330121</v>
      </c>
      <c r="C13">
        <v>501.05499999999995</v>
      </c>
      <c r="D13">
        <v>3090.779</v>
      </c>
      <c r="E13">
        <v>0.71622561079495461</v>
      </c>
      <c r="F13">
        <v>0.77178804333808759</v>
      </c>
      <c r="G13">
        <v>0.86050162674555675</v>
      </c>
      <c r="H13">
        <v>0.69806756472626985</v>
      </c>
      <c r="I13">
        <v>274269.43</v>
      </c>
      <c r="J13">
        <v>1572347.78</v>
      </c>
      <c r="K13">
        <v>13862248.26</v>
      </c>
      <c r="L13">
        <v>2330052.33</v>
      </c>
      <c r="M13">
        <v>186800</v>
      </c>
      <c r="N13">
        <v>569360</v>
      </c>
      <c r="O13">
        <v>7449266</v>
      </c>
      <c r="P13">
        <v>584735</v>
      </c>
      <c r="Q13">
        <v>189.82455639500009</v>
      </c>
      <c r="R13">
        <v>577.27439853199996</v>
      </c>
      <c r="S13">
        <v>6305.5760000000009</v>
      </c>
      <c r="T13">
        <v>14578.486999999994</v>
      </c>
      <c r="U13">
        <v>33.127521455000085</v>
      </c>
      <c r="V13">
        <v>52.501356692000201</v>
      </c>
      <c r="W13">
        <v>38077.11</v>
      </c>
      <c r="X13">
        <v>366943.58</v>
      </c>
      <c r="Y13">
        <v>1326421.0900000001</v>
      </c>
      <c r="Z13">
        <v>648978.32999999996</v>
      </c>
    </row>
    <row r="14" spans="1:26" ht="15.75" thickBot="1" x14ac:dyDescent="0.3">
      <c r="A14" s="5">
        <v>44348</v>
      </c>
      <c r="B14">
        <v>2.4768089486418225</v>
      </c>
      <c r="C14">
        <v>629.88800000000003</v>
      </c>
      <c r="D14">
        <v>3945.2960000000003</v>
      </c>
      <c r="E14">
        <v>0.73934857365948126</v>
      </c>
      <c r="F14">
        <v>0.81758327754857907</v>
      </c>
      <c r="G14">
        <v>0.86232509993040718</v>
      </c>
      <c r="H14">
        <v>0.74990413244032661</v>
      </c>
      <c r="I14">
        <v>330028.57</v>
      </c>
      <c r="J14">
        <v>2463818.75</v>
      </c>
      <c r="K14">
        <v>18130415.620000001</v>
      </c>
      <c r="L14">
        <v>2919017.19</v>
      </c>
      <c r="M14">
        <v>226904</v>
      </c>
      <c r="N14">
        <v>888739</v>
      </c>
      <c r="O14">
        <v>9241354</v>
      </c>
      <c r="P14">
        <v>766992</v>
      </c>
      <c r="Q14">
        <v>214.77316792199997</v>
      </c>
      <c r="R14">
        <v>758.82041466500004</v>
      </c>
      <c r="S14">
        <v>5437.317</v>
      </c>
      <c r="T14">
        <v>16303.614</v>
      </c>
      <c r="U14">
        <v>25.656632502000001</v>
      </c>
      <c r="V14">
        <v>57.231389585000045</v>
      </c>
      <c r="W14">
        <v>42331.57</v>
      </c>
      <c r="X14">
        <v>436350.34</v>
      </c>
      <c r="Y14">
        <v>1717046.94</v>
      </c>
      <c r="Z14">
        <v>683639.18</v>
      </c>
    </row>
    <row r="15" spans="1:26" x14ac:dyDescent="0.25">
      <c r="A15" s="4">
        <v>44378</v>
      </c>
      <c r="B15">
        <v>2.5254189225817578</v>
      </c>
      <c r="C15">
        <v>870.75099999999998</v>
      </c>
      <c r="D15">
        <v>4351.2110000000002</v>
      </c>
      <c r="E15">
        <v>0.71383566068784765</v>
      </c>
      <c r="F15">
        <v>0.87980633889085402</v>
      </c>
      <c r="G15">
        <v>0.83325213779801532</v>
      </c>
      <c r="H15">
        <v>0.71808628260009855</v>
      </c>
      <c r="I15">
        <v>354857.31</v>
      </c>
      <c r="J15">
        <v>5048164.87</v>
      </c>
      <c r="K15">
        <v>20128969.989999998</v>
      </c>
      <c r="L15">
        <v>3784405.46</v>
      </c>
      <c r="M15">
        <v>248953</v>
      </c>
      <c r="N15">
        <v>1767753</v>
      </c>
      <c r="O15">
        <v>10059374</v>
      </c>
      <c r="P15">
        <v>1103268</v>
      </c>
      <c r="Q15">
        <v>276.18342652699994</v>
      </c>
      <c r="R15">
        <v>855.87779494999984</v>
      </c>
      <c r="S15">
        <v>6681.6699999999992</v>
      </c>
      <c r="T15">
        <v>17019.446999999996</v>
      </c>
      <c r="U15">
        <v>32.644098736999986</v>
      </c>
      <c r="V15">
        <v>57.271626020000014</v>
      </c>
      <c r="W15">
        <v>43133.87</v>
      </c>
      <c r="X15">
        <v>652061.61</v>
      </c>
      <c r="Y15">
        <v>1898107.38</v>
      </c>
      <c r="Z15">
        <v>785718.99</v>
      </c>
    </row>
    <row r="16" spans="1:26" ht="15.75" thickBot="1" x14ac:dyDescent="0.3">
      <c r="A16" s="5">
        <v>44409</v>
      </c>
      <c r="B16">
        <v>2.5454998792751939</v>
      </c>
      <c r="C16">
        <v>1052.8620000000001</v>
      </c>
      <c r="D16">
        <v>4493.9409999999998</v>
      </c>
      <c r="E16">
        <v>0.76622091136237591</v>
      </c>
      <c r="F16">
        <v>0.90634503061389216</v>
      </c>
      <c r="G16">
        <v>0.81018579531308388</v>
      </c>
      <c r="H16">
        <v>0.71232510696485363</v>
      </c>
      <c r="I16">
        <v>372052.7</v>
      </c>
      <c r="J16">
        <v>5577091.2999999998</v>
      </c>
      <c r="K16">
        <v>20730860.59</v>
      </c>
      <c r="L16">
        <v>4372353.41</v>
      </c>
      <c r="M16">
        <v>253426</v>
      </c>
      <c r="N16">
        <v>1972061</v>
      </c>
      <c r="O16">
        <v>10385273</v>
      </c>
      <c r="P16">
        <v>1340097</v>
      </c>
      <c r="Q16">
        <v>325.30968018400006</v>
      </c>
      <c r="R16">
        <v>886.5298030780001</v>
      </c>
      <c r="S16">
        <v>7336.3720000000012</v>
      </c>
      <c r="T16">
        <v>18165.93</v>
      </c>
      <c r="U16">
        <v>35.928245254000032</v>
      </c>
      <c r="V16">
        <v>65.556779338000155</v>
      </c>
      <c r="W16">
        <v>48560.18</v>
      </c>
      <c r="X16">
        <v>697261.14</v>
      </c>
      <c r="Y16">
        <v>1962964.37</v>
      </c>
      <c r="Z16">
        <v>825743.39</v>
      </c>
    </row>
    <row r="17" spans="1:26" x14ac:dyDescent="0.25">
      <c r="A17" s="4">
        <v>44440</v>
      </c>
      <c r="B17">
        <v>2.617070868201838</v>
      </c>
      <c r="C17">
        <v>1067.0659999999998</v>
      </c>
      <c r="D17">
        <v>3720.9120000000003</v>
      </c>
      <c r="E17">
        <v>0.76169241686307165</v>
      </c>
      <c r="F17">
        <v>0.84030003369013817</v>
      </c>
      <c r="G17">
        <v>0.77713640288238606</v>
      </c>
      <c r="H17">
        <v>0.6498922930097154</v>
      </c>
      <c r="I17">
        <v>292448.92</v>
      </c>
      <c r="J17">
        <v>5549822.6900000004</v>
      </c>
      <c r="K17">
        <v>17415880.329999998</v>
      </c>
      <c r="L17">
        <v>4843187.43</v>
      </c>
      <c r="M17">
        <v>222074</v>
      </c>
      <c r="N17">
        <v>1943684</v>
      </c>
      <c r="O17">
        <v>8719635</v>
      </c>
      <c r="P17">
        <v>1449987</v>
      </c>
      <c r="Q17">
        <v>341.00849752600004</v>
      </c>
      <c r="R17">
        <v>753.30278989299995</v>
      </c>
      <c r="S17">
        <v>9724.6360000000022</v>
      </c>
      <c r="T17">
        <v>18051.49062</v>
      </c>
      <c r="U17">
        <v>49.315238086000136</v>
      </c>
      <c r="V17">
        <v>71.565525252999976</v>
      </c>
      <c r="W17">
        <v>43218.33</v>
      </c>
      <c r="X17">
        <v>772082.75</v>
      </c>
      <c r="Y17">
        <v>1668924.07</v>
      </c>
      <c r="Z17">
        <v>856467.9</v>
      </c>
    </row>
    <row r="18" spans="1:26" ht="15.75" thickBot="1" x14ac:dyDescent="0.3">
      <c r="A18" s="5">
        <v>44470</v>
      </c>
      <c r="B18">
        <v>2.6992689064459978</v>
      </c>
      <c r="C18">
        <v>1215.855</v>
      </c>
      <c r="D18">
        <v>3273.1540000000005</v>
      </c>
      <c r="E18">
        <v>0.75491011845281197</v>
      </c>
      <c r="F18">
        <v>0.84744350748675723</v>
      </c>
      <c r="G18">
        <v>0.72914846016125168</v>
      </c>
      <c r="H18">
        <v>0.55312928730289135</v>
      </c>
      <c r="I18">
        <v>246886.39999999999</v>
      </c>
      <c r="J18">
        <v>5845126.8300000001</v>
      </c>
      <c r="K18">
        <v>13622218.310000001</v>
      </c>
      <c r="L18">
        <v>6122852.8399999999</v>
      </c>
      <c r="M18">
        <v>190792</v>
      </c>
      <c r="N18">
        <v>1937147</v>
      </c>
      <c r="O18">
        <v>7141297</v>
      </c>
      <c r="P18">
        <v>1732253</v>
      </c>
      <c r="Q18">
        <v>416.59546208999996</v>
      </c>
      <c r="R18">
        <v>646.77144857700023</v>
      </c>
      <c r="S18">
        <v>13939.294</v>
      </c>
      <c r="T18">
        <v>17253.831000000002</v>
      </c>
      <c r="U18">
        <v>73.226384430000067</v>
      </c>
      <c r="V18">
        <v>67.996439787000185</v>
      </c>
      <c r="W18">
        <v>40933.1</v>
      </c>
      <c r="X18">
        <v>814014.78</v>
      </c>
      <c r="Y18">
        <v>1323731.6100000001</v>
      </c>
      <c r="Z18">
        <v>988400.43</v>
      </c>
    </row>
    <row r="19" spans="1:26" x14ac:dyDescent="0.25">
      <c r="A19" s="4">
        <v>44501</v>
      </c>
      <c r="B19">
        <v>2.6840714114059265</v>
      </c>
      <c r="C19">
        <v>929.99400000000003</v>
      </c>
      <c r="D19">
        <v>2653.2219999999998</v>
      </c>
      <c r="E19">
        <v>0.68809998261866212</v>
      </c>
      <c r="F19">
        <v>0.8199081773916197</v>
      </c>
      <c r="G19">
        <v>0.7404582922157078</v>
      </c>
      <c r="H19">
        <v>0.45275220478273509</v>
      </c>
      <c r="I19">
        <v>243821.37</v>
      </c>
      <c r="J19">
        <v>2298123.9</v>
      </c>
      <c r="K19">
        <v>10692304.439999999</v>
      </c>
      <c r="L19">
        <v>5904160.2699999996</v>
      </c>
      <c r="M19">
        <v>186043</v>
      </c>
      <c r="N19">
        <v>727928</v>
      </c>
      <c r="O19">
        <v>5724950</v>
      </c>
      <c r="P19">
        <v>1588877</v>
      </c>
      <c r="Q19">
        <v>370.042550242</v>
      </c>
      <c r="R19">
        <v>500.87269679300016</v>
      </c>
      <c r="S19">
        <v>16682.588000000003</v>
      </c>
      <c r="T19">
        <v>13801.935000000001</v>
      </c>
      <c r="U19">
        <v>94.296941691999976</v>
      </c>
      <c r="V19">
        <v>51.092905913000095</v>
      </c>
      <c r="W19">
        <v>43649.8</v>
      </c>
      <c r="X19">
        <v>560784.76</v>
      </c>
      <c r="Y19">
        <v>1044245.81</v>
      </c>
      <c r="Z19">
        <v>975540.27</v>
      </c>
    </row>
    <row r="20" spans="1:26" ht="15.75" thickBot="1" x14ac:dyDescent="0.3">
      <c r="A20" s="5">
        <v>44531</v>
      </c>
      <c r="B20">
        <v>2.7302477232296125</v>
      </c>
      <c r="C20">
        <v>885.29399999999998</v>
      </c>
      <c r="D20">
        <v>2741.1149999999998</v>
      </c>
      <c r="E20">
        <v>0.65489044850109279</v>
      </c>
      <c r="F20">
        <v>0.8467696346736614</v>
      </c>
      <c r="G20">
        <v>0.75587585404735103</v>
      </c>
      <c r="H20">
        <v>0.48141917647176613</v>
      </c>
      <c r="I20">
        <v>267222.46999999997</v>
      </c>
      <c r="J20">
        <v>1580841.78</v>
      </c>
      <c r="K20">
        <v>11048573.960000001</v>
      </c>
      <c r="L20">
        <v>5929421.1399999997</v>
      </c>
      <c r="M20">
        <v>193859</v>
      </c>
      <c r="N20">
        <v>516667</v>
      </c>
      <c r="O20">
        <v>5952088</v>
      </c>
      <c r="P20">
        <v>1551676</v>
      </c>
      <c r="Q20">
        <v>366.18433033500003</v>
      </c>
      <c r="R20">
        <v>515.969065301</v>
      </c>
      <c r="S20">
        <v>17145.299999999996</v>
      </c>
      <c r="T20">
        <v>15916.663</v>
      </c>
      <c r="U20">
        <v>98.336577104999975</v>
      </c>
      <c r="V20">
        <v>56.416913231000024</v>
      </c>
      <c r="W20">
        <v>47545.08</v>
      </c>
      <c r="X20">
        <v>537020.72</v>
      </c>
      <c r="Y20">
        <v>1087844.42</v>
      </c>
      <c r="Z20">
        <v>965456.8</v>
      </c>
    </row>
    <row r="21" spans="1:26" x14ac:dyDescent="0.25">
      <c r="A21" s="4">
        <v>44562</v>
      </c>
      <c r="B21" s="3">
        <v>2.7530826313479735</v>
      </c>
      <c r="C21" s="3">
        <v>904.5440000000001</v>
      </c>
      <c r="D21" s="3">
        <v>2603.835</v>
      </c>
      <c r="E21" s="3">
        <v>0.66610649240610298</v>
      </c>
      <c r="F21" s="3">
        <v>0.82031292300511804</v>
      </c>
      <c r="G21" s="3">
        <v>0.74217608758916875</v>
      </c>
      <c r="H21" s="1">
        <v>0.53887565352266631</v>
      </c>
      <c r="I21" s="3">
        <v>250791.65</v>
      </c>
      <c r="J21" s="3">
        <v>1585172.5</v>
      </c>
      <c r="K21" s="3">
        <v>11006689.18</v>
      </c>
      <c r="L21" s="3">
        <v>6169385.21</v>
      </c>
      <c r="M21" s="3">
        <v>178216</v>
      </c>
      <c r="N21" s="3">
        <v>504126</v>
      </c>
      <c r="O21" s="3">
        <v>5860508</v>
      </c>
      <c r="P21" s="3">
        <v>1547133</v>
      </c>
      <c r="Q21" s="7">
        <v>341.71023157200005</v>
      </c>
      <c r="R21" s="7">
        <v>488.91244679599998</v>
      </c>
      <c r="S21" s="7">
        <v>9984.6540000000023</v>
      </c>
      <c r="T21" s="7">
        <v>11668.191000000001</v>
      </c>
      <c r="U21" s="7">
        <v>55.80810070199999</v>
      </c>
      <c r="V21" s="7">
        <v>40.87511189599995</v>
      </c>
      <c r="W21" s="7">
        <v>32537.79</v>
      </c>
      <c r="X21" s="7">
        <v>433238.1</v>
      </c>
      <c r="Y21" s="7">
        <v>1054208.03</v>
      </c>
      <c r="Z21" s="7">
        <v>934570.64</v>
      </c>
    </row>
    <row r="22" spans="1:26" x14ac:dyDescent="0.25">
      <c r="A22" s="5">
        <v>44593</v>
      </c>
      <c r="B22" s="3">
        <v>2.7776679369517572</v>
      </c>
      <c r="C22" s="3">
        <v>700.59799999999996</v>
      </c>
      <c r="D22" s="3">
        <v>2091.3140000000003</v>
      </c>
      <c r="E22" s="3">
        <v>0.67312928645037762</v>
      </c>
      <c r="F22" s="3">
        <v>0.80669632031617722</v>
      </c>
      <c r="G22" s="3">
        <v>0.74906157500666226</v>
      </c>
      <c r="H22" s="1">
        <v>0.59645059948442603</v>
      </c>
      <c r="I22" s="3">
        <v>231537.08</v>
      </c>
      <c r="J22" s="3">
        <v>1373835.2</v>
      </c>
      <c r="K22" s="3">
        <v>7936844.1699999999</v>
      </c>
      <c r="L22" s="3">
        <v>4536868.32</v>
      </c>
      <c r="M22" s="3">
        <v>159446</v>
      </c>
      <c r="N22" s="3">
        <v>432793</v>
      </c>
      <c r="O22" s="3">
        <v>4230910</v>
      </c>
      <c r="P22" s="3">
        <v>1138242</v>
      </c>
      <c r="Q22" s="7">
        <v>260.60986154099999</v>
      </c>
      <c r="R22" s="7">
        <v>408.64487980999996</v>
      </c>
      <c r="S22" s="7">
        <v>7837.2070000000003</v>
      </c>
      <c r="T22" s="7">
        <v>11583.480999999998</v>
      </c>
      <c r="U22" s="7">
        <v>39.928072161000017</v>
      </c>
      <c r="V22" s="7">
        <v>41.827871029999798</v>
      </c>
      <c r="W22" s="7">
        <v>36615.160000000003</v>
      </c>
      <c r="X22" s="7">
        <v>313017.23</v>
      </c>
      <c r="Y22" s="7">
        <v>766510.22</v>
      </c>
      <c r="Z22" s="7">
        <v>744151.37</v>
      </c>
    </row>
    <row r="23" spans="1:26" x14ac:dyDescent="0.25">
      <c r="A23" s="5">
        <v>44621</v>
      </c>
      <c r="B23" s="3">
        <v>2.7767409021665959</v>
      </c>
      <c r="C23" s="3">
        <v>189.44800000000001</v>
      </c>
      <c r="D23" s="3">
        <v>2014.279</v>
      </c>
      <c r="E23" s="3">
        <v>0.73728134074663609</v>
      </c>
      <c r="F23" s="3">
        <v>0.80520807891035207</v>
      </c>
      <c r="G23" s="3">
        <v>0.91403290879496424</v>
      </c>
      <c r="H23" s="1">
        <v>0.8953716607383102</v>
      </c>
      <c r="I23" s="3">
        <v>277842.89</v>
      </c>
      <c r="J23" s="3">
        <v>550042.07999999996</v>
      </c>
      <c r="K23" s="3">
        <v>9305576.7400000002</v>
      </c>
      <c r="L23" s="3">
        <v>1975597.97</v>
      </c>
      <c r="M23" s="3">
        <v>194300</v>
      </c>
      <c r="N23" s="3">
        <v>179169</v>
      </c>
      <c r="O23" s="3">
        <v>4275737</v>
      </c>
      <c r="P23" s="3">
        <v>559986</v>
      </c>
      <c r="Q23" s="7">
        <v>71.212299539000014</v>
      </c>
      <c r="R23" s="7">
        <v>450.88148468199995</v>
      </c>
      <c r="S23" s="7">
        <v>1288.8620000000001</v>
      </c>
      <c r="T23" s="7">
        <v>11029.617000000002</v>
      </c>
      <c r="U23" s="7">
        <v>5.4280886989999999</v>
      </c>
      <c r="V23" s="7">
        <v>43.012901901999953</v>
      </c>
      <c r="W23" s="7">
        <v>36305.26</v>
      </c>
      <c r="X23" s="7">
        <v>76430.710000000006</v>
      </c>
      <c r="Y23" s="7">
        <v>904007.06</v>
      </c>
      <c r="Z23" s="7">
        <v>207164.35</v>
      </c>
    </row>
    <row r="24" spans="1:26" x14ac:dyDescent="0.25">
      <c r="A24" s="5">
        <v>44652</v>
      </c>
      <c r="B24" s="3">
        <v>2.6435947004753482</v>
      </c>
      <c r="C24" s="3">
        <v>91.096000000000004</v>
      </c>
      <c r="D24" s="3">
        <v>2086.6930000000002</v>
      </c>
      <c r="E24" s="3">
        <v>0.71161377689057848</v>
      </c>
      <c r="F24" s="3">
        <v>0.83166424992397925</v>
      </c>
      <c r="G24" s="3">
        <v>0.95817041963202132</v>
      </c>
      <c r="H24" s="1">
        <v>0.95145602365671267</v>
      </c>
      <c r="I24" s="3">
        <v>268052.67</v>
      </c>
      <c r="J24" s="3">
        <v>373419.79</v>
      </c>
      <c r="K24" s="3">
        <v>9696346.8100000005</v>
      </c>
      <c r="L24" s="3">
        <v>1215299.29</v>
      </c>
      <c r="M24" s="3">
        <v>205427</v>
      </c>
      <c r="N24" s="3">
        <v>124022</v>
      </c>
      <c r="O24" s="3">
        <v>4359197</v>
      </c>
      <c r="P24" s="3">
        <v>465605</v>
      </c>
      <c r="Q24" s="7">
        <v>21.880777178000002</v>
      </c>
      <c r="R24" s="7">
        <v>472.57365045900002</v>
      </c>
      <c r="S24" s="7">
        <v>515.59800000000007</v>
      </c>
      <c r="T24" s="7">
        <v>10105.658000000003</v>
      </c>
      <c r="U24" s="7">
        <v>2.1276755480000018</v>
      </c>
      <c r="V24" s="7">
        <v>42.394768329000144</v>
      </c>
      <c r="W24" s="7">
        <v>36098.81</v>
      </c>
      <c r="X24" s="7">
        <v>59200.85</v>
      </c>
      <c r="Y24" s="7">
        <v>935816.55</v>
      </c>
      <c r="Z24" s="7">
        <v>121960.39</v>
      </c>
    </row>
    <row r="25" spans="1:26" x14ac:dyDescent="0.25">
      <c r="A25" s="5">
        <v>44682</v>
      </c>
      <c r="B25" s="3">
        <v>2.6548560088734181</v>
      </c>
      <c r="C25" s="3">
        <v>217.76</v>
      </c>
      <c r="D25" s="3">
        <v>2529.009</v>
      </c>
      <c r="E25" s="3">
        <v>0.81206506691411562</v>
      </c>
      <c r="F25" s="3">
        <v>0.80998383952502817</v>
      </c>
      <c r="G25" s="3">
        <v>0.92072140030705163</v>
      </c>
      <c r="H25" s="1">
        <v>0.89427446732665539</v>
      </c>
      <c r="I25" s="3">
        <v>288994.32</v>
      </c>
      <c r="J25" s="3">
        <v>729217.03</v>
      </c>
      <c r="K25" s="3">
        <v>12271554.6</v>
      </c>
      <c r="L25" s="3">
        <v>2117976.27</v>
      </c>
      <c r="M25" s="3">
        <v>231790</v>
      </c>
      <c r="N25" s="3">
        <v>213955</v>
      </c>
      <c r="O25" s="3">
        <v>5433462</v>
      </c>
      <c r="P25" s="3">
        <v>767869</v>
      </c>
      <c r="Q25" s="7">
        <v>63.121109746000009</v>
      </c>
      <c r="R25" s="7">
        <v>566.86365141800002</v>
      </c>
      <c r="S25" s="7">
        <v>1206.8189999999997</v>
      </c>
      <c r="T25" s="7">
        <v>10207.822</v>
      </c>
      <c r="U25" s="7">
        <v>5.4409441360000095</v>
      </c>
      <c r="V25" s="7">
        <v>42.829724587999905</v>
      </c>
      <c r="W25" s="7">
        <v>36063.25</v>
      </c>
      <c r="X25" s="7">
        <v>84951.64</v>
      </c>
      <c r="Y25" s="7">
        <v>1168590.82</v>
      </c>
      <c r="Z25" s="7">
        <v>211857.05</v>
      </c>
    </row>
    <row r="26" spans="1:26" x14ac:dyDescent="0.25">
      <c r="A26" s="5">
        <v>44713</v>
      </c>
      <c r="B26" s="3">
        <v>2.685228321279133</v>
      </c>
      <c r="C26" s="3">
        <v>343.83300000000003</v>
      </c>
      <c r="D26" s="3">
        <v>3412.2939999999999</v>
      </c>
      <c r="E26" s="3">
        <v>0.89764885160195551</v>
      </c>
      <c r="F26" s="3">
        <v>0.85989538863740766</v>
      </c>
      <c r="G26" s="3">
        <v>0.90846076290817634</v>
      </c>
      <c r="H26" s="1">
        <v>0.84368482654632238</v>
      </c>
      <c r="I26" s="3">
        <v>309718.38</v>
      </c>
      <c r="J26" s="3">
        <v>1306130.56</v>
      </c>
      <c r="K26" s="3">
        <v>16793764</v>
      </c>
      <c r="L26" s="3">
        <v>2819748.27</v>
      </c>
      <c r="M26" s="3">
        <v>241730</v>
      </c>
      <c r="N26" s="3">
        <v>373702</v>
      </c>
      <c r="O26" s="3">
        <v>7256105</v>
      </c>
      <c r="P26" s="3">
        <v>995578</v>
      </c>
      <c r="Q26" s="7">
        <v>105.36555977900001</v>
      </c>
      <c r="R26" s="7">
        <v>765.19966047999992</v>
      </c>
      <c r="S26" s="7">
        <v>2125.6250000000009</v>
      </c>
      <c r="T26" s="7">
        <v>11472.703</v>
      </c>
      <c r="U26" s="7">
        <v>9.2690580590000291</v>
      </c>
      <c r="V26" s="7">
        <v>49.380133749999942</v>
      </c>
      <c r="W26" s="7">
        <v>38306.480000000003</v>
      </c>
      <c r="X26" s="7">
        <v>142828.54</v>
      </c>
      <c r="Y26" s="7">
        <v>1583053.64</v>
      </c>
      <c r="Z26" s="7">
        <v>267003.51</v>
      </c>
    </row>
    <row r="27" spans="1:26" x14ac:dyDescent="0.25">
      <c r="A27" s="5">
        <v>44743</v>
      </c>
      <c r="B27" s="3">
        <v>2.732389215073372</v>
      </c>
      <c r="C27" s="3">
        <v>421.84100000000001</v>
      </c>
      <c r="D27" s="3">
        <v>4420.4089999999997</v>
      </c>
      <c r="E27" s="3">
        <v>0.89162642769576683</v>
      </c>
      <c r="F27" s="3">
        <v>0.92180484748121705</v>
      </c>
      <c r="G27" s="3">
        <v>0.91288326707625578</v>
      </c>
      <c r="H27" s="1">
        <v>0.84030495053200838</v>
      </c>
      <c r="I27" s="3">
        <v>359738.29</v>
      </c>
      <c r="J27" s="3">
        <v>1813925.27</v>
      </c>
      <c r="K27" s="3">
        <v>21115488.16</v>
      </c>
      <c r="L27" s="3">
        <v>3507109.67</v>
      </c>
      <c r="M27" s="3">
        <v>276122</v>
      </c>
      <c r="N27" s="3">
        <v>515452</v>
      </c>
      <c r="O27" s="3">
        <v>8962466</v>
      </c>
      <c r="P27" s="3">
        <v>1233969</v>
      </c>
      <c r="Q27" s="7">
        <v>126.97777542700001</v>
      </c>
      <c r="R27" s="7">
        <v>1011.5408839419997</v>
      </c>
      <c r="S27" s="7">
        <v>2484.7260000000006</v>
      </c>
      <c r="T27" s="7">
        <v>13074.466400000005</v>
      </c>
      <c r="U27" s="7">
        <v>11.019391237000002</v>
      </c>
      <c r="V27" s="7">
        <v>55.536095781999876</v>
      </c>
      <c r="W27" s="7">
        <v>44989.33</v>
      </c>
      <c r="X27" s="7">
        <v>192194.54</v>
      </c>
      <c r="Y27" s="7">
        <v>1979929.7</v>
      </c>
      <c r="Z27" s="7">
        <v>330405.12</v>
      </c>
    </row>
    <row r="28" spans="1:26" x14ac:dyDescent="0.25">
      <c r="A28" s="5">
        <v>44774</v>
      </c>
      <c r="B28" s="3">
        <v>2.7299856799403419</v>
      </c>
      <c r="C28" s="3">
        <v>479.23600000000005</v>
      </c>
      <c r="D28" s="3">
        <v>4375.9570000000003</v>
      </c>
      <c r="E28" s="3">
        <v>0.86727348909052493</v>
      </c>
      <c r="F28" s="3">
        <v>0.91230200408441187</v>
      </c>
      <c r="G28" s="3">
        <v>0.90129414010936348</v>
      </c>
      <c r="H28" s="1">
        <v>0.80645325916800736</v>
      </c>
      <c r="I28" s="3">
        <v>364818.2</v>
      </c>
      <c r="J28" s="3">
        <v>2036840.15</v>
      </c>
      <c r="K28" s="3">
        <v>21655642.449999999</v>
      </c>
      <c r="L28" s="3">
        <v>3764956.93</v>
      </c>
      <c r="M28" s="3">
        <v>294746</v>
      </c>
      <c r="N28" s="3">
        <v>562954</v>
      </c>
      <c r="O28" s="3">
        <v>9130572</v>
      </c>
      <c r="P28" s="3">
        <v>1317906</v>
      </c>
      <c r="Q28" s="7">
        <v>150.97100146300002</v>
      </c>
      <c r="R28" s="7">
        <v>1020.987582976</v>
      </c>
      <c r="S28" s="7">
        <v>3527.0159999999992</v>
      </c>
      <c r="T28" s="7">
        <v>14696.054999999997</v>
      </c>
      <c r="U28" s="7">
        <v>15.152365153000035</v>
      </c>
      <c r="V28" s="7">
        <v>64.25867227599997</v>
      </c>
      <c r="W28" s="7">
        <v>45600.07</v>
      </c>
      <c r="X28" s="7">
        <v>217178.43</v>
      </c>
      <c r="Y28" s="7">
        <v>2040221.04</v>
      </c>
      <c r="Z28" s="7">
        <v>358774</v>
      </c>
    </row>
    <row r="29" spans="1:26" x14ac:dyDescent="0.25">
      <c r="A29" s="5">
        <v>44805</v>
      </c>
      <c r="B29" s="3">
        <v>2.7301272595982198</v>
      </c>
      <c r="C29" s="3">
        <v>422.41215463077015</v>
      </c>
      <c r="D29" s="3">
        <v>2298.4093951522236</v>
      </c>
      <c r="E29" s="3">
        <v>0.86723347900221348</v>
      </c>
      <c r="F29" s="3">
        <v>0.90020017603361335</v>
      </c>
      <c r="G29" s="3">
        <v>0.8449030000411667</v>
      </c>
      <c r="H29" s="1">
        <v>0.85502502939575964</v>
      </c>
      <c r="I29" s="3">
        <v>331550.38</v>
      </c>
      <c r="J29" s="3">
        <v>2024070.14</v>
      </c>
      <c r="K29" s="3">
        <v>18474200.050000001</v>
      </c>
      <c r="L29" s="3">
        <v>3590629.06</v>
      </c>
      <c r="M29" s="3">
        <v>248483</v>
      </c>
      <c r="N29" s="3">
        <v>563274</v>
      </c>
      <c r="O29" s="3">
        <v>7946577</v>
      </c>
      <c r="P29" s="3">
        <v>1254181</v>
      </c>
      <c r="Q29" s="7">
        <v>151.80428784409526</v>
      </c>
      <c r="R29" s="7">
        <v>527.96936665732119</v>
      </c>
      <c r="S29" s="7">
        <v>2745.8314173728677</v>
      </c>
      <c r="T29" s="7">
        <v>11403.155069164755</v>
      </c>
      <c r="U29" s="7">
        <v>12.313132454440984</v>
      </c>
      <c r="V29" s="7">
        <v>51.676311663036863</v>
      </c>
      <c r="W29" s="7">
        <v>44407.25</v>
      </c>
      <c r="X29" s="7">
        <v>211131.96</v>
      </c>
      <c r="Y29" s="7">
        <v>1759939.04</v>
      </c>
      <c r="Z29" s="7">
        <v>340050.37</v>
      </c>
    </row>
    <row r="30" spans="1:26" x14ac:dyDescent="0.25">
      <c r="A30" s="5">
        <v>44835</v>
      </c>
      <c r="B30" s="3">
        <v>2.7555859579311712</v>
      </c>
      <c r="C30" s="3">
        <v>414.65379096214906</v>
      </c>
      <c r="D30" s="3">
        <v>2041.1435716061092</v>
      </c>
      <c r="E30" s="3">
        <v>0.87180417328401405</v>
      </c>
      <c r="F30" s="3">
        <v>0.89965031870879641</v>
      </c>
      <c r="G30" s="3">
        <v>0.82169631583367031</v>
      </c>
      <c r="H30" s="1">
        <v>0.77655840489608263</v>
      </c>
      <c r="I30" s="3">
        <v>330329.14</v>
      </c>
      <c r="J30" s="3">
        <v>1829293.32</v>
      </c>
      <c r="K30" s="3">
        <v>14226696.76</v>
      </c>
      <c r="L30" s="3">
        <v>3488892.28</v>
      </c>
      <c r="M30" s="3">
        <v>234370</v>
      </c>
      <c r="N30" s="3">
        <v>497200</v>
      </c>
      <c r="O30" s="3">
        <v>6400025</v>
      </c>
      <c r="P30" s="3">
        <v>1165900</v>
      </c>
      <c r="Q30" s="7">
        <v>155.91485208055838</v>
      </c>
      <c r="R30" s="7">
        <v>453.74308705894998</v>
      </c>
      <c r="S30" s="7">
        <v>3223.259368030062</v>
      </c>
      <c r="T30" s="7">
        <v>10931.224959834606</v>
      </c>
      <c r="U30" s="7">
        <v>14.627846965145791</v>
      </c>
      <c r="V30" s="7">
        <v>49.085684648860131</v>
      </c>
      <c r="W30" s="7">
        <v>50252.32</v>
      </c>
      <c r="X30" s="7">
        <v>192820.45</v>
      </c>
      <c r="Y30" s="7">
        <v>1372683.48</v>
      </c>
      <c r="Z30" s="7">
        <v>333265.78000000003</v>
      </c>
    </row>
    <row r="31" spans="1:26" x14ac:dyDescent="0.25">
      <c r="A31" s="5">
        <v>44866</v>
      </c>
      <c r="B31" s="3">
        <v>2.7646828916288597</v>
      </c>
      <c r="C31" s="3">
        <v>337.26462550888186</v>
      </c>
      <c r="D31" s="3">
        <v>1782.7297914855646</v>
      </c>
      <c r="E31" s="3">
        <v>0.87269757961205274</v>
      </c>
      <c r="F31" s="3">
        <v>0.90259665799820077</v>
      </c>
      <c r="G31" s="3">
        <v>0.84494627671628586</v>
      </c>
      <c r="H31" s="1">
        <v>0.69232136772486885</v>
      </c>
      <c r="I31" s="3">
        <v>324059.34999999998</v>
      </c>
      <c r="J31" s="3">
        <v>1100177.3500000001</v>
      </c>
      <c r="K31" s="3">
        <v>11271827.960000001</v>
      </c>
      <c r="L31" s="3">
        <v>3843383.58</v>
      </c>
      <c r="M31" s="3">
        <v>227975</v>
      </c>
      <c r="N31" s="3">
        <v>257751</v>
      </c>
      <c r="O31" s="3">
        <v>5306807</v>
      </c>
      <c r="P31" s="3">
        <v>1155808</v>
      </c>
      <c r="Q31" s="7">
        <v>140.23628848406611</v>
      </c>
      <c r="R31" s="7">
        <v>381.08238422574254</v>
      </c>
      <c r="S31" s="7">
        <v>3478.1348713741691</v>
      </c>
      <c r="T31" s="7">
        <v>9462.863156270505</v>
      </c>
      <c r="U31" s="7">
        <v>16.473266757090673</v>
      </c>
      <c r="V31" s="7">
        <v>41.044338714555977</v>
      </c>
      <c r="W31" s="7">
        <v>57733.14</v>
      </c>
      <c r="X31" s="7">
        <v>137886.76999999999</v>
      </c>
      <c r="Y31" s="7">
        <v>1102531.52</v>
      </c>
      <c r="Z31" s="7">
        <v>369201.85</v>
      </c>
    </row>
    <row r="32" spans="1:26" x14ac:dyDescent="0.25">
      <c r="A32" s="5">
        <v>44896</v>
      </c>
      <c r="B32" s="3">
        <v>2.7797350049250715</v>
      </c>
      <c r="C32" s="3">
        <v>329.96942889819883</v>
      </c>
      <c r="D32" s="3">
        <v>1798.9172417561017</v>
      </c>
      <c r="E32" s="3">
        <v>0.87171577982376902</v>
      </c>
      <c r="F32" s="3">
        <v>0.90296020173421909</v>
      </c>
      <c r="G32" s="3">
        <v>0.85202538277009587</v>
      </c>
      <c r="H32" s="1">
        <v>0.74956659375679613</v>
      </c>
      <c r="I32" s="3">
        <v>368049.99</v>
      </c>
      <c r="J32" s="3">
        <v>1458193.59</v>
      </c>
      <c r="K32" s="3">
        <v>11496090.810000001</v>
      </c>
      <c r="L32" s="3">
        <v>4465635.28</v>
      </c>
      <c r="M32" s="3">
        <v>235457</v>
      </c>
      <c r="N32" s="3">
        <v>283247</v>
      </c>
      <c r="O32" s="3">
        <v>5424737</v>
      </c>
      <c r="P32" s="3">
        <v>1272399</v>
      </c>
      <c r="Q32" s="7">
        <v>138.64457159128031</v>
      </c>
      <c r="R32" s="7">
        <v>387.5051620579863</v>
      </c>
      <c r="S32" s="7">
        <v>3410.9743432229025</v>
      </c>
      <c r="T32" s="7">
        <v>10697.256814730139</v>
      </c>
      <c r="U32" s="7">
        <v>16.185753823322553</v>
      </c>
      <c r="V32" s="7">
        <v>44.793664973547031</v>
      </c>
      <c r="W32" s="7">
        <v>68962.86</v>
      </c>
      <c r="X32" s="7">
        <v>173030.01</v>
      </c>
      <c r="Y32" s="7">
        <v>1127196.1499999999</v>
      </c>
      <c r="Z32" s="7">
        <v>433343.23</v>
      </c>
    </row>
    <row r="33" spans="1:26" x14ac:dyDescent="0.25">
      <c r="A33" s="5">
        <v>44927</v>
      </c>
      <c r="B33" s="3">
        <v>2.8574636216739111</v>
      </c>
      <c r="C33" s="3">
        <v>640.53</v>
      </c>
      <c r="D33" s="3">
        <v>2545.5880000000002</v>
      </c>
      <c r="E33" s="3">
        <v>0.82789008869195369</v>
      </c>
      <c r="F33" s="3">
        <v>0.86556779658434801</v>
      </c>
      <c r="G33" s="3">
        <v>0.79896224810254979</v>
      </c>
      <c r="H33" s="1">
        <v>0.73832330658818912</v>
      </c>
      <c r="I33" s="3">
        <v>321566.24</v>
      </c>
      <c r="J33" s="3">
        <v>1744042.27</v>
      </c>
      <c r="K33" s="3">
        <v>11492272.93</v>
      </c>
      <c r="L33" s="3">
        <v>4679641.55</v>
      </c>
      <c r="M33" s="3">
        <v>205663</v>
      </c>
      <c r="N33" s="3">
        <v>325004</v>
      </c>
      <c r="O33" s="3">
        <v>5422887</v>
      </c>
      <c r="P33" s="3">
        <v>1279419</v>
      </c>
      <c r="Q33" s="7">
        <v>268.06099345600001</v>
      </c>
      <c r="R33" s="7">
        <v>528.65392210900006</v>
      </c>
      <c r="S33" s="7">
        <v>3737.3889999999992</v>
      </c>
      <c r="T33" s="7">
        <v>10545.079000000002</v>
      </c>
      <c r="U33" s="7">
        <v>18.35085310599997</v>
      </c>
      <c r="V33" s="7">
        <v>42.904957939000099</v>
      </c>
      <c r="W33" s="7">
        <v>43008.67</v>
      </c>
      <c r="X33" s="7">
        <v>177668.44</v>
      </c>
      <c r="Y33" s="7">
        <v>1097024.56</v>
      </c>
      <c r="Z33" s="7">
        <v>433394.08</v>
      </c>
    </row>
    <row r="34" spans="1:26" x14ac:dyDescent="0.25">
      <c r="A34" s="5">
        <v>44958</v>
      </c>
      <c r="B34" s="3">
        <v>2.8943337390166941</v>
      </c>
      <c r="C34" s="3">
        <v>624.29699999999991</v>
      </c>
      <c r="D34" s="3">
        <v>2344.2330000000002</v>
      </c>
      <c r="E34" s="3">
        <v>0.84867033862615404</v>
      </c>
      <c r="F34" s="3">
        <v>0.88903732406597114</v>
      </c>
      <c r="G34" s="3">
        <v>0.78969489949571003</v>
      </c>
      <c r="H34" s="1">
        <v>0.70388634698777686</v>
      </c>
      <c r="I34" s="3">
        <v>292018.37</v>
      </c>
      <c r="J34" s="3">
        <v>1617087.46</v>
      </c>
      <c r="K34" s="3">
        <v>10266737.98</v>
      </c>
      <c r="L34" s="3">
        <v>4477151.34</v>
      </c>
      <c r="M34" s="3">
        <v>186694</v>
      </c>
      <c r="N34" s="3">
        <v>281282</v>
      </c>
      <c r="O34" s="3">
        <v>4847305</v>
      </c>
      <c r="P34" s="3">
        <v>1211651</v>
      </c>
      <c r="Q34" s="7">
        <v>265.01454775299999</v>
      </c>
      <c r="R34" s="7">
        <v>495.30366026600007</v>
      </c>
      <c r="S34" s="7">
        <v>4331.7270000000008</v>
      </c>
      <c r="T34" s="7">
        <v>10296.869000000006</v>
      </c>
      <c r="U34" s="7">
        <v>21.088775083000005</v>
      </c>
      <c r="V34" s="7">
        <v>43.371732145999857</v>
      </c>
      <c r="W34" s="7">
        <v>40900.78</v>
      </c>
      <c r="X34" s="7">
        <v>168009.27</v>
      </c>
      <c r="Y34" s="7">
        <v>989326.6</v>
      </c>
      <c r="Z34" s="7">
        <v>427832.61</v>
      </c>
    </row>
    <row r="35" spans="1:26" x14ac:dyDescent="0.25">
      <c r="A35" s="5">
        <v>44986</v>
      </c>
      <c r="B35" s="3">
        <v>2.8670823883713044</v>
      </c>
      <c r="C35" s="3">
        <v>683.41200000000003</v>
      </c>
      <c r="D35" s="3">
        <v>2627.7850000000003</v>
      </c>
      <c r="E35" s="3">
        <v>0.81249531446998258</v>
      </c>
      <c r="F35" s="3">
        <v>0.89105318277549306</v>
      </c>
      <c r="G35" s="3">
        <v>0.79360575646812925</v>
      </c>
      <c r="H35" s="1">
        <v>0.69174498806037465</v>
      </c>
      <c r="I35" s="3">
        <v>313823.84999999998</v>
      </c>
      <c r="J35" s="3">
        <v>1802936.3200000001</v>
      </c>
      <c r="K35" s="3">
        <v>11920975.109999999</v>
      </c>
      <c r="L35" s="3">
        <v>4859936.09</v>
      </c>
      <c r="M35" s="3">
        <v>223239</v>
      </c>
      <c r="N35" s="3">
        <v>313876</v>
      </c>
      <c r="O35" s="3">
        <v>5574240</v>
      </c>
      <c r="P35" s="3">
        <v>1332043</v>
      </c>
      <c r="Q35" s="7">
        <v>289.371274976</v>
      </c>
      <c r="R35" s="7">
        <v>558.91468784400001</v>
      </c>
      <c r="S35" s="7">
        <v>5451.1729999999998</v>
      </c>
      <c r="T35" s="7">
        <v>12232.799000000001</v>
      </c>
      <c r="U35" s="7">
        <v>27.126024716000003</v>
      </c>
      <c r="V35" s="7">
        <v>50.025774623999979</v>
      </c>
      <c r="W35" s="7">
        <v>47667.12</v>
      </c>
      <c r="X35" s="7">
        <v>184114.67</v>
      </c>
      <c r="Y35" s="7">
        <v>1146252.99</v>
      </c>
      <c r="Z35" s="7">
        <v>468399.62</v>
      </c>
    </row>
    <row r="36" spans="1:26" x14ac:dyDescent="0.25">
      <c r="A36" s="5">
        <v>45017</v>
      </c>
      <c r="B36" s="3">
        <v>2.8084002476783039</v>
      </c>
      <c r="C36" s="3">
        <v>634.74</v>
      </c>
      <c r="D36" s="3">
        <v>2748.95</v>
      </c>
      <c r="E36" s="3">
        <v>0.81005918965217427</v>
      </c>
      <c r="F36" s="3">
        <v>0.89498864290701263</v>
      </c>
      <c r="G36" s="3">
        <v>0.81241189352452492</v>
      </c>
      <c r="H36" s="1">
        <v>0.7166619848692104</v>
      </c>
      <c r="I36" s="3">
        <v>308459.46999999997</v>
      </c>
      <c r="J36" s="3">
        <v>1466037.76</v>
      </c>
      <c r="K36" s="3">
        <v>12499794.4</v>
      </c>
      <c r="L36" s="3">
        <v>4515627.67</v>
      </c>
      <c r="M36" s="3">
        <v>215805</v>
      </c>
      <c r="N36" s="3">
        <v>284306</v>
      </c>
      <c r="O36" s="3">
        <v>5814328</v>
      </c>
      <c r="P36" s="3">
        <v>1283784</v>
      </c>
      <c r="Q36" s="7">
        <v>256.82297474600006</v>
      </c>
      <c r="R36" s="7">
        <v>591.88825627700032</v>
      </c>
      <c r="S36" s="7">
        <v>5039.2209999999995</v>
      </c>
      <c r="T36" s="7">
        <v>12745.970999999998</v>
      </c>
      <c r="U36" s="7">
        <v>25.248576896000081</v>
      </c>
      <c r="V36" s="7">
        <v>52.50204889700079</v>
      </c>
      <c r="W36" s="7">
        <v>43852.62</v>
      </c>
      <c r="X36" s="7">
        <v>149434</v>
      </c>
      <c r="Y36" s="7">
        <v>1199989.31</v>
      </c>
      <c r="Z36" s="7">
        <v>435298.55</v>
      </c>
    </row>
    <row r="37" spans="1:26" x14ac:dyDescent="0.25">
      <c r="A37" s="5">
        <v>45047</v>
      </c>
      <c r="B37" s="3">
        <v>2.8074211151603032</v>
      </c>
      <c r="C37" s="3">
        <v>737.7940000000001</v>
      </c>
      <c r="D37" s="3">
        <v>2994.7519999999995</v>
      </c>
      <c r="E37" s="3">
        <v>0.76850457523767202</v>
      </c>
      <c r="F37" s="3">
        <v>0.86520727798937069</v>
      </c>
      <c r="G37" s="3">
        <v>0.80233492098958725</v>
      </c>
      <c r="H37" s="1">
        <v>0.74510072062705701</v>
      </c>
      <c r="I37" s="3">
        <v>334066.12</v>
      </c>
      <c r="J37" s="3">
        <v>1174938.33</v>
      </c>
      <c r="K37" s="3">
        <v>14538447.189999999</v>
      </c>
      <c r="L37" s="3">
        <v>4900052.09</v>
      </c>
      <c r="M37" s="3">
        <v>247009</v>
      </c>
      <c r="N37" s="3">
        <v>282362</v>
      </c>
      <c r="O37" s="3">
        <v>6654397</v>
      </c>
      <c r="P37" s="3">
        <v>1482065</v>
      </c>
      <c r="Q37" s="7">
        <v>267.34557284799996</v>
      </c>
      <c r="R37" s="7">
        <v>648.98139927300076</v>
      </c>
      <c r="S37" s="7">
        <v>4333.6909999999998</v>
      </c>
      <c r="T37" s="7">
        <v>12667.891</v>
      </c>
      <c r="U37" s="7">
        <v>20.468749317999951</v>
      </c>
      <c r="V37" s="7">
        <v>52.994295933001183</v>
      </c>
      <c r="W37" s="7">
        <v>42847.33</v>
      </c>
      <c r="X37" s="7">
        <v>117338.32</v>
      </c>
      <c r="Y37" s="7">
        <v>1383895.95</v>
      </c>
      <c r="Z37" s="7">
        <v>468072.19</v>
      </c>
    </row>
    <row r="38" spans="1:26" x14ac:dyDescent="0.25">
      <c r="A38" s="5">
        <v>45078</v>
      </c>
      <c r="B38" s="3">
        <v>2.8033477801679489</v>
      </c>
      <c r="C38" s="3">
        <v>794.34299999999996</v>
      </c>
      <c r="D38" s="3">
        <v>3550.2960000000003</v>
      </c>
      <c r="E38" s="3">
        <v>0.7965596855399818</v>
      </c>
      <c r="F38" s="3">
        <v>0.87623689291059437</v>
      </c>
      <c r="G38" s="3">
        <v>0.81716708799050974</v>
      </c>
      <c r="H38" s="1">
        <v>0.75389478948162947</v>
      </c>
      <c r="I38" s="3">
        <v>343756.09</v>
      </c>
      <c r="J38" s="3">
        <v>1394246.67</v>
      </c>
      <c r="K38" s="3">
        <v>17750779.5</v>
      </c>
      <c r="L38" s="3">
        <v>5516462.9699999997</v>
      </c>
      <c r="M38" s="3">
        <v>264743</v>
      </c>
      <c r="N38" s="3">
        <v>359571</v>
      </c>
      <c r="O38" s="3">
        <v>7809994</v>
      </c>
      <c r="P38" s="3">
        <v>1674911</v>
      </c>
      <c r="Q38" s="7">
        <v>276.54646377500001</v>
      </c>
      <c r="R38" s="7">
        <v>791.11075343399966</v>
      </c>
      <c r="S38" s="7">
        <v>4222.5279999999993</v>
      </c>
      <c r="T38" s="7">
        <v>12934.882000000021</v>
      </c>
      <c r="U38" s="7">
        <v>19.399722244999943</v>
      </c>
      <c r="V38" s="7">
        <v>54.166458563999129</v>
      </c>
      <c r="W38" s="7">
        <v>42867</v>
      </c>
      <c r="X38" s="7">
        <v>136310.87</v>
      </c>
      <c r="Y38" s="7">
        <v>1674991.96</v>
      </c>
      <c r="Z38" s="7">
        <v>522326.01</v>
      </c>
    </row>
    <row r="39" spans="1:26" x14ac:dyDescent="0.25">
      <c r="A39" s="5">
        <v>45108</v>
      </c>
      <c r="B39" s="3">
        <v>2.7980251720388489</v>
      </c>
      <c r="C39" s="3">
        <v>904.32300000000009</v>
      </c>
      <c r="D39" s="3">
        <v>4181.3719999999994</v>
      </c>
      <c r="E39" s="3">
        <v>0.84566354273306776</v>
      </c>
      <c r="F39" s="3">
        <v>0.92863090074189747</v>
      </c>
      <c r="G39" s="3">
        <v>0.82218300546926226</v>
      </c>
      <c r="H39" s="1">
        <v>0.75187438729347389</v>
      </c>
      <c r="I39" s="3">
        <v>383363.88</v>
      </c>
      <c r="J39" s="3">
        <v>1452225.84</v>
      </c>
      <c r="K39" s="3">
        <v>20976546.039999999</v>
      </c>
      <c r="L39" s="3">
        <v>6197129.1299999999</v>
      </c>
      <c r="M39" s="3">
        <v>277362</v>
      </c>
      <c r="N39" s="3">
        <v>381326</v>
      </c>
      <c r="O39" s="3">
        <v>9057160</v>
      </c>
      <c r="P39" s="3">
        <v>1852220</v>
      </c>
      <c r="Q39" s="7">
        <v>321.85411763000002</v>
      </c>
      <c r="R39" s="7">
        <v>954.49449500199853</v>
      </c>
      <c r="S39" s="7">
        <v>4840.3620000000001</v>
      </c>
      <c r="T39" s="7">
        <v>14667.345999999998</v>
      </c>
      <c r="U39" s="7">
        <v>24.066588469999985</v>
      </c>
      <c r="V39" s="7">
        <v>61.623843651998556</v>
      </c>
      <c r="W39" s="7">
        <v>43383.23</v>
      </c>
      <c r="X39" s="7">
        <v>140759.51</v>
      </c>
      <c r="Y39" s="7">
        <v>1975125.67</v>
      </c>
      <c r="Z39" s="7">
        <v>588740.76</v>
      </c>
    </row>
    <row r="40" spans="1:26" x14ac:dyDescent="0.25">
      <c r="A40" s="5">
        <v>45139</v>
      </c>
      <c r="B40" s="3">
        <v>2.7679081821292959</v>
      </c>
      <c r="C40" s="3">
        <v>934.43299999999999</v>
      </c>
      <c r="D40" s="3">
        <v>4285.5329999999994</v>
      </c>
      <c r="E40" s="3">
        <v>0.87918958528214075</v>
      </c>
      <c r="F40" s="3">
        <v>0.93029069784930241</v>
      </c>
      <c r="G40" s="3">
        <v>0.82098868076918496</v>
      </c>
      <c r="H40" s="1">
        <v>0.76679154102796354</v>
      </c>
      <c r="I40" s="3">
        <v>417641.35</v>
      </c>
      <c r="J40" s="3">
        <v>1361967.3</v>
      </c>
      <c r="K40" s="3">
        <v>21421432.030000001</v>
      </c>
      <c r="L40" s="3">
        <v>6454055.2000000002</v>
      </c>
      <c r="M40" s="3">
        <v>302460</v>
      </c>
      <c r="N40" s="3">
        <v>355916</v>
      </c>
      <c r="O40" s="3">
        <v>9243748</v>
      </c>
      <c r="P40" s="3">
        <v>1913739</v>
      </c>
      <c r="Q40" s="7">
        <v>334.44566461200009</v>
      </c>
      <c r="R40" s="7">
        <v>987.24361036899859</v>
      </c>
      <c r="S40" s="7">
        <v>4881.7620000000006</v>
      </c>
      <c r="T40" s="7">
        <v>16051.278</v>
      </c>
      <c r="U40" s="7">
        <v>23.773888722000013</v>
      </c>
      <c r="V40" s="7">
        <v>68.925394038997979</v>
      </c>
      <c r="W40" s="7">
        <v>48102.33</v>
      </c>
      <c r="X40" s="7">
        <v>132266.59</v>
      </c>
      <c r="Y40" s="7">
        <v>2025362.11</v>
      </c>
      <c r="Z40" s="7">
        <v>611401.62</v>
      </c>
    </row>
    <row r="41" spans="1:26" x14ac:dyDescent="0.25">
      <c r="A41" s="5">
        <v>45170</v>
      </c>
      <c r="B41" s="3">
        <v>2.8355339933908197</v>
      </c>
      <c r="C41" s="3">
        <v>920.06799999999998</v>
      </c>
      <c r="D41" s="3">
        <v>3668.54</v>
      </c>
      <c r="E41" s="3">
        <v>0.85870690958955298</v>
      </c>
      <c r="F41" s="3">
        <v>0.90205554196981652</v>
      </c>
      <c r="G41" s="3">
        <v>0.79948864666582975</v>
      </c>
      <c r="H41" s="1">
        <v>0.76455255718680193</v>
      </c>
      <c r="I41" s="3">
        <v>363000.1</v>
      </c>
      <c r="J41" s="3">
        <v>1295711.3999999999</v>
      </c>
      <c r="K41" s="3">
        <v>18081120.75</v>
      </c>
      <c r="L41" s="3">
        <v>6049496.1299999999</v>
      </c>
      <c r="M41" s="3">
        <v>255329</v>
      </c>
      <c r="N41" s="3">
        <v>329471</v>
      </c>
      <c r="O41" s="3">
        <v>7832059</v>
      </c>
      <c r="P41" s="3">
        <v>1764051</v>
      </c>
      <c r="Q41" s="7">
        <v>333.96627557800002</v>
      </c>
      <c r="R41" s="7">
        <v>850.87306863900017</v>
      </c>
      <c r="S41" s="7">
        <v>4794.9829999999993</v>
      </c>
      <c r="T41" s="7">
        <v>15570.423999999995</v>
      </c>
      <c r="U41" s="7">
        <v>23.022449937999991</v>
      </c>
      <c r="V41" s="7">
        <v>69.635203749000482</v>
      </c>
      <c r="W41" s="7">
        <v>42548.79</v>
      </c>
      <c r="X41" s="7">
        <v>126968.25</v>
      </c>
      <c r="Y41" s="7">
        <v>1722385.96</v>
      </c>
      <c r="Z41" s="7">
        <v>575401.35</v>
      </c>
    </row>
    <row r="42" spans="1:26" x14ac:dyDescent="0.25">
      <c r="A42" s="5">
        <v>45200</v>
      </c>
      <c r="B42" s="3">
        <v>2.8459720376871216</v>
      </c>
      <c r="C42" s="3">
        <v>957.68799999999999</v>
      </c>
      <c r="D42" s="3">
        <v>3222.6809999999996</v>
      </c>
      <c r="E42" s="3">
        <v>0.83945614753356157</v>
      </c>
      <c r="F42" s="3">
        <v>0.93238136132733085</v>
      </c>
      <c r="G42" s="3">
        <v>0.77090826192615991</v>
      </c>
      <c r="H42" s="1">
        <v>0.72858028469498459</v>
      </c>
      <c r="I42" s="3">
        <v>324629.34999999998</v>
      </c>
      <c r="J42" s="3">
        <v>1287202.02</v>
      </c>
      <c r="K42" s="3">
        <v>14522768.41</v>
      </c>
      <c r="L42" s="3">
        <v>6301688.6399999997</v>
      </c>
      <c r="M42" s="3">
        <v>236328</v>
      </c>
      <c r="N42" s="3">
        <v>315435</v>
      </c>
      <c r="O42" s="3">
        <v>6632445</v>
      </c>
      <c r="P42" s="3">
        <v>1769147</v>
      </c>
      <c r="Q42" s="7">
        <v>369.986987124</v>
      </c>
      <c r="R42" s="7">
        <v>704.87847252199833</v>
      </c>
      <c r="S42" s="7">
        <v>5449.1589999999997</v>
      </c>
      <c r="T42" s="7">
        <v>14627.344999999987</v>
      </c>
      <c r="U42" s="7">
        <v>26.990761644000031</v>
      </c>
      <c r="V42" s="7">
        <v>62.276061601998379</v>
      </c>
      <c r="W42" s="7">
        <v>39809.82</v>
      </c>
      <c r="X42" s="7">
        <v>128795.49</v>
      </c>
      <c r="Y42" s="7">
        <v>1397133.53</v>
      </c>
      <c r="Z42" s="7">
        <v>601975.52</v>
      </c>
    </row>
    <row r="43" spans="1:26" x14ac:dyDescent="0.25">
      <c r="A43" s="5">
        <v>45231</v>
      </c>
      <c r="B43" s="3">
        <v>2.9709114209608161</v>
      </c>
      <c r="C43" s="3">
        <v>865.82699999999988</v>
      </c>
      <c r="D43" s="3">
        <v>2732.78</v>
      </c>
      <c r="E43" s="3">
        <v>0.81583167861060613</v>
      </c>
      <c r="F43" s="3">
        <v>0.91699127116942369</v>
      </c>
      <c r="G43" s="3">
        <v>0.75939940093486169</v>
      </c>
      <c r="H43" s="1">
        <v>0.68899724681201668</v>
      </c>
      <c r="I43" s="3">
        <v>302015.92</v>
      </c>
      <c r="J43" s="3">
        <v>1330618.28</v>
      </c>
      <c r="K43" s="3">
        <v>11790255.15</v>
      </c>
      <c r="L43" s="3">
        <v>5915518.8499999996</v>
      </c>
      <c r="M43" s="3">
        <v>230574</v>
      </c>
      <c r="N43" s="3">
        <v>240997</v>
      </c>
      <c r="O43" s="3">
        <v>5515905</v>
      </c>
      <c r="P43" s="3">
        <v>1575290</v>
      </c>
      <c r="Q43" s="7">
        <v>374.81830125099987</v>
      </c>
      <c r="R43" s="7">
        <v>602.91590680400009</v>
      </c>
      <c r="S43" s="7">
        <v>6426.1229999999996</v>
      </c>
      <c r="T43" s="7">
        <v>14236.469000000001</v>
      </c>
      <c r="U43" s="7">
        <v>33.434336580999961</v>
      </c>
      <c r="V43" s="7">
        <v>61.153241144000106</v>
      </c>
      <c r="W43" s="7">
        <v>43263.29</v>
      </c>
      <c r="X43" s="7">
        <v>136592.70000000001</v>
      </c>
      <c r="Y43" s="7">
        <v>1149457.6200000001</v>
      </c>
      <c r="Z43" s="7">
        <v>578996.21</v>
      </c>
    </row>
    <row r="44" spans="1:26" x14ac:dyDescent="0.25">
      <c r="A44" s="5">
        <v>45261</v>
      </c>
      <c r="B44" s="3">
        <v>2.9765593133373862</v>
      </c>
      <c r="C44" s="3">
        <v>890.17899999999997</v>
      </c>
      <c r="D44" s="3">
        <v>2840.759</v>
      </c>
      <c r="E44" s="3">
        <v>0.79018118565773032</v>
      </c>
      <c r="F44" s="3">
        <v>0.8781811047155873</v>
      </c>
      <c r="G44" s="3">
        <v>0.76140611288635729</v>
      </c>
      <c r="H44" s="1">
        <v>0.67569558294800314</v>
      </c>
      <c r="I44" s="3">
        <v>320410.73</v>
      </c>
      <c r="J44" s="3">
        <v>1351935.21</v>
      </c>
      <c r="K44" s="3">
        <v>12213497.26</v>
      </c>
      <c r="L44" s="3">
        <v>6066877.7599999998</v>
      </c>
      <c r="M44" s="3">
        <v>223928</v>
      </c>
      <c r="N44" s="3">
        <v>234970</v>
      </c>
      <c r="O44" s="3">
        <v>5719254</v>
      </c>
      <c r="P44" s="3">
        <v>1604079</v>
      </c>
      <c r="Q44" s="7">
        <v>395.95546059599991</v>
      </c>
      <c r="R44" s="7">
        <v>627.91796477799994</v>
      </c>
      <c r="S44" s="7">
        <v>7632.4370000000017</v>
      </c>
      <c r="T44" s="7">
        <v>15902.355000000001</v>
      </c>
      <c r="U44" s="7">
        <v>41.005275005999913</v>
      </c>
      <c r="V44" s="7">
        <v>65.838291417999827</v>
      </c>
      <c r="W44" s="7">
        <v>51209.63</v>
      </c>
      <c r="X44" s="7">
        <v>143061.39000000001</v>
      </c>
      <c r="Y44" s="7">
        <v>1196649.79</v>
      </c>
      <c r="Z44" s="7">
        <v>597711.86</v>
      </c>
    </row>
    <row r="45" spans="1:26" x14ac:dyDescent="0.25">
      <c r="A45" s="5">
        <v>45292</v>
      </c>
      <c r="B45" s="3">
        <v>2.9820622130565613</v>
      </c>
      <c r="C45" s="3">
        <v>972.70499999999993</v>
      </c>
      <c r="D45" s="3">
        <v>2879.453</v>
      </c>
      <c r="E45" s="3">
        <v>0.85266650136649114</v>
      </c>
      <c r="F45" s="3">
        <v>0.8803989039679504</v>
      </c>
      <c r="G45" s="3">
        <v>0.74749088692623722</v>
      </c>
      <c r="H45" s="1">
        <v>0.68038687347090743</v>
      </c>
      <c r="I45" s="3">
        <v>311774.31</v>
      </c>
      <c r="J45" s="3">
        <v>1380323.65</v>
      </c>
      <c r="K45" s="3">
        <v>12151320.1</v>
      </c>
      <c r="L45" s="3">
        <v>6644652.6299999999</v>
      </c>
      <c r="M45" s="3">
        <v>207951</v>
      </c>
      <c r="N45" s="3">
        <v>242331</v>
      </c>
      <c r="O45" s="3">
        <v>5686051</v>
      </c>
      <c r="P45" s="3">
        <v>1687282</v>
      </c>
      <c r="Q45" s="7">
        <v>429.95205656599995</v>
      </c>
      <c r="R45" s="7">
        <v>608.4974504170001</v>
      </c>
      <c r="S45" s="7">
        <v>5274.0030000000006</v>
      </c>
      <c r="T45" s="7">
        <v>11227.205999999998</v>
      </c>
      <c r="U45" s="7">
        <v>27.340693915999893</v>
      </c>
      <c r="V45" s="7">
        <v>45.148110967000534</v>
      </c>
      <c r="W45" s="7">
        <v>38815.54</v>
      </c>
      <c r="X45" s="7">
        <v>133773.65</v>
      </c>
      <c r="Y45" s="7">
        <v>1157707.19</v>
      </c>
      <c r="Z45" s="7">
        <v>633373.31000000006</v>
      </c>
    </row>
    <row r="46" spans="1:26" x14ac:dyDescent="0.25">
      <c r="A46" s="5">
        <v>45323</v>
      </c>
      <c r="B46" s="3">
        <v>2.9620201828313388</v>
      </c>
      <c r="C46" s="3">
        <v>894.84500000000003</v>
      </c>
      <c r="D46" s="3">
        <v>2762.9690000000001</v>
      </c>
      <c r="E46" s="3">
        <v>0.86034003372930112</v>
      </c>
      <c r="F46" s="3">
        <v>0.91505027652288662</v>
      </c>
      <c r="G46" s="3">
        <v>0.75536071544370498</v>
      </c>
      <c r="H46" s="1">
        <v>0.67394160559068916</v>
      </c>
      <c r="I46" s="3">
        <v>290226.77</v>
      </c>
      <c r="J46" s="3">
        <v>1356294.48</v>
      </c>
      <c r="K46" s="3">
        <v>10974553.699999999</v>
      </c>
      <c r="L46" s="3">
        <v>6223206.5999999996</v>
      </c>
      <c r="M46" s="3">
        <v>202481</v>
      </c>
      <c r="N46" s="3">
        <v>238076</v>
      </c>
      <c r="O46" s="3">
        <v>5167411</v>
      </c>
      <c r="P46" s="3">
        <v>1564682</v>
      </c>
      <c r="Q46" s="7">
        <v>405.05449812200004</v>
      </c>
      <c r="R46" s="7">
        <v>586.62027301699993</v>
      </c>
      <c r="S46" s="7">
        <v>6028.2689999999993</v>
      </c>
      <c r="T46" s="7">
        <v>12460.042000000001</v>
      </c>
      <c r="U46" s="7">
        <v>31.739388091999992</v>
      </c>
      <c r="V46" s="7">
        <v>49.870968076999887</v>
      </c>
      <c r="W46" s="7">
        <v>40392.160000000003</v>
      </c>
      <c r="X46" s="7">
        <v>130053.1</v>
      </c>
      <c r="Y46" s="7">
        <v>1058721.81</v>
      </c>
      <c r="Z46" s="7">
        <v>598850.65</v>
      </c>
    </row>
    <row r="47" spans="1:26" x14ac:dyDescent="0.25">
      <c r="A47" s="5">
        <v>45352</v>
      </c>
      <c r="B47" s="3">
        <v>2.9759510255605832</v>
      </c>
      <c r="C47" s="3">
        <v>1014.2640000000001</v>
      </c>
      <c r="D47" s="3">
        <v>2998.4080000000004</v>
      </c>
      <c r="E47" s="3">
        <v>0.85500696282617228</v>
      </c>
      <c r="F47" s="3">
        <v>0.91774246802887804</v>
      </c>
      <c r="G47" s="3">
        <v>0.7472347602794347</v>
      </c>
      <c r="H47" s="1">
        <v>0.67443645839289135</v>
      </c>
      <c r="I47" s="3">
        <v>314428.65999999997</v>
      </c>
      <c r="J47" s="3">
        <v>1561355.64</v>
      </c>
      <c r="K47" s="3">
        <v>12206788.08</v>
      </c>
      <c r="L47" s="3">
        <v>6892936.0300000003</v>
      </c>
      <c r="M47" s="3">
        <v>212025</v>
      </c>
      <c r="N47" s="3">
        <v>278104</v>
      </c>
      <c r="O47" s="3">
        <v>5737035</v>
      </c>
      <c r="P47" s="3">
        <v>1729032</v>
      </c>
      <c r="Q47" s="7">
        <v>457.44815821599991</v>
      </c>
      <c r="R47" s="7">
        <v>640.05284100500012</v>
      </c>
      <c r="S47" s="7">
        <v>6610.835</v>
      </c>
      <c r="T47" s="7">
        <v>13694.985999999999</v>
      </c>
      <c r="U47" s="7">
        <v>35.184010545999925</v>
      </c>
      <c r="V47" s="7">
        <v>55.208693825000182</v>
      </c>
      <c r="W47" s="7">
        <v>46463</v>
      </c>
      <c r="X47" s="7">
        <v>147996.5</v>
      </c>
      <c r="Y47" s="7">
        <v>1175564.6499999999</v>
      </c>
      <c r="Z47" s="7">
        <v>664211.43000000005</v>
      </c>
    </row>
    <row r="48" spans="1:26" x14ac:dyDescent="0.25">
      <c r="A48" s="5">
        <v>45383</v>
      </c>
      <c r="B48" s="3">
        <v>2.8913907047744209</v>
      </c>
      <c r="C48" s="3">
        <v>992.41700000000003</v>
      </c>
      <c r="D48" s="3">
        <v>3125.3330000000001</v>
      </c>
      <c r="E48" s="3">
        <v>0.87505813576612912</v>
      </c>
      <c r="F48" s="3">
        <v>0.90538472971008432</v>
      </c>
      <c r="G48" s="3">
        <v>0.75899046809544046</v>
      </c>
      <c r="H48" s="1">
        <v>0.66987975179402359</v>
      </c>
      <c r="I48" s="3">
        <v>322761.67</v>
      </c>
      <c r="J48" s="3">
        <v>1574242.02</v>
      </c>
      <c r="K48" s="3">
        <v>12778560.640000001</v>
      </c>
      <c r="L48" s="3">
        <v>6369753.2300000004</v>
      </c>
      <c r="M48" s="3">
        <v>222159</v>
      </c>
      <c r="N48" s="3">
        <v>311206</v>
      </c>
      <c r="O48" s="3">
        <v>5956748</v>
      </c>
      <c r="P48" s="3">
        <v>1694788</v>
      </c>
      <c r="Q48" s="7">
        <v>419.33650119900005</v>
      </c>
      <c r="R48" s="7">
        <v>670.70739646999982</v>
      </c>
      <c r="S48" s="7">
        <v>6602.7780000000002</v>
      </c>
      <c r="T48" s="7">
        <v>13398.352000000001</v>
      </c>
      <c r="U48" s="7">
        <v>34.406156769000006</v>
      </c>
      <c r="V48" s="7">
        <v>54.076539350000019</v>
      </c>
      <c r="W48" s="7">
        <v>45432.05</v>
      </c>
      <c r="X48" s="7">
        <v>149256.98000000001</v>
      </c>
      <c r="Y48" s="7">
        <v>1225975.5</v>
      </c>
      <c r="Z48" s="7">
        <v>614530.61</v>
      </c>
    </row>
    <row r="49" spans="1:26" x14ac:dyDescent="0.25">
      <c r="A49" s="5">
        <v>45413</v>
      </c>
      <c r="B49" s="3">
        <v>2.8514357196839315</v>
      </c>
      <c r="C49" s="3">
        <v>1054.9490000000001</v>
      </c>
      <c r="D49" s="3">
        <v>3510.0959999999995</v>
      </c>
      <c r="E49" s="3">
        <v>0.8137834928432226</v>
      </c>
      <c r="F49" s="3">
        <v>0.89499424974433806</v>
      </c>
      <c r="G49" s="3">
        <v>0.76890720682928637</v>
      </c>
      <c r="H49" s="1">
        <v>0.66656914853071736</v>
      </c>
      <c r="I49" s="3">
        <v>326516.86</v>
      </c>
      <c r="J49" s="3">
        <v>1576662.43</v>
      </c>
      <c r="K49" s="3">
        <v>14673386.380000001</v>
      </c>
      <c r="L49" s="3">
        <v>6583225.6500000004</v>
      </c>
      <c r="M49" s="3">
        <v>245043</v>
      </c>
      <c r="N49" s="3">
        <v>409767</v>
      </c>
      <c r="O49" s="3">
        <v>6773539</v>
      </c>
      <c r="P49" s="3">
        <v>1855841</v>
      </c>
      <c r="Q49" s="7">
        <v>413.01678188000005</v>
      </c>
      <c r="R49" s="7">
        <v>747.82152544199982</v>
      </c>
      <c r="S49" s="7">
        <v>6670.7960000000012</v>
      </c>
      <c r="T49" s="7">
        <v>13335.738999999996</v>
      </c>
      <c r="U49" s="7">
        <v>34.078519010000058</v>
      </c>
      <c r="V49" s="7">
        <v>55.045038821999583</v>
      </c>
      <c r="W49" s="7">
        <v>42383.01</v>
      </c>
      <c r="X49" s="7">
        <v>152114.72</v>
      </c>
      <c r="Y49" s="7">
        <v>1398580.73</v>
      </c>
      <c r="Z49" s="7">
        <v>634013.87</v>
      </c>
    </row>
    <row r="50" spans="1:26" x14ac:dyDescent="0.25">
      <c r="A50" s="5">
        <v>45444</v>
      </c>
      <c r="B50" s="3">
        <v>2.7611515539172826</v>
      </c>
      <c r="C50" s="3">
        <v>1069.0129999999999</v>
      </c>
      <c r="D50" s="3">
        <v>4140.4859999999999</v>
      </c>
      <c r="E50" s="3">
        <v>0.86793380511638574</v>
      </c>
      <c r="F50" s="3">
        <v>0.89865775037518247</v>
      </c>
      <c r="G50" s="3">
        <v>0.79479543042430756</v>
      </c>
      <c r="H50" s="1">
        <v>0.70843702763423377</v>
      </c>
      <c r="I50" s="3">
        <v>343655.56</v>
      </c>
      <c r="J50" s="3">
        <v>1728579.94</v>
      </c>
      <c r="K50" s="3">
        <v>18141879.370000001</v>
      </c>
      <c r="L50" s="3">
        <v>6609623.8899999997</v>
      </c>
      <c r="M50" s="3">
        <v>248887</v>
      </c>
      <c r="N50" s="3">
        <v>474297</v>
      </c>
      <c r="O50" s="3">
        <v>8027717</v>
      </c>
      <c r="P50" s="3">
        <v>1972212</v>
      </c>
      <c r="Q50" s="7">
        <v>394.86055415800001</v>
      </c>
      <c r="R50" s="7">
        <v>911.8535693180005</v>
      </c>
      <c r="S50" s="7">
        <v>6024.0680000000002</v>
      </c>
      <c r="T50" s="7">
        <v>14637.224999999999</v>
      </c>
      <c r="U50" s="7">
        <v>31.120735377999971</v>
      </c>
      <c r="V50" s="7">
        <v>62.661924788000221</v>
      </c>
      <c r="W50" s="7">
        <v>40147.08</v>
      </c>
      <c r="X50" s="7">
        <v>169934.7</v>
      </c>
      <c r="Y50" s="7">
        <v>1717197.34</v>
      </c>
      <c r="Z50" s="7">
        <v>634946.92000000004</v>
      </c>
    </row>
    <row r="51" spans="1:26" x14ac:dyDescent="0.25">
      <c r="A51" s="5">
        <v>45474</v>
      </c>
      <c r="B51" s="3">
        <v>2.7632316553189842</v>
      </c>
      <c r="C51" s="3">
        <v>1167.1090000000002</v>
      </c>
      <c r="D51" s="3">
        <v>4664.4430000000002</v>
      </c>
      <c r="E51" s="3">
        <v>0.89784347227298578</v>
      </c>
      <c r="F51" s="3">
        <v>0.93704552422632204</v>
      </c>
      <c r="G51" s="3">
        <v>0.79986305532386581</v>
      </c>
      <c r="H51" s="1">
        <v>0.71822669039870934</v>
      </c>
      <c r="I51" s="3">
        <v>364553.69</v>
      </c>
      <c r="J51" s="3">
        <v>1689090.4</v>
      </c>
      <c r="K51" s="3">
        <v>21186741.920000002</v>
      </c>
      <c r="L51" s="3">
        <v>7252984.4800000004</v>
      </c>
      <c r="M51" s="3">
        <v>277179</v>
      </c>
      <c r="N51" s="3">
        <v>471952</v>
      </c>
      <c r="O51" s="3">
        <v>9133971</v>
      </c>
      <c r="P51" s="3">
        <v>2178949</v>
      </c>
      <c r="Q51" s="7">
        <v>428.29573221700002</v>
      </c>
      <c r="R51" s="7">
        <v>1057.2730331829998</v>
      </c>
      <c r="S51" s="7">
        <v>6085.3680000000004</v>
      </c>
      <c r="T51" s="7">
        <v>15511.311999999996</v>
      </c>
      <c r="U51" s="7">
        <v>31.738510356999988</v>
      </c>
      <c r="V51" s="7">
        <v>66.616637532999505</v>
      </c>
      <c r="W51" s="7">
        <v>42154.92</v>
      </c>
      <c r="X51" s="7">
        <v>164864.34</v>
      </c>
      <c r="Y51" s="7">
        <v>1996931.89</v>
      </c>
      <c r="Z51" s="7">
        <v>693247.86</v>
      </c>
    </row>
    <row r="52" spans="1:26" ht="15.75" thickBot="1" x14ac:dyDescent="0.3">
      <c r="A52" s="6">
        <v>45505</v>
      </c>
      <c r="B52" s="3">
        <v>2.7588499170741003</v>
      </c>
      <c r="C52" s="3">
        <v>1191.6559999999999</v>
      </c>
      <c r="D52" s="3">
        <v>4730.2800000000007</v>
      </c>
      <c r="E52" s="3">
        <v>0.92230110862675463</v>
      </c>
      <c r="F52" s="3">
        <v>0.94139216911680346</v>
      </c>
      <c r="G52" s="3">
        <v>0.79877256356704984</v>
      </c>
      <c r="H52" s="1">
        <v>0.7201096700875198</v>
      </c>
      <c r="I52" s="3">
        <v>366506.67</v>
      </c>
      <c r="J52" s="3">
        <v>1648169.66</v>
      </c>
      <c r="K52" s="3">
        <v>21549349.66</v>
      </c>
      <c r="L52" s="3">
        <v>7422331.1799999997</v>
      </c>
      <c r="M52" s="3">
        <v>276636</v>
      </c>
      <c r="N52" s="3">
        <v>458830</v>
      </c>
      <c r="O52" s="3">
        <v>9223275</v>
      </c>
      <c r="P52" s="3">
        <v>2216759</v>
      </c>
      <c r="Q52" s="7">
        <v>444.62641568399999</v>
      </c>
      <c r="R52" s="7">
        <v>1089.0112196429998</v>
      </c>
      <c r="S52" s="7">
        <v>6714.1030000000001</v>
      </c>
      <c r="T52" s="7">
        <v>17274.232010000003</v>
      </c>
      <c r="U52" s="7">
        <v>34.001363664000102</v>
      </c>
      <c r="V52" s="7">
        <v>76.079498192999694</v>
      </c>
      <c r="W52" s="7">
        <v>43262.93</v>
      </c>
      <c r="X52" s="7">
        <v>164036.51999999999</v>
      </c>
      <c r="Y52" s="7">
        <v>2040968.46</v>
      </c>
      <c r="Z52" s="7">
        <v>713984.66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AJ1"/>
  <sheetViews>
    <sheetView topLeftCell="L1" workbookViewId="0">
      <selection activeCell="L1" sqref="L1:AJ1"/>
    </sheetView>
  </sheetViews>
  <sheetFormatPr defaultRowHeight="15" x14ac:dyDescent="0.25"/>
  <sheetData>
    <row r="1" spans="12:36" x14ac:dyDescent="0.25">
      <c r="L1">
        <v>34.232959011612756</v>
      </c>
      <c r="M1">
        <v>9587.634</v>
      </c>
      <c r="N1">
        <v>37743.269</v>
      </c>
      <c r="O1">
        <v>9.8932082416245777</v>
      </c>
      <c r="P1">
        <v>10.770621995006147</v>
      </c>
      <c r="Q1">
        <v>9.548550915222668</v>
      </c>
      <c r="R1">
        <v>8.7261037365774818</v>
      </c>
      <c r="S1">
        <v>4024751.47</v>
      </c>
      <c r="T1">
        <v>17278948.859999999</v>
      </c>
      <c r="U1">
        <v>177474626.74999997</v>
      </c>
      <c r="V1">
        <v>65933637.420000002</v>
      </c>
      <c r="W1">
        <v>2869134</v>
      </c>
      <c r="X1">
        <v>3704516</v>
      </c>
      <c r="Y1">
        <v>80123722</v>
      </c>
      <c r="Z1">
        <v>18742399</v>
      </c>
      <c r="AA1">
        <v>3754.1886343449996</v>
      </c>
      <c r="AB1">
        <v>8343.1761973169978</v>
      </c>
      <c r="AC1">
        <v>61140.555000000008</v>
      </c>
      <c r="AD1">
        <v>162478.70800000004</v>
      </c>
      <c r="AE1">
        <v>303.97600172499989</v>
      </c>
      <c r="AF1">
        <v>685.41730370699645</v>
      </c>
      <c r="AG1">
        <v>529460.61</v>
      </c>
      <c r="AH1">
        <v>1741319.5</v>
      </c>
      <c r="AI1">
        <v>16957596.049999997</v>
      </c>
      <c r="AJ1">
        <v>6309550.3800000008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A2" sqref="A2:A26"/>
    </sheetView>
  </sheetViews>
  <sheetFormatPr defaultRowHeight="15" x14ac:dyDescent="0.25"/>
  <cols>
    <col min="1" max="1" width="18.7109375" bestFit="1" customWidth="1"/>
    <col min="2" max="2" width="140" bestFit="1" customWidth="1"/>
  </cols>
  <sheetData>
    <row r="1" spans="1:2" x14ac:dyDescent="0.25">
      <c r="A1" s="2" t="s">
        <v>1</v>
      </c>
      <c r="B1" t="s">
        <v>37</v>
      </c>
    </row>
    <row r="2" spans="1:2" x14ac:dyDescent="0.25">
      <c r="A2" s="3" t="s">
        <v>0</v>
      </c>
      <c r="B2" t="s">
        <v>36</v>
      </c>
    </row>
    <row r="3" spans="1:2" x14ac:dyDescent="0.25">
      <c r="A3" s="3" t="s">
        <v>3</v>
      </c>
      <c r="B3" t="s">
        <v>38</v>
      </c>
    </row>
    <row r="4" spans="1:2" x14ac:dyDescent="0.25">
      <c r="A4" s="3" t="s">
        <v>2</v>
      </c>
      <c r="B4" t="s">
        <v>39</v>
      </c>
    </row>
    <row r="5" spans="1:2" x14ac:dyDescent="0.25">
      <c r="A5" s="3" t="s">
        <v>4</v>
      </c>
      <c r="B5" t="s">
        <v>40</v>
      </c>
    </row>
    <row r="6" spans="1:2" x14ac:dyDescent="0.25">
      <c r="A6" s="3" t="s">
        <v>5</v>
      </c>
      <c r="B6" t="s">
        <v>41</v>
      </c>
    </row>
    <row r="7" spans="1:2" x14ac:dyDescent="0.25">
      <c r="A7" s="3" t="s">
        <v>6</v>
      </c>
      <c r="B7" t="s">
        <v>43</v>
      </c>
    </row>
    <row r="8" spans="1:2" x14ac:dyDescent="0.25">
      <c r="A8" s="1" t="s">
        <v>7</v>
      </c>
      <c r="B8" t="s">
        <v>42</v>
      </c>
    </row>
    <row r="9" spans="1:2" x14ac:dyDescent="0.25">
      <c r="A9" s="3" t="s">
        <v>9</v>
      </c>
      <c r="B9" t="s">
        <v>44</v>
      </c>
    </row>
    <row r="10" spans="1:2" x14ac:dyDescent="0.25">
      <c r="A10" s="3" t="s">
        <v>8</v>
      </c>
      <c r="B10" t="s">
        <v>45</v>
      </c>
    </row>
    <row r="11" spans="1:2" x14ac:dyDescent="0.25">
      <c r="A11" s="3" t="s">
        <v>10</v>
      </c>
      <c r="B11" t="s">
        <v>46</v>
      </c>
    </row>
    <row r="12" spans="1:2" x14ac:dyDescent="0.25">
      <c r="A12" s="3" t="s">
        <v>11</v>
      </c>
      <c r="B12" t="s">
        <v>47</v>
      </c>
    </row>
    <row r="13" spans="1:2" x14ac:dyDescent="0.25">
      <c r="A13" s="3" t="s">
        <v>12</v>
      </c>
      <c r="B13" t="s">
        <v>48</v>
      </c>
    </row>
    <row r="14" spans="1:2" x14ac:dyDescent="0.25">
      <c r="A14" s="3" t="s">
        <v>13</v>
      </c>
      <c r="B14" t="s">
        <v>49</v>
      </c>
    </row>
    <row r="15" spans="1:2" x14ac:dyDescent="0.25">
      <c r="A15" s="3" t="s">
        <v>14</v>
      </c>
      <c r="B15" t="s">
        <v>50</v>
      </c>
    </row>
    <row r="16" spans="1:2" x14ac:dyDescent="0.25">
      <c r="A16" s="3" t="s">
        <v>15</v>
      </c>
      <c r="B16" t="s">
        <v>51</v>
      </c>
    </row>
    <row r="17" spans="1:2" x14ac:dyDescent="0.25">
      <c r="A17" s="7" t="s">
        <v>16</v>
      </c>
      <c r="B17" t="s">
        <v>30</v>
      </c>
    </row>
    <row r="18" spans="1:2" x14ac:dyDescent="0.25">
      <c r="A18" s="7" t="s">
        <v>17</v>
      </c>
      <c r="B18" t="s">
        <v>31</v>
      </c>
    </row>
    <row r="19" spans="1:2" x14ac:dyDescent="0.25">
      <c r="A19" s="7" t="s">
        <v>18</v>
      </c>
      <c r="B19" t="s">
        <v>26</v>
      </c>
    </row>
    <row r="20" spans="1:2" x14ac:dyDescent="0.25">
      <c r="A20" s="7" t="s">
        <v>19</v>
      </c>
      <c r="B20" t="s">
        <v>28</v>
      </c>
    </row>
    <row r="21" spans="1:2" x14ac:dyDescent="0.25">
      <c r="A21" s="7" t="s">
        <v>20</v>
      </c>
      <c r="B21" t="s">
        <v>27</v>
      </c>
    </row>
    <row r="22" spans="1:2" x14ac:dyDescent="0.25">
      <c r="A22" s="7" t="s">
        <v>21</v>
      </c>
      <c r="B22" t="s">
        <v>29</v>
      </c>
    </row>
    <row r="23" spans="1:2" x14ac:dyDescent="0.25">
      <c r="A23" s="7" t="s">
        <v>22</v>
      </c>
      <c r="B23" t="s">
        <v>32</v>
      </c>
    </row>
    <row r="24" spans="1:2" x14ac:dyDescent="0.25">
      <c r="A24" s="7" t="s">
        <v>23</v>
      </c>
      <c r="B24" t="s">
        <v>33</v>
      </c>
    </row>
    <row r="25" spans="1:2" x14ac:dyDescent="0.25">
      <c r="A25" s="7" t="s">
        <v>24</v>
      </c>
      <c r="B25" t="s">
        <v>34</v>
      </c>
    </row>
    <row r="26" spans="1:2" x14ac:dyDescent="0.25">
      <c r="A26" s="7" t="s">
        <v>25</v>
      </c>
      <c r="B26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workbookViewId="0">
      <selection activeCell="E5" sqref="E5"/>
    </sheetView>
  </sheetViews>
  <sheetFormatPr defaultRowHeight="15" x14ac:dyDescent="0.25"/>
  <cols>
    <col min="1" max="1" width="10.140625" bestFit="1" customWidth="1"/>
  </cols>
  <sheetData>
    <row r="1" spans="1:5" x14ac:dyDescent="0.25">
      <c r="B1" t="s">
        <v>52</v>
      </c>
      <c r="C1" t="s">
        <v>53</v>
      </c>
      <c r="E1" s="9">
        <f>CORREL(B2:B52,C2:C52)</f>
        <v>0.93636443918121515</v>
      </c>
    </row>
    <row r="2" spans="1:5" x14ac:dyDescent="0.25">
      <c r="A2" s="8">
        <f>Лист1!A2</f>
        <v>43983</v>
      </c>
      <c r="B2">
        <f>Лист1!M2+Лист1!N2+Лист1!O2+Лист1!P2</f>
        <v>2848301</v>
      </c>
      <c r="C2">
        <f>Лист1!W2+Лист1!X2+Лист1!Y2+Лист1!Z2</f>
        <v>1054716.82</v>
      </c>
    </row>
    <row r="3" spans="1:5" x14ac:dyDescent="0.25">
      <c r="A3" s="8">
        <f>Лист1!A3</f>
        <v>44013</v>
      </c>
      <c r="B3">
        <f>Лист1!M3+Лист1!N3+Лист1!O3+Лист1!P3</f>
        <v>6765554</v>
      </c>
      <c r="C3">
        <f>Лист1!W3+Лист1!X3+Лист1!Y3+Лист1!Z3</f>
        <v>1748337.19</v>
      </c>
    </row>
    <row r="4" spans="1:5" x14ac:dyDescent="0.25">
      <c r="A4" s="8">
        <f>Лист1!A4</f>
        <v>44044</v>
      </c>
      <c r="B4">
        <f>Лист1!M4+Лист1!N4+Лист1!O4+Лист1!P4</f>
        <v>9320258</v>
      </c>
      <c r="C4">
        <f>Лист1!W4+Лист1!X4+Лист1!Y4+Лист1!Z4</f>
        <v>2284953.2999999998</v>
      </c>
    </row>
    <row r="5" spans="1:5" x14ac:dyDescent="0.25">
      <c r="A5" s="8">
        <f>Лист1!A5</f>
        <v>44075</v>
      </c>
      <c r="B5">
        <f>Лист1!M5+Лист1!N5+Лист1!O5+Лист1!P5</f>
        <v>8763609</v>
      </c>
      <c r="C5">
        <f>Лист1!W5+Лист1!X5+Лист1!Y5+Лист1!Z5</f>
        <v>2202970.77</v>
      </c>
    </row>
    <row r="6" spans="1:5" x14ac:dyDescent="0.25">
      <c r="A6" s="8">
        <f>Лист1!A6</f>
        <v>44105</v>
      </c>
      <c r="B6">
        <f>Лист1!M6+Лист1!N6+Лист1!O6+Лист1!P6</f>
        <v>6796311</v>
      </c>
      <c r="C6">
        <f>Лист1!W6+Лист1!X6+Лист1!Y6+Лист1!Z6</f>
        <v>1903621.4000000001</v>
      </c>
    </row>
    <row r="7" spans="1:5" x14ac:dyDescent="0.25">
      <c r="A7" s="8">
        <f>Лист1!A7</f>
        <v>44136</v>
      </c>
      <c r="B7">
        <f>Лист1!M7+Лист1!N7+Лист1!O7+Лист1!P7</f>
        <v>4671173</v>
      </c>
      <c r="C7">
        <f>Лист1!W7+Лист1!X7+Лист1!Y7+Лист1!Z7</f>
        <v>1593008.3200000003</v>
      </c>
    </row>
    <row r="8" spans="1:5" x14ac:dyDescent="0.25">
      <c r="A8" s="8">
        <f>Лист1!A8</f>
        <v>44166</v>
      </c>
      <c r="B8">
        <f>Лист1!M8+Лист1!N8+Лист1!O8+Лист1!P8</f>
        <v>5097205</v>
      </c>
      <c r="C8">
        <f>Лист1!W8+Лист1!X8+Лист1!Y8+Лист1!Z8</f>
        <v>1684773.13</v>
      </c>
    </row>
    <row r="9" spans="1:5" x14ac:dyDescent="0.25">
      <c r="A9" s="8">
        <f>Лист1!A9</f>
        <v>44197</v>
      </c>
      <c r="B9">
        <f>Лист1!M9+Лист1!N9+Лист1!O9+Лист1!P9</f>
        <v>5509652</v>
      </c>
      <c r="C9">
        <f>Лист1!W9+Лист1!X9+Лист1!Y9+Лист1!Z9</f>
        <v>1635485.51</v>
      </c>
    </row>
    <row r="10" spans="1:5" x14ac:dyDescent="0.25">
      <c r="A10" s="8">
        <f>Лист1!A10</f>
        <v>44228</v>
      </c>
      <c r="B10">
        <f>Лист1!M10+Лист1!N10+Лист1!O10+Лист1!P10</f>
        <v>4991826</v>
      </c>
      <c r="C10">
        <f>Лист1!W10+Лист1!X10+Лист1!Y10+Лист1!Z10</f>
        <v>1512121.0599999998</v>
      </c>
    </row>
    <row r="11" spans="1:5" x14ac:dyDescent="0.25">
      <c r="A11" s="8">
        <f>Лист1!A11</f>
        <v>44256</v>
      </c>
      <c r="B11">
        <f>Лист1!M11+Лист1!N11+Лист1!O11+Лист1!P11</f>
        <v>6498289</v>
      </c>
      <c r="C11">
        <f>Лист1!W11+Лист1!X11+Лист1!Y11+Лист1!Z11</f>
        <v>1952816.4700000002</v>
      </c>
    </row>
    <row r="12" spans="1:5" x14ac:dyDescent="0.25">
      <c r="A12" s="8">
        <f>Лист1!A12</f>
        <v>44287</v>
      </c>
      <c r="B12">
        <f>Лист1!M12+Лист1!N12+Лист1!O12+Лист1!P12</f>
        <v>7179414</v>
      </c>
      <c r="C12">
        <f>Лист1!W12+Лист1!X12+Лист1!Y12+Лист1!Z12</f>
        <v>2049487.29</v>
      </c>
    </row>
    <row r="13" spans="1:5" x14ac:dyDescent="0.25">
      <c r="A13" s="8">
        <f>Лист1!A13</f>
        <v>44317</v>
      </c>
      <c r="B13">
        <f>Лист1!M13+Лист1!N13+Лист1!O13+Лист1!P13</f>
        <v>8790161</v>
      </c>
      <c r="C13">
        <f>Лист1!W13+Лист1!X13+Лист1!Y13+Лист1!Z13</f>
        <v>2380420.11</v>
      </c>
    </row>
    <row r="14" spans="1:5" x14ac:dyDescent="0.25">
      <c r="A14" s="8">
        <f>Лист1!A14</f>
        <v>44348</v>
      </c>
      <c r="B14">
        <f>Лист1!M14+Лист1!N14+Лист1!O14+Лист1!P14</f>
        <v>11123989</v>
      </c>
      <c r="C14">
        <f>Лист1!W14+Лист1!X14+Лист1!Y14+Лист1!Z14</f>
        <v>2879368.0300000003</v>
      </c>
    </row>
    <row r="15" spans="1:5" x14ac:dyDescent="0.25">
      <c r="A15" s="8">
        <f>Лист1!A15</f>
        <v>44378</v>
      </c>
      <c r="B15">
        <f>Лист1!M15+Лист1!N15+Лист1!O15+Лист1!P15</f>
        <v>13179348</v>
      </c>
      <c r="C15">
        <f>Лист1!W15+Лист1!X15+Лист1!Y15+Лист1!Z15</f>
        <v>3379021.8499999996</v>
      </c>
    </row>
    <row r="16" spans="1:5" x14ac:dyDescent="0.25">
      <c r="A16" s="8">
        <f>Лист1!A16</f>
        <v>44409</v>
      </c>
      <c r="B16">
        <f>Лист1!M16+Лист1!N16+Лист1!O16+Лист1!P16</f>
        <v>13950857</v>
      </c>
      <c r="C16">
        <f>Лист1!W16+Лист1!X16+Лист1!Y16+Лист1!Z16</f>
        <v>3534529.0800000005</v>
      </c>
    </row>
    <row r="17" spans="1:3" x14ac:dyDescent="0.25">
      <c r="A17" s="8">
        <f>Лист1!A17</f>
        <v>44440</v>
      </c>
      <c r="B17">
        <f>Лист1!M17+Лист1!N17+Лист1!O17+Лист1!P17</f>
        <v>12335380</v>
      </c>
      <c r="C17">
        <f>Лист1!W17+Лист1!X17+Лист1!Y17+Лист1!Z17</f>
        <v>3340693.05</v>
      </c>
    </row>
    <row r="18" spans="1:3" x14ac:dyDescent="0.25">
      <c r="A18" s="8">
        <f>Лист1!A18</f>
        <v>44470</v>
      </c>
      <c r="B18">
        <f>Лист1!M18+Лист1!N18+Лист1!O18+Лист1!P18</f>
        <v>11001489</v>
      </c>
      <c r="C18">
        <f>Лист1!W18+Лист1!X18+Лист1!Y18+Лист1!Z18</f>
        <v>3167079.9200000004</v>
      </c>
    </row>
    <row r="19" spans="1:3" x14ac:dyDescent="0.25">
      <c r="A19" s="8">
        <f>Лист1!A19</f>
        <v>44501</v>
      </c>
      <c r="B19">
        <f>Лист1!M19+Лист1!N19+Лист1!O19+Лист1!P19</f>
        <v>8227798</v>
      </c>
      <c r="C19">
        <f>Лист1!W19+Лист1!X19+Лист1!Y19+Лист1!Z19</f>
        <v>2624220.64</v>
      </c>
    </row>
    <row r="20" spans="1:3" x14ac:dyDescent="0.25">
      <c r="A20" s="8">
        <f>Лист1!A20</f>
        <v>44531</v>
      </c>
      <c r="B20">
        <f>Лист1!M20+Лист1!N20+Лист1!O20+Лист1!P20</f>
        <v>8214290</v>
      </c>
      <c r="C20">
        <f>Лист1!W20+Лист1!X20+Лист1!Y20+Лист1!Z20</f>
        <v>2637867.0199999996</v>
      </c>
    </row>
    <row r="21" spans="1:3" x14ac:dyDescent="0.25">
      <c r="A21" s="8">
        <f>Лист1!A21</f>
        <v>44562</v>
      </c>
      <c r="B21">
        <f>Лист1!M21+Лист1!N21+Лист1!O21+Лист1!P21</f>
        <v>8089983</v>
      </c>
      <c r="C21">
        <f>Лист1!W21+Лист1!X21+Лист1!Y21+Лист1!Z21</f>
        <v>2454554.56</v>
      </c>
    </row>
    <row r="22" spans="1:3" x14ac:dyDescent="0.25">
      <c r="A22" s="8">
        <f>Лист1!A22</f>
        <v>44593</v>
      </c>
      <c r="B22">
        <f>Лист1!M22+Лист1!N22+Лист1!O22+Лист1!P22</f>
        <v>5961391</v>
      </c>
      <c r="C22">
        <f>Лист1!W22+Лист1!X22+Лист1!Y22+Лист1!Z22</f>
        <v>1860293.98</v>
      </c>
    </row>
    <row r="23" spans="1:3" x14ac:dyDescent="0.25">
      <c r="A23" s="8">
        <f>Лист1!A23</f>
        <v>44621</v>
      </c>
      <c r="B23">
        <f>Лист1!M23+Лист1!N23+Лист1!O23+Лист1!P23</f>
        <v>5209192</v>
      </c>
      <c r="C23">
        <f>Лист1!W23+Лист1!X23+Лист1!Y23+Лист1!Z23</f>
        <v>1223907.3800000001</v>
      </c>
    </row>
    <row r="24" spans="1:3" x14ac:dyDescent="0.25">
      <c r="A24" s="8">
        <f>Лист1!A24</f>
        <v>44652</v>
      </c>
      <c r="B24">
        <f>Лист1!M24+Лист1!N24+Лист1!O24+Лист1!P24</f>
        <v>5154251</v>
      </c>
      <c r="C24">
        <f>Лист1!W24+Лист1!X24+Лист1!Y24+Лист1!Z24</f>
        <v>1153076.6000000001</v>
      </c>
    </row>
    <row r="25" spans="1:3" x14ac:dyDescent="0.25">
      <c r="A25" s="8">
        <f>Лист1!A25</f>
        <v>44682</v>
      </c>
      <c r="B25">
        <f>Лист1!M25+Лист1!N25+Лист1!O25+Лист1!P25</f>
        <v>6647076</v>
      </c>
      <c r="C25">
        <f>Лист1!W25+Лист1!X25+Лист1!Y25+Лист1!Z25</f>
        <v>1501462.76</v>
      </c>
    </row>
    <row r="26" spans="1:3" x14ac:dyDescent="0.25">
      <c r="A26" s="8">
        <f>Лист1!A26</f>
        <v>44713</v>
      </c>
      <c r="B26">
        <f>Лист1!M26+Лист1!N26+Лист1!O26+Лист1!P26</f>
        <v>8867115</v>
      </c>
      <c r="C26">
        <f>Лист1!W26+Лист1!X26+Лист1!Y26+Лист1!Z26</f>
        <v>2031192.17</v>
      </c>
    </row>
    <row r="27" spans="1:3" x14ac:dyDescent="0.25">
      <c r="A27" s="8">
        <f>Лист1!A27</f>
        <v>44743</v>
      </c>
      <c r="B27">
        <f>Лист1!M27+Лист1!N27+Лист1!O27+Лист1!P27</f>
        <v>10988009</v>
      </c>
      <c r="C27">
        <f>Лист1!W27+Лист1!X27+Лист1!Y27+Лист1!Z27</f>
        <v>2547518.69</v>
      </c>
    </row>
    <row r="28" spans="1:3" x14ac:dyDescent="0.25">
      <c r="A28" s="8">
        <f>Лист1!A28</f>
        <v>44774</v>
      </c>
      <c r="B28">
        <f>Лист1!M28+Лист1!N28+Лист1!O28+Лист1!P28</f>
        <v>11306178</v>
      </c>
      <c r="C28">
        <f>Лист1!W28+Лист1!X28+Лист1!Y28+Лист1!Z28</f>
        <v>2661773.54</v>
      </c>
    </row>
    <row r="29" spans="1:3" x14ac:dyDescent="0.25">
      <c r="A29" s="8">
        <f>Лист1!A29</f>
        <v>44805</v>
      </c>
      <c r="B29">
        <f>Лист1!M29+Лист1!N29+Лист1!O29+Лист1!P29</f>
        <v>10012515</v>
      </c>
      <c r="C29">
        <f>Лист1!W29+Лист1!X29+Лист1!Y29+Лист1!Z29</f>
        <v>2355528.62</v>
      </c>
    </row>
    <row r="30" spans="1:3" x14ac:dyDescent="0.25">
      <c r="A30" s="8">
        <f>Лист1!A30</f>
        <v>44835</v>
      </c>
      <c r="B30">
        <f>Лист1!M30+Лист1!N30+Лист1!O30+Лист1!P30</f>
        <v>8297495</v>
      </c>
      <c r="C30">
        <f>Лист1!W30+Лист1!X30+Лист1!Y30+Лист1!Z30</f>
        <v>1949022.03</v>
      </c>
    </row>
    <row r="31" spans="1:3" x14ac:dyDescent="0.25">
      <c r="A31" s="8">
        <f>Лист1!A31</f>
        <v>44866</v>
      </c>
      <c r="B31">
        <f>Лист1!M31+Лист1!N31+Лист1!O31+Лист1!P31</f>
        <v>6948341</v>
      </c>
      <c r="C31">
        <f>Лист1!W31+Лист1!X31+Лист1!Y31+Лист1!Z31</f>
        <v>1667353.2799999998</v>
      </c>
    </row>
    <row r="32" spans="1:3" x14ac:dyDescent="0.25">
      <c r="A32" s="8">
        <f>Лист1!A32</f>
        <v>44896</v>
      </c>
      <c r="B32">
        <f>Лист1!M32+Лист1!N32+Лист1!O32+Лист1!P32</f>
        <v>7215840</v>
      </c>
      <c r="C32">
        <f>Лист1!W32+Лист1!X32+Лист1!Y32+Лист1!Z32</f>
        <v>1802532.25</v>
      </c>
    </row>
    <row r="33" spans="1:3" x14ac:dyDescent="0.25">
      <c r="A33" s="8">
        <f>Лист1!A33</f>
        <v>44927</v>
      </c>
      <c r="B33">
        <f>Лист1!M33+Лист1!N33+Лист1!O33+Лист1!P33</f>
        <v>7232973</v>
      </c>
      <c r="C33">
        <f>Лист1!W33+Лист1!X33+Лист1!Y33+Лист1!Z33</f>
        <v>1751095.75</v>
      </c>
    </row>
    <row r="34" spans="1:3" x14ac:dyDescent="0.25">
      <c r="A34" s="8">
        <f>Лист1!A34</f>
        <v>44958</v>
      </c>
      <c r="B34">
        <f>Лист1!M34+Лист1!N34+Лист1!O34+Лист1!P34</f>
        <v>6526932</v>
      </c>
      <c r="C34">
        <f>Лист1!W34+Лист1!X34+Лист1!Y34+Лист1!Z34</f>
        <v>1626069.2599999998</v>
      </c>
    </row>
    <row r="35" spans="1:3" x14ac:dyDescent="0.25">
      <c r="A35" s="8">
        <f>Лист1!A35</f>
        <v>44986</v>
      </c>
      <c r="B35">
        <f>Лист1!M35+Лист1!N35+Лист1!O35+Лист1!P35</f>
        <v>7443398</v>
      </c>
      <c r="C35">
        <f>Лист1!W35+Лист1!X35+Лист1!Y35+Лист1!Z35</f>
        <v>1846434.4</v>
      </c>
    </row>
    <row r="36" spans="1:3" x14ac:dyDescent="0.25">
      <c r="A36" s="8">
        <f>Лист1!A36</f>
        <v>45017</v>
      </c>
      <c r="B36">
        <f>Лист1!M36+Лист1!N36+Лист1!O36+Лист1!P36</f>
        <v>7598223</v>
      </c>
      <c r="C36">
        <f>Лист1!W36+Лист1!X36+Лист1!Y36+Лист1!Z36</f>
        <v>1828574.4800000002</v>
      </c>
    </row>
    <row r="37" spans="1:3" x14ac:dyDescent="0.25">
      <c r="A37" s="8">
        <f>Лист1!A37</f>
        <v>45047</v>
      </c>
      <c r="B37">
        <f>Лист1!M37+Лист1!N37+Лист1!O37+Лист1!P37</f>
        <v>8665833</v>
      </c>
      <c r="C37">
        <f>Лист1!W37+Лист1!X37+Лист1!Y37+Лист1!Z37</f>
        <v>2012153.79</v>
      </c>
    </row>
    <row r="38" spans="1:3" x14ac:dyDescent="0.25">
      <c r="A38" s="8">
        <f>Лист1!A38</f>
        <v>45078</v>
      </c>
      <c r="B38">
        <f>Лист1!M38+Лист1!N38+Лист1!O38+Лист1!P38</f>
        <v>10109219</v>
      </c>
      <c r="C38">
        <f>Лист1!W38+Лист1!X38+Лист1!Y38+Лист1!Z38</f>
        <v>2376495.84</v>
      </c>
    </row>
    <row r="39" spans="1:3" x14ac:dyDescent="0.25">
      <c r="A39" s="8">
        <f>Лист1!A39</f>
        <v>45108</v>
      </c>
      <c r="B39">
        <f>Лист1!M39+Лист1!N39+Лист1!O39+Лист1!P39</f>
        <v>11568068</v>
      </c>
      <c r="C39">
        <f>Лист1!W39+Лист1!X39+Лист1!Y39+Лист1!Z39</f>
        <v>2748009.17</v>
      </c>
    </row>
    <row r="40" spans="1:3" x14ac:dyDescent="0.25">
      <c r="A40" s="8">
        <f>Лист1!A40</f>
        <v>45139</v>
      </c>
      <c r="B40">
        <f>Лист1!M40+Лист1!N40+Лист1!O40+Лист1!P40</f>
        <v>11815863</v>
      </c>
      <c r="C40">
        <f>Лист1!W40+Лист1!X40+Лист1!Y40+Лист1!Z40</f>
        <v>2817132.6500000004</v>
      </c>
    </row>
    <row r="41" spans="1:3" x14ac:dyDescent="0.25">
      <c r="A41" s="8">
        <f>Лист1!A41</f>
        <v>45170</v>
      </c>
      <c r="B41">
        <f>Лист1!M41+Лист1!N41+Лист1!O41+Лист1!P41</f>
        <v>10180910</v>
      </c>
      <c r="C41">
        <f>Лист1!W41+Лист1!X41+Лист1!Y41+Лист1!Z41</f>
        <v>2467304.35</v>
      </c>
    </row>
    <row r="42" spans="1:3" x14ac:dyDescent="0.25">
      <c r="A42" s="8">
        <f>Лист1!A42</f>
        <v>45200</v>
      </c>
      <c r="B42">
        <f>Лист1!M42+Лист1!N42+Лист1!O42+Лист1!P42</f>
        <v>8953355</v>
      </c>
      <c r="C42">
        <f>Лист1!W42+Лист1!X42+Лист1!Y42+Лист1!Z42</f>
        <v>2167714.3600000003</v>
      </c>
    </row>
    <row r="43" spans="1:3" x14ac:dyDescent="0.25">
      <c r="A43" s="8">
        <f>Лист1!A43</f>
        <v>45231</v>
      </c>
      <c r="B43">
        <f>Лист1!M43+Лист1!N43+Лист1!O43+Лист1!P43</f>
        <v>7562766</v>
      </c>
      <c r="C43">
        <f>Лист1!W43+Лист1!X43+Лист1!Y43+Лист1!Z43</f>
        <v>1908309.82</v>
      </c>
    </row>
    <row r="44" spans="1:3" x14ac:dyDescent="0.25">
      <c r="A44" s="8">
        <f>Лист1!A44</f>
        <v>45261</v>
      </c>
      <c r="B44">
        <f>Лист1!M44+Лист1!N44+Лист1!O44+Лист1!P44</f>
        <v>7782231</v>
      </c>
      <c r="C44">
        <f>Лист1!W44+Лист1!X44+Лист1!Y44+Лист1!Z44</f>
        <v>1988632.67</v>
      </c>
    </row>
    <row r="45" spans="1:3" x14ac:dyDescent="0.25">
      <c r="A45" s="8">
        <f>Лист1!A45</f>
        <v>45292</v>
      </c>
      <c r="B45">
        <f>Лист1!M45+Лист1!N45+Лист1!O45+Лист1!P45</f>
        <v>7823615</v>
      </c>
      <c r="C45">
        <f>Лист1!W45+Лист1!X45+Лист1!Y45+Лист1!Z45</f>
        <v>1963669.69</v>
      </c>
    </row>
    <row r="46" spans="1:3" x14ac:dyDescent="0.25">
      <c r="A46" s="8">
        <f>Лист1!A46</f>
        <v>45323</v>
      </c>
      <c r="B46">
        <f>Лист1!M46+Лист1!N46+Лист1!O46+Лист1!P46</f>
        <v>7172650</v>
      </c>
      <c r="C46">
        <f>Лист1!W46+Лист1!X46+Лист1!Y46+Лист1!Z46</f>
        <v>1828017.7200000002</v>
      </c>
    </row>
    <row r="47" spans="1:3" x14ac:dyDescent="0.25">
      <c r="A47" s="8">
        <f>Лист1!A47</f>
        <v>45352</v>
      </c>
      <c r="B47">
        <f>Лист1!M47+Лист1!N47+Лист1!O47+Лист1!P47</f>
        <v>7956196</v>
      </c>
      <c r="C47">
        <f>Лист1!W47+Лист1!X47+Лист1!Y47+Лист1!Z47</f>
        <v>2034235.58</v>
      </c>
    </row>
    <row r="48" spans="1:3" x14ac:dyDescent="0.25">
      <c r="A48" s="8">
        <f>Лист1!A48</f>
        <v>45383</v>
      </c>
      <c r="B48">
        <f>Лист1!M48+Лист1!N48+Лист1!O48+Лист1!P48</f>
        <v>8184901</v>
      </c>
      <c r="C48">
        <f>Лист1!W48+Лист1!X48+Лист1!Y48+Лист1!Z48</f>
        <v>2035195.1400000001</v>
      </c>
    </row>
    <row r="49" spans="1:3" x14ac:dyDescent="0.25">
      <c r="A49" s="8">
        <f>Лист1!A49</f>
        <v>45413</v>
      </c>
      <c r="B49">
        <f>Лист1!M49+Лист1!N49+Лист1!O49+Лист1!P49</f>
        <v>9284190</v>
      </c>
      <c r="C49">
        <f>Лист1!W49+Лист1!X49+Лист1!Y49+Лист1!Z49</f>
        <v>2227092.33</v>
      </c>
    </row>
    <row r="50" spans="1:3" x14ac:dyDescent="0.25">
      <c r="A50" s="8">
        <f>Лист1!A50</f>
        <v>45444</v>
      </c>
      <c r="B50">
        <f>Лист1!M50+Лист1!N50+Лист1!O50+Лист1!P50</f>
        <v>10723113</v>
      </c>
      <c r="C50">
        <f>Лист1!W50+Лист1!X50+Лист1!Y50+Лист1!Z50</f>
        <v>2562226.04</v>
      </c>
    </row>
    <row r="51" spans="1:3" x14ac:dyDescent="0.25">
      <c r="A51" s="8">
        <f>Лист1!A51</f>
        <v>45474</v>
      </c>
      <c r="B51">
        <f>Лист1!M51+Лист1!N51+Лист1!O51+Лист1!P51</f>
        <v>12062051</v>
      </c>
      <c r="C51">
        <f>Лист1!W51+Лист1!X51+Лист1!Y51+Лист1!Z51</f>
        <v>2897199.01</v>
      </c>
    </row>
    <row r="52" spans="1:3" x14ac:dyDescent="0.25">
      <c r="A52" s="8">
        <f>Лист1!A52</f>
        <v>45505</v>
      </c>
      <c r="B52">
        <f>Лист1!M52+Лист1!N52+Лист1!O52+Лист1!P52</f>
        <v>12175500</v>
      </c>
      <c r="C52">
        <f>Лист1!W52+Лист1!X52+Лист1!Y52+Лист1!Z52</f>
        <v>2962252.5700000003</v>
      </c>
    </row>
    <row r="53" spans="1:3" x14ac:dyDescent="0.25">
      <c r="A53" s="8"/>
    </row>
    <row r="54" spans="1:3" x14ac:dyDescent="0.25">
      <c r="A54" s="8"/>
    </row>
    <row r="55" spans="1:3" x14ac:dyDescent="0.25">
      <c r="A55" s="8"/>
    </row>
    <row r="56" spans="1:3" x14ac:dyDescent="0.25">
      <c r="A56" s="8"/>
    </row>
    <row r="57" spans="1:3" x14ac:dyDescent="0.25">
      <c r="A57" s="8"/>
    </row>
    <row r="58" spans="1:3" x14ac:dyDescent="0.25">
      <c r="A58" s="8"/>
    </row>
    <row r="59" spans="1:3" x14ac:dyDescent="0.25">
      <c r="A59" s="8"/>
    </row>
    <row r="60" spans="1:3" x14ac:dyDescent="0.25">
      <c r="A60" s="8"/>
    </row>
    <row r="61" spans="1:3" x14ac:dyDescent="0.25">
      <c r="A61" s="8"/>
    </row>
    <row r="62" spans="1:3" x14ac:dyDescent="0.25">
      <c r="A62" s="8"/>
    </row>
    <row r="63" spans="1:3" x14ac:dyDescent="0.25">
      <c r="A63" s="8"/>
    </row>
    <row r="64" spans="1:3" x14ac:dyDescent="0.25">
      <c r="A64" s="8"/>
    </row>
    <row r="65" spans="1:1" x14ac:dyDescent="0.25">
      <c r="A65" s="8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  <row r="69" spans="1:1" x14ac:dyDescent="0.25">
      <c r="A69" s="8"/>
    </row>
    <row r="70" spans="1:1" x14ac:dyDescent="0.25">
      <c r="A70" s="8"/>
    </row>
    <row r="71" spans="1:1" x14ac:dyDescent="0.25">
      <c r="A71" s="8"/>
    </row>
    <row r="72" spans="1:1" x14ac:dyDescent="0.25">
      <c r="A72" s="8"/>
    </row>
    <row r="73" spans="1:1" x14ac:dyDescent="0.25">
      <c r="A73" s="8"/>
    </row>
    <row r="74" spans="1:1" x14ac:dyDescent="0.25">
      <c r="A74" s="8"/>
    </row>
    <row r="75" spans="1:1" x14ac:dyDescent="0.25">
      <c r="A75" s="8"/>
    </row>
    <row r="76" spans="1:1" x14ac:dyDescent="0.25">
      <c r="A76" s="8"/>
    </row>
    <row r="77" spans="1:1" x14ac:dyDescent="0.25">
      <c r="A77" s="8"/>
    </row>
    <row r="78" spans="1:1" x14ac:dyDescent="0.25">
      <c r="A78" s="8"/>
    </row>
    <row r="79" spans="1:1" x14ac:dyDescent="0.25">
      <c r="A79" s="8"/>
    </row>
    <row r="80" spans="1:1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x14ac:dyDescent="0.25">
      <c r="A84" s="8"/>
    </row>
    <row r="85" spans="1:1" x14ac:dyDescent="0.25">
      <c r="A85" s="8"/>
    </row>
    <row r="86" spans="1:1" x14ac:dyDescent="0.25">
      <c r="A86" s="8"/>
    </row>
    <row r="87" spans="1:1" x14ac:dyDescent="0.25">
      <c r="A87" s="8"/>
    </row>
    <row r="88" spans="1:1" x14ac:dyDescent="0.25">
      <c r="A88" s="8"/>
    </row>
    <row r="89" spans="1:1" x14ac:dyDescent="0.25">
      <c r="A89" s="8"/>
    </row>
    <row r="90" spans="1:1" x14ac:dyDescent="0.25">
      <c r="A90" s="8"/>
    </row>
    <row r="91" spans="1:1" x14ac:dyDescent="0.25">
      <c r="A91" s="8"/>
    </row>
    <row r="92" spans="1:1" x14ac:dyDescent="0.25">
      <c r="A92" s="8"/>
    </row>
    <row r="93" spans="1:1" x14ac:dyDescent="0.25">
      <c r="A93" s="8"/>
    </row>
    <row r="94" spans="1:1" x14ac:dyDescent="0.25">
      <c r="A94" s="8"/>
    </row>
    <row r="95" spans="1:1" x14ac:dyDescent="0.25">
      <c r="A95" s="8"/>
    </row>
    <row r="96" spans="1:1" x14ac:dyDescent="0.25">
      <c r="A96" s="8"/>
    </row>
    <row r="97" spans="1:1" x14ac:dyDescent="0.25">
      <c r="A97" s="8"/>
    </row>
    <row r="98" spans="1:1" x14ac:dyDescent="0.25">
      <c r="A98" s="8"/>
    </row>
    <row r="99" spans="1:1" x14ac:dyDescent="0.25">
      <c r="A99" s="8"/>
    </row>
    <row r="100" spans="1:1" x14ac:dyDescent="0.25">
      <c r="A100" s="8"/>
    </row>
    <row r="101" spans="1:1" x14ac:dyDescent="0.25">
      <c r="A101" s="8"/>
    </row>
    <row r="102" spans="1:1" x14ac:dyDescent="0.25">
      <c r="A102" s="8"/>
    </row>
    <row r="103" spans="1:1" x14ac:dyDescent="0.25">
      <c r="A103" s="8"/>
    </row>
    <row r="104" spans="1:1" x14ac:dyDescent="0.25">
      <c r="A104" s="8"/>
    </row>
    <row r="105" spans="1:1" x14ac:dyDescent="0.25">
      <c r="A105" s="8"/>
    </row>
    <row r="106" spans="1:1" x14ac:dyDescent="0.25">
      <c r="A106" s="8"/>
    </row>
    <row r="107" spans="1:1" x14ac:dyDescent="0.25">
      <c r="A107" s="8"/>
    </row>
    <row r="108" spans="1:1" x14ac:dyDescent="0.25">
      <c r="A108" s="8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8"/>
    </row>
    <row r="113" spans="1:1" x14ac:dyDescent="0.25">
      <c r="A113" s="8"/>
    </row>
    <row r="114" spans="1:1" x14ac:dyDescent="0.25">
      <c r="A114" s="8"/>
    </row>
    <row r="115" spans="1:1" x14ac:dyDescent="0.25">
      <c r="A115" s="8"/>
    </row>
    <row r="116" spans="1:1" x14ac:dyDescent="0.25">
      <c r="A116" s="8"/>
    </row>
    <row r="117" spans="1:1" x14ac:dyDescent="0.25">
      <c r="A117" s="8"/>
    </row>
    <row r="118" spans="1:1" x14ac:dyDescent="0.25">
      <c r="A118" s="8"/>
    </row>
    <row r="119" spans="1:1" x14ac:dyDescent="0.25">
      <c r="A119" s="8"/>
    </row>
    <row r="120" spans="1:1" x14ac:dyDescent="0.25">
      <c r="A120" s="8"/>
    </row>
    <row r="121" spans="1:1" x14ac:dyDescent="0.25">
      <c r="A121" s="8"/>
    </row>
    <row r="122" spans="1:1" x14ac:dyDescent="0.25">
      <c r="A122" s="8"/>
    </row>
    <row r="123" spans="1:1" x14ac:dyDescent="0.25">
      <c r="A123" s="8"/>
    </row>
    <row r="124" spans="1:1" x14ac:dyDescent="0.25">
      <c r="A124" s="8"/>
    </row>
    <row r="125" spans="1:1" x14ac:dyDescent="0.25">
      <c r="A125" s="8"/>
    </row>
    <row r="126" spans="1:1" x14ac:dyDescent="0.25">
      <c r="A126" s="8"/>
    </row>
    <row r="127" spans="1:1" x14ac:dyDescent="0.25">
      <c r="A127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opLeftCell="A3" workbookViewId="0">
      <selection activeCell="B31" sqref="B31"/>
    </sheetView>
  </sheetViews>
  <sheetFormatPr defaultRowHeight="15" x14ac:dyDescent="0.25"/>
  <cols>
    <col min="1" max="1" width="10.140625" bestFit="1" customWidth="1"/>
  </cols>
  <sheetData>
    <row r="1" spans="1:5" x14ac:dyDescent="0.25">
      <c r="B1" t="s">
        <v>52</v>
      </c>
      <c r="C1" t="s">
        <v>53</v>
      </c>
      <c r="E1" s="9">
        <f>CORREL(B2:B52,C2:C52)</f>
        <v>0.38446888495841691</v>
      </c>
    </row>
    <row r="2" spans="1:5" x14ac:dyDescent="0.25">
      <c r="A2" s="8">
        <f>Лист1!A2</f>
        <v>43983</v>
      </c>
      <c r="B2">
        <f>Лист1!C2+Лист1!D2</f>
        <v>1196.6179999999999</v>
      </c>
      <c r="C2">
        <f>Лист1!S2+Лист1!T2</f>
        <v>12877.390999999287</v>
      </c>
    </row>
    <row r="3" spans="1:5" x14ac:dyDescent="0.25">
      <c r="A3" s="8">
        <f>Лист1!A3</f>
        <v>44013</v>
      </c>
      <c r="B3">
        <f>Лист1!C3+Лист1!D3</f>
        <v>2919.9069999999997</v>
      </c>
      <c r="C3">
        <f>Лист1!S3+Лист1!T3</f>
        <v>17761.277800000011</v>
      </c>
    </row>
    <row r="4" spans="1:5" x14ac:dyDescent="0.25">
      <c r="A4" s="8">
        <f>Лист1!A4</f>
        <v>44044</v>
      </c>
      <c r="B4">
        <f>Лист1!C4+Лист1!D4</f>
        <v>3791.2979999999998</v>
      </c>
      <c r="C4">
        <f>Лист1!S4+Лист1!T4</f>
        <v>20461.891100000146</v>
      </c>
    </row>
    <row r="5" spans="1:5" x14ac:dyDescent="0.25">
      <c r="A5" s="8">
        <f>Лист1!A5</f>
        <v>44075</v>
      </c>
      <c r="B5">
        <f>Лист1!C5+Лист1!D5</f>
        <v>3417.9540000000002</v>
      </c>
      <c r="C5">
        <f>Лист1!S5+Лист1!T5</f>
        <v>21787.974600000023</v>
      </c>
    </row>
    <row r="6" spans="1:5" x14ac:dyDescent="0.25">
      <c r="A6" s="8">
        <f>Лист1!A6</f>
        <v>44105</v>
      </c>
      <c r="B6">
        <f>Лист1!C6+Лист1!D6</f>
        <v>2748.9119999999998</v>
      </c>
      <c r="C6">
        <f>Лист1!S6+Лист1!T6</f>
        <v>23705.826199996947</v>
      </c>
    </row>
    <row r="7" spans="1:5" x14ac:dyDescent="0.25">
      <c r="A7" s="8">
        <f>Лист1!A7</f>
        <v>44136</v>
      </c>
      <c r="B7">
        <f>Лист1!C7+Лист1!D7</f>
        <v>2080.605</v>
      </c>
      <c r="C7">
        <f>Лист1!S7+Лист1!T7</f>
        <v>24575.249100003242</v>
      </c>
    </row>
    <row r="8" spans="1:5" x14ac:dyDescent="0.25">
      <c r="A8" s="8">
        <f>Лист1!A8</f>
        <v>44166</v>
      </c>
      <c r="B8">
        <f>Лист1!C8+Лист1!D8</f>
        <v>2270.8209999999999</v>
      </c>
      <c r="C8">
        <f>Лист1!S8+Лист1!T8</f>
        <v>27274.487500001425</v>
      </c>
    </row>
    <row r="9" spans="1:5" x14ac:dyDescent="0.25">
      <c r="A9" s="8">
        <f>Лист1!A9</f>
        <v>44197</v>
      </c>
      <c r="B9">
        <f>Лист1!C9+Лист1!D9</f>
        <v>2363.567</v>
      </c>
      <c r="C9">
        <f>Лист1!S9+Лист1!T9</f>
        <v>18524.432699999998</v>
      </c>
    </row>
    <row r="10" spans="1:5" x14ac:dyDescent="0.25">
      <c r="A10" s="8">
        <f>Лист1!A10</f>
        <v>44228</v>
      </c>
      <c r="B10">
        <f>Лист1!C10+Лист1!D10</f>
        <v>2237.768</v>
      </c>
      <c r="C10">
        <f>Лист1!S10+Лист1!T10</f>
        <v>20962.116540000003</v>
      </c>
    </row>
    <row r="11" spans="1:5" x14ac:dyDescent="0.25">
      <c r="A11" s="8">
        <f>Лист1!A11</f>
        <v>44256</v>
      </c>
      <c r="B11">
        <f>Лист1!C11+Лист1!D11</f>
        <v>2769.1819999999998</v>
      </c>
      <c r="C11">
        <f>Лист1!S11+Лист1!T11</f>
        <v>22712.424999999996</v>
      </c>
    </row>
    <row r="12" spans="1:5" x14ac:dyDescent="0.25">
      <c r="A12" s="8">
        <f>Лист1!A12</f>
        <v>44287</v>
      </c>
      <c r="B12">
        <f>Лист1!C12+Лист1!D12</f>
        <v>3019.5439999999999</v>
      </c>
      <c r="C12">
        <f>Лист1!S12+Лист1!T12</f>
        <v>21818.084999999999</v>
      </c>
    </row>
    <row r="13" spans="1:5" x14ac:dyDescent="0.25">
      <c r="A13" s="8">
        <f>Лист1!A13</f>
        <v>44317</v>
      </c>
      <c r="B13">
        <f>Лист1!C13+Лист1!D13</f>
        <v>3591.8339999999998</v>
      </c>
      <c r="C13">
        <f>Лист1!S13+Лист1!T13</f>
        <v>20884.062999999995</v>
      </c>
    </row>
    <row r="14" spans="1:5" x14ac:dyDescent="0.25">
      <c r="A14" s="8">
        <f>Лист1!A14</f>
        <v>44348</v>
      </c>
      <c r="B14">
        <f>Лист1!C14+Лист1!D14</f>
        <v>4575.1840000000002</v>
      </c>
      <c r="C14">
        <f>Лист1!S14+Лист1!T14</f>
        <v>21740.931</v>
      </c>
    </row>
    <row r="15" spans="1:5" x14ac:dyDescent="0.25">
      <c r="A15" s="8">
        <f>Лист1!A15</f>
        <v>44378</v>
      </c>
      <c r="B15">
        <f>Лист1!C15+Лист1!D15</f>
        <v>5221.9620000000004</v>
      </c>
      <c r="C15">
        <f>Лист1!S15+Лист1!T15</f>
        <v>23701.116999999995</v>
      </c>
    </row>
    <row r="16" spans="1:5" x14ac:dyDescent="0.25">
      <c r="A16" s="8">
        <f>Лист1!A16</f>
        <v>44409</v>
      </c>
      <c r="B16">
        <f>Лист1!C16+Лист1!D16</f>
        <v>5546.8029999999999</v>
      </c>
      <c r="C16">
        <f>Лист1!S16+Лист1!T16</f>
        <v>25502.302000000003</v>
      </c>
    </row>
    <row r="17" spans="1:3" x14ac:dyDescent="0.25">
      <c r="A17" s="8">
        <f>Лист1!A17</f>
        <v>44440</v>
      </c>
      <c r="B17">
        <f>Лист1!C17+Лист1!D17</f>
        <v>4787.9780000000001</v>
      </c>
      <c r="C17">
        <f>Лист1!S17+Лист1!T17</f>
        <v>27776.126620000003</v>
      </c>
    </row>
    <row r="18" spans="1:3" x14ac:dyDescent="0.25">
      <c r="A18" s="8">
        <f>Лист1!A18</f>
        <v>44470</v>
      </c>
      <c r="B18">
        <f>Лист1!C18+Лист1!D18</f>
        <v>4489.009</v>
      </c>
      <c r="C18">
        <f>Лист1!S18+Лист1!T18</f>
        <v>31193.125</v>
      </c>
    </row>
    <row r="19" spans="1:3" x14ac:dyDescent="0.25">
      <c r="A19" s="8">
        <f>Лист1!A19</f>
        <v>44501</v>
      </c>
      <c r="B19">
        <f>Лист1!C19+Лист1!D19</f>
        <v>3583.2159999999999</v>
      </c>
      <c r="C19">
        <f>Лист1!S19+Лист1!T19</f>
        <v>30484.523000000005</v>
      </c>
    </row>
    <row r="20" spans="1:3" x14ac:dyDescent="0.25">
      <c r="A20" s="8">
        <f>Лист1!A20</f>
        <v>44531</v>
      </c>
      <c r="B20">
        <f>Лист1!C20+Лист1!D20</f>
        <v>3626.4089999999997</v>
      </c>
      <c r="C20">
        <f>Лист1!S20+Лист1!T20</f>
        <v>33061.962999999996</v>
      </c>
    </row>
    <row r="21" spans="1:3" x14ac:dyDescent="0.25">
      <c r="A21" s="8">
        <f>Лист1!A21</f>
        <v>44562</v>
      </c>
      <c r="B21">
        <f>Лист1!C21+Лист1!D21</f>
        <v>3508.3789999999999</v>
      </c>
      <c r="C21">
        <f>Лист1!S21+Лист1!T21</f>
        <v>21652.845000000001</v>
      </c>
    </row>
    <row r="22" spans="1:3" x14ac:dyDescent="0.25">
      <c r="A22" s="8">
        <f>Лист1!A22</f>
        <v>44593</v>
      </c>
      <c r="B22">
        <f>Лист1!C22+Лист1!D22</f>
        <v>2791.9120000000003</v>
      </c>
      <c r="C22">
        <f>Лист1!S22+Лист1!T22</f>
        <v>19420.687999999998</v>
      </c>
    </row>
    <row r="23" spans="1:3" x14ac:dyDescent="0.25">
      <c r="A23" s="8">
        <f>Лист1!A23</f>
        <v>44621</v>
      </c>
      <c r="B23">
        <f>Лист1!C23+Лист1!D23</f>
        <v>2203.7269999999999</v>
      </c>
      <c r="C23">
        <f>Лист1!S23+Лист1!T23</f>
        <v>12318.479000000003</v>
      </c>
    </row>
    <row r="24" spans="1:3" x14ac:dyDescent="0.25">
      <c r="A24" s="8">
        <f>Лист1!A24</f>
        <v>44652</v>
      </c>
      <c r="B24">
        <f>Лист1!C24+Лист1!D24</f>
        <v>2177.7890000000002</v>
      </c>
      <c r="C24">
        <f>Лист1!S24+Лист1!T24</f>
        <v>10621.256000000003</v>
      </c>
    </row>
    <row r="25" spans="1:3" x14ac:dyDescent="0.25">
      <c r="A25" s="8">
        <f>Лист1!A25</f>
        <v>44682</v>
      </c>
      <c r="B25">
        <f>Лист1!C25+Лист1!D25</f>
        <v>2746.7690000000002</v>
      </c>
      <c r="C25">
        <f>Лист1!S25+Лист1!T25</f>
        <v>11414.641</v>
      </c>
    </row>
    <row r="26" spans="1:3" x14ac:dyDescent="0.25">
      <c r="A26" s="8">
        <f>Лист1!A26</f>
        <v>44713</v>
      </c>
      <c r="B26">
        <f>Лист1!C26+Лист1!D26</f>
        <v>3756.127</v>
      </c>
      <c r="C26">
        <f>Лист1!S26+Лист1!T26</f>
        <v>13598.328000000001</v>
      </c>
    </row>
    <row r="27" spans="1:3" x14ac:dyDescent="0.25">
      <c r="A27" s="8">
        <f>Лист1!A27</f>
        <v>44743</v>
      </c>
      <c r="B27">
        <f>Лист1!C27+Лист1!D27</f>
        <v>4842.25</v>
      </c>
      <c r="C27">
        <f>Лист1!S27+Лист1!T27</f>
        <v>15559.192400000005</v>
      </c>
    </row>
    <row r="28" spans="1:3" x14ac:dyDescent="0.25">
      <c r="A28" s="8">
        <f>Лист1!A28</f>
        <v>44774</v>
      </c>
      <c r="B28">
        <f>Лист1!C28+Лист1!D28</f>
        <v>4855.1930000000002</v>
      </c>
      <c r="C28">
        <f>Лист1!S28+Лист1!T28</f>
        <v>18223.070999999996</v>
      </c>
    </row>
    <row r="29" spans="1:3" x14ac:dyDescent="0.25">
      <c r="A29" s="8">
        <f>Лист1!A29</f>
        <v>44805</v>
      </c>
      <c r="B29">
        <f>Лист1!C29+Лист1!D29</f>
        <v>2720.8215497829938</v>
      </c>
      <c r="C29">
        <f>Лист1!S29+Лист1!T29</f>
        <v>14148.986486537622</v>
      </c>
    </row>
    <row r="30" spans="1:3" x14ac:dyDescent="0.25">
      <c r="A30" s="8">
        <f>Лист1!A30</f>
        <v>44835</v>
      </c>
      <c r="B30">
        <f>Лист1!C30+Лист1!D30</f>
        <v>2455.797362568258</v>
      </c>
      <c r="C30">
        <f>Лист1!S30+Лист1!T30</f>
        <v>14154.484327864668</v>
      </c>
    </row>
    <row r="31" spans="1:3" x14ac:dyDescent="0.25">
      <c r="A31" s="8">
        <f>Лист1!A31</f>
        <v>44866</v>
      </c>
      <c r="B31">
        <f>Лист1!C31+Лист1!D31</f>
        <v>2119.9944169944465</v>
      </c>
      <c r="C31">
        <f>Лист1!S31+Лист1!T31</f>
        <v>12940.998027644673</v>
      </c>
    </row>
    <row r="32" spans="1:3" x14ac:dyDescent="0.25">
      <c r="A32" s="8">
        <f>Лист1!A32</f>
        <v>44896</v>
      </c>
      <c r="B32">
        <f>Лист1!C32+Лист1!D32</f>
        <v>2128.8866706543004</v>
      </c>
      <c r="C32">
        <f>Лист1!S32+Лист1!T32</f>
        <v>14108.231157953041</v>
      </c>
    </row>
    <row r="33" spans="1:3" x14ac:dyDescent="0.25">
      <c r="A33" s="8">
        <f>Лист1!A33</f>
        <v>44927</v>
      </c>
      <c r="B33">
        <f>Лист1!C33+Лист1!D33</f>
        <v>3186.1180000000004</v>
      </c>
      <c r="C33">
        <f>Лист1!S33+Лист1!T33</f>
        <v>14282.468000000001</v>
      </c>
    </row>
    <row r="34" spans="1:3" x14ac:dyDescent="0.25">
      <c r="A34" s="8">
        <f>Лист1!A34</f>
        <v>44958</v>
      </c>
      <c r="B34">
        <f>Лист1!C34+Лист1!D34</f>
        <v>2968.53</v>
      </c>
      <c r="C34">
        <f>Лист1!S34+Лист1!T34</f>
        <v>14628.596000000007</v>
      </c>
    </row>
    <row r="35" spans="1:3" x14ac:dyDescent="0.25">
      <c r="A35" s="8">
        <f>Лист1!A35</f>
        <v>44986</v>
      </c>
      <c r="B35">
        <f>Лист1!C35+Лист1!D35</f>
        <v>3311.1970000000001</v>
      </c>
      <c r="C35">
        <f>Лист1!S35+Лист1!T35</f>
        <v>17683.972000000002</v>
      </c>
    </row>
    <row r="36" spans="1:3" x14ac:dyDescent="0.25">
      <c r="A36" s="8">
        <f>Лист1!A36</f>
        <v>45017</v>
      </c>
      <c r="B36">
        <f>Лист1!C36+Лист1!D36</f>
        <v>3383.6899999999996</v>
      </c>
      <c r="C36">
        <f>Лист1!S36+Лист1!T36</f>
        <v>17785.191999999995</v>
      </c>
    </row>
    <row r="37" spans="1:3" x14ac:dyDescent="0.25">
      <c r="A37" s="8">
        <f>Лист1!A37</f>
        <v>45047</v>
      </c>
      <c r="B37">
        <f>Лист1!C37+Лист1!D37</f>
        <v>3732.5459999999994</v>
      </c>
      <c r="C37">
        <f>Лист1!S37+Лист1!T37</f>
        <v>17001.581999999999</v>
      </c>
    </row>
    <row r="38" spans="1:3" x14ac:dyDescent="0.25">
      <c r="A38" s="8">
        <f>Лист1!A38</f>
        <v>45078</v>
      </c>
      <c r="B38">
        <f>Лист1!C38+Лист1!D38</f>
        <v>4344.6390000000001</v>
      </c>
      <c r="C38">
        <f>Лист1!S38+Лист1!T38</f>
        <v>17157.410000000022</v>
      </c>
    </row>
    <row r="39" spans="1:3" x14ac:dyDescent="0.25">
      <c r="A39" s="8">
        <f>Лист1!A39</f>
        <v>45108</v>
      </c>
      <c r="B39">
        <f>Лист1!C39+Лист1!D39</f>
        <v>5085.6949999999997</v>
      </c>
      <c r="C39">
        <f>Лист1!S39+Лист1!T39</f>
        <v>19507.707999999999</v>
      </c>
    </row>
    <row r="40" spans="1:3" x14ac:dyDescent="0.25">
      <c r="A40" s="8">
        <f>Лист1!A40</f>
        <v>45139</v>
      </c>
      <c r="B40">
        <f>Лист1!C40+Лист1!D40</f>
        <v>5219.9659999999994</v>
      </c>
      <c r="C40">
        <f>Лист1!S40+Лист1!T40</f>
        <v>20933.04</v>
      </c>
    </row>
    <row r="41" spans="1:3" x14ac:dyDescent="0.25">
      <c r="A41" s="8">
        <f>Лист1!A41</f>
        <v>45170</v>
      </c>
      <c r="B41">
        <f>Лист1!C41+Лист1!D41</f>
        <v>4588.6080000000002</v>
      </c>
      <c r="C41">
        <f>Лист1!S41+Лист1!T41</f>
        <v>20365.406999999996</v>
      </c>
    </row>
    <row r="42" spans="1:3" x14ac:dyDescent="0.25">
      <c r="A42" s="8">
        <f>Лист1!A42</f>
        <v>45200</v>
      </c>
      <c r="B42">
        <f>Лист1!C42+Лист1!D42</f>
        <v>4180.3689999999997</v>
      </c>
      <c r="C42">
        <f>Лист1!S42+Лист1!T42</f>
        <v>20076.503999999986</v>
      </c>
    </row>
    <row r="43" spans="1:3" x14ac:dyDescent="0.25">
      <c r="A43" s="8">
        <f>Лист1!A43</f>
        <v>45231</v>
      </c>
      <c r="B43">
        <f>Лист1!C43+Лист1!D43</f>
        <v>3598.607</v>
      </c>
      <c r="C43">
        <f>Лист1!S43+Лист1!T43</f>
        <v>20662.592000000001</v>
      </c>
    </row>
    <row r="44" spans="1:3" x14ac:dyDescent="0.25">
      <c r="A44" s="8">
        <f>Лист1!A44</f>
        <v>45261</v>
      </c>
      <c r="B44">
        <f>Лист1!C44+Лист1!D44</f>
        <v>3730.9380000000001</v>
      </c>
      <c r="C44">
        <f>Лист1!S44+Лист1!T44</f>
        <v>23534.792000000001</v>
      </c>
    </row>
    <row r="45" spans="1:3" x14ac:dyDescent="0.25">
      <c r="A45" s="8">
        <f>Лист1!A45</f>
        <v>45292</v>
      </c>
      <c r="B45">
        <f>Лист1!C45+Лист1!D45</f>
        <v>3852.1579999999999</v>
      </c>
      <c r="C45">
        <f>Лист1!S45+Лист1!T45</f>
        <v>16501.208999999999</v>
      </c>
    </row>
    <row r="46" spans="1:3" x14ac:dyDescent="0.25">
      <c r="A46" s="8">
        <f>Лист1!A46</f>
        <v>45323</v>
      </c>
      <c r="B46">
        <f>Лист1!C46+Лист1!D46</f>
        <v>3657.8140000000003</v>
      </c>
      <c r="C46">
        <f>Лист1!S46+Лист1!T46</f>
        <v>18488.311000000002</v>
      </c>
    </row>
    <row r="47" spans="1:3" x14ac:dyDescent="0.25">
      <c r="A47" s="8">
        <f>Лист1!A47</f>
        <v>45352</v>
      </c>
      <c r="B47">
        <f>Лист1!C47+Лист1!D47</f>
        <v>4012.6720000000005</v>
      </c>
      <c r="C47">
        <f>Лист1!S47+Лист1!T47</f>
        <v>20305.821</v>
      </c>
    </row>
    <row r="48" spans="1:3" x14ac:dyDescent="0.25">
      <c r="A48" s="8">
        <f>Лист1!A48</f>
        <v>45383</v>
      </c>
      <c r="B48">
        <f>Лист1!C48+Лист1!D48</f>
        <v>4117.75</v>
      </c>
      <c r="C48">
        <f>Лист1!S48+Лист1!T48</f>
        <v>20001.13</v>
      </c>
    </row>
    <row r="49" spans="1:3" x14ac:dyDescent="0.25">
      <c r="A49" s="8">
        <f>Лист1!A49</f>
        <v>45413</v>
      </c>
      <c r="B49">
        <f>Лист1!C49+Лист1!D49</f>
        <v>4565.0450000000001</v>
      </c>
      <c r="C49">
        <f>Лист1!S49+Лист1!T49</f>
        <v>20006.534999999996</v>
      </c>
    </row>
    <row r="50" spans="1:3" x14ac:dyDescent="0.25">
      <c r="A50" s="8">
        <f>Лист1!A50</f>
        <v>45444</v>
      </c>
      <c r="B50">
        <f>Лист1!C50+Лист1!D50</f>
        <v>5209.4989999999998</v>
      </c>
      <c r="C50">
        <f>Лист1!S50+Лист1!T50</f>
        <v>20661.292999999998</v>
      </c>
    </row>
    <row r="51" spans="1:3" x14ac:dyDescent="0.25">
      <c r="A51" s="8">
        <f>Лист1!A51</f>
        <v>45474</v>
      </c>
      <c r="B51">
        <f>Лист1!C51+Лист1!D51</f>
        <v>5831.5520000000006</v>
      </c>
      <c r="C51">
        <f>Лист1!S51+Лист1!T51</f>
        <v>21596.679999999997</v>
      </c>
    </row>
    <row r="52" spans="1:3" x14ac:dyDescent="0.25">
      <c r="A52" s="8">
        <f>Лист1!A52</f>
        <v>45505</v>
      </c>
      <c r="B52">
        <f>Лист1!C52+Лист1!D52</f>
        <v>5921.9360000000006</v>
      </c>
      <c r="C52">
        <f>Лист1!S52+Лист1!T52</f>
        <v>23988.335010000003</v>
      </c>
    </row>
    <row r="53" spans="1:3" x14ac:dyDescent="0.25">
      <c r="A53" s="8"/>
    </row>
    <row r="54" spans="1:3" x14ac:dyDescent="0.25">
      <c r="A54" s="8"/>
    </row>
    <row r="55" spans="1:3" x14ac:dyDescent="0.25">
      <c r="A55" s="8"/>
    </row>
    <row r="56" spans="1:3" x14ac:dyDescent="0.25">
      <c r="A56" s="8"/>
    </row>
    <row r="57" spans="1:3" x14ac:dyDescent="0.25">
      <c r="A57" s="8"/>
    </row>
    <row r="58" spans="1:3" x14ac:dyDescent="0.25">
      <c r="A58" s="8"/>
    </row>
    <row r="59" spans="1:3" x14ac:dyDescent="0.25">
      <c r="A59" s="8"/>
    </row>
    <row r="60" spans="1:3" x14ac:dyDescent="0.25">
      <c r="A60" s="8"/>
    </row>
    <row r="61" spans="1:3" x14ac:dyDescent="0.25">
      <c r="A61" s="8"/>
    </row>
    <row r="62" spans="1:3" x14ac:dyDescent="0.25">
      <c r="A62" s="8"/>
    </row>
    <row r="63" spans="1:3" x14ac:dyDescent="0.25">
      <c r="A63" s="8"/>
    </row>
    <row r="64" spans="1:3" x14ac:dyDescent="0.25">
      <c r="A64" s="8"/>
    </row>
    <row r="65" spans="1:1" x14ac:dyDescent="0.25">
      <c r="A65" s="8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  <row r="69" spans="1:1" x14ac:dyDescent="0.25">
      <c r="A69" s="8"/>
    </row>
    <row r="70" spans="1:1" x14ac:dyDescent="0.25">
      <c r="A70" s="8"/>
    </row>
    <row r="71" spans="1:1" x14ac:dyDescent="0.25">
      <c r="A71" s="8"/>
    </row>
    <row r="72" spans="1:1" x14ac:dyDescent="0.25">
      <c r="A72" s="8"/>
    </row>
    <row r="73" spans="1:1" x14ac:dyDescent="0.25">
      <c r="A73" s="8"/>
    </row>
    <row r="74" spans="1:1" x14ac:dyDescent="0.25">
      <c r="A74" s="8"/>
    </row>
    <row r="75" spans="1:1" x14ac:dyDescent="0.25">
      <c r="A75" s="8"/>
    </row>
    <row r="76" spans="1:1" x14ac:dyDescent="0.25">
      <c r="A76" s="8"/>
    </row>
    <row r="77" spans="1:1" x14ac:dyDescent="0.25">
      <c r="A77" s="8"/>
    </row>
    <row r="78" spans="1:1" x14ac:dyDescent="0.25">
      <c r="A78" s="8"/>
    </row>
    <row r="79" spans="1:1" x14ac:dyDescent="0.25">
      <c r="A79" s="8"/>
    </row>
    <row r="80" spans="1:1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x14ac:dyDescent="0.25">
      <c r="A84" s="8"/>
    </row>
    <row r="85" spans="1:1" x14ac:dyDescent="0.25">
      <c r="A85" s="8"/>
    </row>
    <row r="86" spans="1:1" x14ac:dyDescent="0.25">
      <c r="A86" s="8"/>
    </row>
    <row r="87" spans="1:1" x14ac:dyDescent="0.25">
      <c r="A87" s="8"/>
    </row>
    <row r="88" spans="1:1" x14ac:dyDescent="0.25">
      <c r="A88" s="8"/>
    </row>
    <row r="89" spans="1:1" x14ac:dyDescent="0.25">
      <c r="A89" s="8"/>
    </row>
    <row r="90" spans="1:1" x14ac:dyDescent="0.25">
      <c r="A90" s="8"/>
    </row>
    <row r="91" spans="1:1" x14ac:dyDescent="0.25">
      <c r="A91" s="8"/>
    </row>
    <row r="92" spans="1:1" x14ac:dyDescent="0.25">
      <c r="A92" s="8"/>
    </row>
    <row r="93" spans="1:1" x14ac:dyDescent="0.25">
      <c r="A93" s="8"/>
    </row>
    <row r="94" spans="1:1" x14ac:dyDescent="0.25">
      <c r="A94" s="8"/>
    </row>
    <row r="95" spans="1:1" x14ac:dyDescent="0.25">
      <c r="A95" s="8"/>
    </row>
    <row r="96" spans="1:1" x14ac:dyDescent="0.25">
      <c r="A96" s="8"/>
    </row>
    <row r="97" spans="1:1" x14ac:dyDescent="0.25">
      <c r="A97" s="8"/>
    </row>
    <row r="98" spans="1:1" x14ac:dyDescent="0.25">
      <c r="A98" s="8"/>
    </row>
    <row r="99" spans="1:1" x14ac:dyDescent="0.25">
      <c r="A99" s="8"/>
    </row>
    <row r="100" spans="1:1" x14ac:dyDescent="0.25">
      <c r="A100" s="8"/>
    </row>
    <row r="101" spans="1:1" x14ac:dyDescent="0.25">
      <c r="A101" s="8"/>
    </row>
    <row r="102" spans="1:1" x14ac:dyDescent="0.25">
      <c r="A102" s="8"/>
    </row>
    <row r="103" spans="1:1" x14ac:dyDescent="0.25">
      <c r="A103" s="8"/>
    </row>
    <row r="104" spans="1:1" x14ac:dyDescent="0.25">
      <c r="A104" s="8"/>
    </row>
    <row r="105" spans="1:1" x14ac:dyDescent="0.25">
      <c r="A105" s="8"/>
    </row>
    <row r="106" spans="1:1" x14ac:dyDescent="0.25">
      <c r="A106" s="8"/>
    </row>
    <row r="107" spans="1:1" x14ac:dyDescent="0.25">
      <c r="A107" s="8"/>
    </row>
    <row r="108" spans="1:1" x14ac:dyDescent="0.25">
      <c r="A108" s="8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8"/>
    </row>
    <row r="113" spans="1:1" x14ac:dyDescent="0.25">
      <c r="A113" s="8"/>
    </row>
    <row r="114" spans="1:1" x14ac:dyDescent="0.25">
      <c r="A114" s="8"/>
    </row>
    <row r="115" spans="1:1" x14ac:dyDescent="0.25">
      <c r="A115" s="8"/>
    </row>
    <row r="116" spans="1:1" x14ac:dyDescent="0.25">
      <c r="A116" s="8"/>
    </row>
    <row r="117" spans="1:1" x14ac:dyDescent="0.25">
      <c r="A117" s="8"/>
    </row>
    <row r="118" spans="1:1" x14ac:dyDescent="0.25">
      <c r="A118" s="8"/>
    </row>
    <row r="119" spans="1:1" x14ac:dyDescent="0.25">
      <c r="A119" s="8"/>
    </row>
    <row r="120" spans="1:1" x14ac:dyDescent="0.25">
      <c r="A120" s="8"/>
    </row>
    <row r="121" spans="1:1" x14ac:dyDescent="0.25">
      <c r="A121" s="8"/>
    </row>
    <row r="122" spans="1:1" x14ac:dyDescent="0.25">
      <c r="A122" s="8"/>
    </row>
    <row r="123" spans="1:1" x14ac:dyDescent="0.25">
      <c r="A123" s="8"/>
    </row>
    <row r="124" spans="1:1" x14ac:dyDescent="0.25">
      <c r="A124" s="8"/>
    </row>
    <row r="125" spans="1:1" x14ac:dyDescent="0.25">
      <c r="A125" s="8"/>
    </row>
    <row r="126" spans="1:1" x14ac:dyDescent="0.25">
      <c r="A126" s="8"/>
    </row>
    <row r="127" spans="1:1" x14ac:dyDescent="0.25">
      <c r="A127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8"/>
  <sheetViews>
    <sheetView topLeftCell="D1" zoomScaleNormal="100" workbookViewId="0">
      <selection activeCell="S28" sqref="S28"/>
    </sheetView>
  </sheetViews>
  <sheetFormatPr defaultRowHeight="15" x14ac:dyDescent="0.25"/>
  <cols>
    <col min="1" max="1" width="10.140625" style="2" bestFit="1" customWidth="1"/>
    <col min="2" max="2" width="7.7109375" style="3" bestFit="1" customWidth="1"/>
    <col min="3" max="3" width="12" style="3" bestFit="1" customWidth="1"/>
    <col min="4" max="4" width="13" style="23" bestFit="1" customWidth="1"/>
    <col min="5" max="6" width="7.7109375" style="3" bestFit="1" customWidth="1"/>
    <col min="7" max="7" width="10.140625" style="3" bestFit="1" customWidth="1"/>
    <col min="8" max="8" width="12" style="25" bestFit="1" customWidth="1"/>
    <col min="9" max="9" width="12" style="23" bestFit="1" customWidth="1"/>
    <col min="10" max="10" width="12" style="3" bestFit="1" customWidth="1"/>
    <col min="11" max="11" width="12.42578125" style="23" bestFit="1" customWidth="1"/>
    <col min="12" max="12" width="12" style="3" bestFit="1" customWidth="1"/>
    <col min="13" max="13" width="10.85546875" style="2" bestFit="1" customWidth="1"/>
    <col min="14" max="15" width="12" style="23" bestFit="1" customWidth="1"/>
    <col min="16" max="17" width="12" style="3" bestFit="1" customWidth="1"/>
    <col min="18" max="19" width="12" style="7" bestFit="1" customWidth="1"/>
    <col min="20" max="20" width="18.5703125" style="7" bestFit="1" customWidth="1"/>
    <col min="21" max="21" width="18.140625" style="7" bestFit="1" customWidth="1"/>
    <col min="22" max="22" width="10.85546875" style="2" bestFit="1" customWidth="1"/>
    <col min="23" max="23" width="12" style="26" bestFit="1" customWidth="1"/>
    <col min="24" max="24" width="12" style="7" bestFit="1" customWidth="1"/>
    <col min="25" max="25" width="9.140625" style="7"/>
    <col min="26" max="26" width="9.140625" style="28"/>
    <col min="27" max="27" width="9.140625" style="26"/>
    <col min="28" max="28" width="9.140625" style="7"/>
  </cols>
  <sheetData>
    <row r="1" spans="1:28" ht="15.75" thickBot="1" x14ac:dyDescent="0.3">
      <c r="A1" s="35" t="s">
        <v>1</v>
      </c>
      <c r="B1" s="34" t="s">
        <v>0</v>
      </c>
      <c r="C1" s="30" t="s">
        <v>3</v>
      </c>
      <c r="D1" s="31" t="s">
        <v>2</v>
      </c>
      <c r="E1" s="30" t="s">
        <v>4</v>
      </c>
      <c r="F1" s="30" t="s">
        <v>5</v>
      </c>
      <c r="G1" s="30" t="s">
        <v>6</v>
      </c>
      <c r="H1" s="31" t="s">
        <v>7</v>
      </c>
      <c r="I1" s="31" t="s">
        <v>9</v>
      </c>
      <c r="J1" s="30" t="s">
        <v>8</v>
      </c>
      <c r="K1" s="31" t="s">
        <v>10</v>
      </c>
      <c r="L1" s="62" t="s">
        <v>11</v>
      </c>
      <c r="M1" s="35" t="s">
        <v>1</v>
      </c>
      <c r="N1" s="68" t="s">
        <v>12</v>
      </c>
      <c r="O1" s="31" t="s">
        <v>13</v>
      </c>
      <c r="P1" s="30" t="s">
        <v>14</v>
      </c>
      <c r="Q1" s="30" t="s">
        <v>15</v>
      </c>
      <c r="R1" s="30" t="s">
        <v>16</v>
      </c>
      <c r="S1" s="30" t="s">
        <v>17</v>
      </c>
      <c r="T1" s="30" t="s">
        <v>18</v>
      </c>
      <c r="U1" s="30" t="s">
        <v>19</v>
      </c>
      <c r="V1" s="35" t="s">
        <v>1</v>
      </c>
      <c r="W1" s="31" t="s">
        <v>20</v>
      </c>
      <c r="X1" s="30" t="s">
        <v>21</v>
      </c>
      <c r="Y1" s="30" t="s">
        <v>23</v>
      </c>
      <c r="Z1" s="32" t="s">
        <v>22</v>
      </c>
      <c r="AA1" s="31" t="s">
        <v>25</v>
      </c>
      <c r="AB1" s="33" t="s">
        <v>24</v>
      </c>
    </row>
    <row r="2" spans="1:28" x14ac:dyDescent="0.25">
      <c r="A2" s="36">
        <v>43983</v>
      </c>
      <c r="B2" s="74">
        <v>2.3435877037192991</v>
      </c>
      <c r="C2" s="75">
        <v>26.556999999999999</v>
      </c>
      <c r="D2" s="76">
        <v>1170.0609999999999</v>
      </c>
      <c r="E2" s="75">
        <v>0.53899030904035072</v>
      </c>
      <c r="F2" s="75">
        <v>0.61914583622974151</v>
      </c>
      <c r="G2" s="75">
        <v>0.97780661831929649</v>
      </c>
      <c r="H2" s="47">
        <v>0.81196618165899181</v>
      </c>
      <c r="I2" s="47">
        <v>135356.97</v>
      </c>
      <c r="J2" s="46">
        <v>67695.39</v>
      </c>
      <c r="K2" s="47">
        <v>5172036.9400000004</v>
      </c>
      <c r="L2" s="63">
        <v>94042.09</v>
      </c>
      <c r="M2" s="36">
        <v>43983</v>
      </c>
      <c r="N2" s="69">
        <v>99971</v>
      </c>
      <c r="O2" s="47">
        <v>17456</v>
      </c>
      <c r="P2" s="46">
        <v>2708027</v>
      </c>
      <c r="Q2" s="46">
        <v>22847</v>
      </c>
      <c r="R2" s="46">
        <v>27.00588258057779</v>
      </c>
      <c r="S2" s="46">
        <v>247.58393696925748</v>
      </c>
      <c r="T2" s="46">
        <v>2421.3849999999998</v>
      </c>
      <c r="U2" s="46">
        <v>10456.005999999286</v>
      </c>
      <c r="V2" s="36">
        <v>43983</v>
      </c>
      <c r="W2" s="47">
        <v>16.43919777094257</v>
      </c>
      <c r="X2" s="46">
        <v>42.894927903295866</v>
      </c>
      <c r="Y2" s="46">
        <v>26930.78</v>
      </c>
      <c r="Z2" s="54">
        <v>294958.76</v>
      </c>
      <c r="AA2" s="47">
        <v>529345.07999999996</v>
      </c>
      <c r="AB2" s="55">
        <v>203482.2</v>
      </c>
    </row>
    <row r="3" spans="1:28" x14ac:dyDescent="0.25">
      <c r="A3" s="37">
        <v>44013</v>
      </c>
      <c r="B3" s="77">
        <v>2.3693754390235222</v>
      </c>
      <c r="C3" s="78">
        <v>27.72</v>
      </c>
      <c r="D3" s="79">
        <v>2892.1869999999999</v>
      </c>
      <c r="E3" s="78">
        <v>0.47018466063576353</v>
      </c>
      <c r="F3" s="78">
        <v>0.79710036032310128</v>
      </c>
      <c r="G3" s="78">
        <v>0.99050654695509133</v>
      </c>
      <c r="H3" s="42">
        <v>0.81112896055260164</v>
      </c>
      <c r="I3" s="42">
        <v>191257</v>
      </c>
      <c r="J3" s="20">
        <v>94592.31</v>
      </c>
      <c r="K3" s="42">
        <v>12791168.460000001</v>
      </c>
      <c r="L3" s="64">
        <v>104779.68</v>
      </c>
      <c r="M3" s="37">
        <v>44013</v>
      </c>
      <c r="N3" s="70">
        <v>131996</v>
      </c>
      <c r="O3" s="42">
        <v>30940</v>
      </c>
      <c r="P3" s="20">
        <v>6573892</v>
      </c>
      <c r="Q3" s="20">
        <v>28726</v>
      </c>
      <c r="R3" s="20">
        <v>29.007263422007664</v>
      </c>
      <c r="S3" s="20">
        <v>579.69000006950978</v>
      </c>
      <c r="T3" s="20">
        <v>3354.5910000000003</v>
      </c>
      <c r="U3" s="20">
        <v>14406.68680000001</v>
      </c>
      <c r="V3" s="37">
        <v>44013</v>
      </c>
      <c r="W3" s="42">
        <v>19.121758733033339</v>
      </c>
      <c r="X3" s="20">
        <v>52.234674641849217</v>
      </c>
      <c r="Y3" s="20">
        <v>32654.25</v>
      </c>
      <c r="Z3" s="51">
        <v>176087.92</v>
      </c>
      <c r="AA3" s="42">
        <v>1225871.58</v>
      </c>
      <c r="AB3" s="56">
        <v>313723.44</v>
      </c>
    </row>
    <row r="4" spans="1:28" x14ac:dyDescent="0.25">
      <c r="A4" s="37">
        <v>44044</v>
      </c>
      <c r="B4" s="77">
        <v>2.3578745783673476</v>
      </c>
      <c r="C4" s="78">
        <v>236.95499999999998</v>
      </c>
      <c r="D4" s="79">
        <v>3554.3429999999998</v>
      </c>
      <c r="E4" s="78">
        <v>0.72288504271954401</v>
      </c>
      <c r="F4" s="78">
        <v>0.87557286991093897</v>
      </c>
      <c r="G4" s="78">
        <v>0.93750029673214819</v>
      </c>
      <c r="H4" s="42">
        <v>0.81032325013204798</v>
      </c>
      <c r="I4" s="42">
        <v>327221.08</v>
      </c>
      <c r="J4" s="20">
        <v>1515327.71</v>
      </c>
      <c r="K4" s="42">
        <v>16552200.1</v>
      </c>
      <c r="L4" s="64">
        <v>529063.97</v>
      </c>
      <c r="M4" s="37">
        <v>44044</v>
      </c>
      <c r="N4" s="70">
        <v>211480</v>
      </c>
      <c r="O4" s="42">
        <v>563000</v>
      </c>
      <c r="P4" s="20">
        <v>8354784</v>
      </c>
      <c r="Q4" s="20">
        <v>190994</v>
      </c>
      <c r="R4" s="20">
        <v>80.61782296976655</v>
      </c>
      <c r="S4" s="20">
        <v>711.12579186126459</v>
      </c>
      <c r="T4" s="20">
        <v>3881.1450000000004</v>
      </c>
      <c r="U4" s="20">
        <v>16580.746100000146</v>
      </c>
      <c r="V4" s="37">
        <v>44044</v>
      </c>
      <c r="W4" s="42">
        <v>19.892591600156223</v>
      </c>
      <c r="X4" s="20">
        <v>58.935091971660341</v>
      </c>
      <c r="Y4" s="20">
        <v>44021.36</v>
      </c>
      <c r="Z4" s="51">
        <v>294642.39</v>
      </c>
      <c r="AA4" s="42">
        <v>1572763.46</v>
      </c>
      <c r="AB4" s="56">
        <v>373526.09</v>
      </c>
    </row>
    <row r="5" spans="1:28" x14ac:dyDescent="0.25">
      <c r="A5" s="37">
        <v>44075</v>
      </c>
      <c r="B5" s="77">
        <v>2.3820131079806033</v>
      </c>
      <c r="C5" s="78">
        <v>354.23100000000005</v>
      </c>
      <c r="D5" s="79">
        <v>3063.723</v>
      </c>
      <c r="E5" s="78">
        <v>0.81226965379630622</v>
      </c>
      <c r="F5" s="78">
        <v>0.83916907998777412</v>
      </c>
      <c r="G5" s="78">
        <v>0.89636168304196029</v>
      </c>
      <c r="H5" s="42">
        <v>0.722869146359295</v>
      </c>
      <c r="I5" s="42">
        <v>367648.78</v>
      </c>
      <c r="J5" s="20">
        <v>2725194.41</v>
      </c>
      <c r="K5" s="42">
        <v>14040190.609999999</v>
      </c>
      <c r="L5" s="64">
        <v>811774.25</v>
      </c>
      <c r="M5" s="37">
        <v>44075</v>
      </c>
      <c r="N5" s="70">
        <v>241534</v>
      </c>
      <c r="O5" s="42">
        <v>1010103</v>
      </c>
      <c r="P5" s="20">
        <v>7223870</v>
      </c>
      <c r="Q5" s="20">
        <v>288102</v>
      </c>
      <c r="R5" s="20">
        <v>121.59616818973501</v>
      </c>
      <c r="S5" s="20">
        <v>607.21139239663944</v>
      </c>
      <c r="T5" s="20">
        <v>6038.1200000000008</v>
      </c>
      <c r="U5" s="20">
        <v>15749.854600000021</v>
      </c>
      <c r="V5" s="37">
        <v>44075</v>
      </c>
      <c r="W5" s="42">
        <v>31.473716529996793</v>
      </c>
      <c r="X5" s="20">
        <v>56.225571450726981</v>
      </c>
      <c r="Y5" s="20">
        <v>48323.62</v>
      </c>
      <c r="Z5" s="51">
        <v>407725.67</v>
      </c>
      <c r="AA5" s="42">
        <v>1343926.76</v>
      </c>
      <c r="AB5" s="56">
        <v>402994.72</v>
      </c>
    </row>
    <row r="6" spans="1:28" x14ac:dyDescent="0.25">
      <c r="A6" s="37">
        <v>44105</v>
      </c>
      <c r="B6" s="77">
        <v>2.3664784340807419</v>
      </c>
      <c r="C6" s="78">
        <v>339.59200000000004</v>
      </c>
      <c r="D6" s="79">
        <v>2409.3199999999997</v>
      </c>
      <c r="E6" s="78">
        <v>0.76674126705123813</v>
      </c>
      <c r="F6" s="78">
        <v>0.78253541877646637</v>
      </c>
      <c r="G6" s="78">
        <v>0.87646312431973072</v>
      </c>
      <c r="H6" s="42">
        <v>0.64656342582984605</v>
      </c>
      <c r="I6" s="42">
        <v>298019.84999999998</v>
      </c>
      <c r="J6" s="20">
        <v>2498549.08</v>
      </c>
      <c r="K6" s="42">
        <v>9991996.7699999996</v>
      </c>
      <c r="L6" s="64">
        <v>931131.94</v>
      </c>
      <c r="M6" s="37">
        <v>44105</v>
      </c>
      <c r="N6" s="70">
        <v>198924</v>
      </c>
      <c r="O6" s="42">
        <v>880475</v>
      </c>
      <c r="P6" s="20">
        <v>5406316</v>
      </c>
      <c r="Q6" s="20">
        <v>310596</v>
      </c>
      <c r="R6" s="20">
        <v>133.12860749910664</v>
      </c>
      <c r="S6" s="20">
        <v>466.03380166993998</v>
      </c>
      <c r="T6" s="20">
        <v>8378.5060000000012</v>
      </c>
      <c r="U6" s="20">
        <v>15327.320199996948</v>
      </c>
      <c r="V6" s="37">
        <v>44105</v>
      </c>
      <c r="W6" s="42">
        <v>43.255191418745923</v>
      </c>
      <c r="X6" s="20">
        <v>55.384805957862085</v>
      </c>
      <c r="Y6" s="20">
        <v>42565.39</v>
      </c>
      <c r="Z6" s="51">
        <v>441126.89</v>
      </c>
      <c r="AA6" s="42">
        <v>980070.59</v>
      </c>
      <c r="AB6" s="56">
        <v>439858.53</v>
      </c>
    </row>
    <row r="7" spans="1:28" x14ac:dyDescent="0.25">
      <c r="A7" s="37">
        <v>44136</v>
      </c>
      <c r="B7" s="77">
        <v>2.4019918690460993</v>
      </c>
      <c r="C7" s="78">
        <v>209.71</v>
      </c>
      <c r="D7" s="79">
        <v>1870.895</v>
      </c>
      <c r="E7" s="78">
        <v>0.61408311485169997</v>
      </c>
      <c r="F7" s="78">
        <v>0.72894543555420699</v>
      </c>
      <c r="G7" s="78">
        <v>0.89920720175141344</v>
      </c>
      <c r="H7" s="42">
        <v>0.58557183861876505</v>
      </c>
      <c r="I7" s="42">
        <v>207259.95</v>
      </c>
      <c r="J7" s="20">
        <v>978486.36</v>
      </c>
      <c r="K7" s="42">
        <v>7259967.9500000002</v>
      </c>
      <c r="L7" s="64">
        <v>772528.62</v>
      </c>
      <c r="M7" s="37">
        <v>44136</v>
      </c>
      <c r="N7" s="70">
        <v>132751</v>
      </c>
      <c r="O7" s="42">
        <v>300039</v>
      </c>
      <c r="P7" s="20">
        <v>4012017</v>
      </c>
      <c r="Q7" s="20">
        <v>226366</v>
      </c>
      <c r="R7" s="20">
        <v>123.09088491658254</v>
      </c>
      <c r="S7" s="20">
        <v>360.10097539785335</v>
      </c>
      <c r="T7" s="20">
        <v>10184.675300000192</v>
      </c>
      <c r="U7" s="20">
        <v>14390.573800003051</v>
      </c>
      <c r="V7" s="37">
        <v>44136</v>
      </c>
      <c r="W7" s="42">
        <v>62.428375808487985</v>
      </c>
      <c r="X7" s="20">
        <v>51.562845084840077</v>
      </c>
      <c r="Y7" s="20">
        <v>40701.75</v>
      </c>
      <c r="Z7" s="51">
        <v>376354.28</v>
      </c>
      <c r="AA7" s="42">
        <v>729462.92</v>
      </c>
      <c r="AB7" s="56">
        <v>446489.37</v>
      </c>
    </row>
    <row r="8" spans="1:28" x14ac:dyDescent="0.25">
      <c r="A8" s="37">
        <v>44166</v>
      </c>
      <c r="B8" s="77">
        <v>2.4819267305707342</v>
      </c>
      <c r="C8" s="78">
        <v>249.64600000000002</v>
      </c>
      <c r="D8" s="79">
        <v>2021.175</v>
      </c>
      <c r="E8" s="78">
        <v>0.65134150757436027</v>
      </c>
      <c r="F8" s="78">
        <v>0.76881560753158118</v>
      </c>
      <c r="G8" s="78">
        <v>0.89006354970294888</v>
      </c>
      <c r="H8" s="42">
        <v>0.57402942951725899</v>
      </c>
      <c r="I8" s="42">
        <v>257121.5</v>
      </c>
      <c r="J8" s="20">
        <v>906906.83</v>
      </c>
      <c r="K8" s="42">
        <v>8160987</v>
      </c>
      <c r="L8" s="64">
        <v>1017919.22</v>
      </c>
      <c r="M8" s="37">
        <v>44166</v>
      </c>
      <c r="N8" s="70">
        <v>148539</v>
      </c>
      <c r="O8" s="42">
        <v>250579</v>
      </c>
      <c r="P8" s="20">
        <v>4432804</v>
      </c>
      <c r="Q8" s="20">
        <v>265283</v>
      </c>
      <c r="R8" s="20">
        <v>145.43886448229622</v>
      </c>
      <c r="S8" s="20">
        <v>392.69554993276847</v>
      </c>
      <c r="T8" s="20">
        <v>11618.128999999997</v>
      </c>
      <c r="U8" s="20">
        <v>15656.358500001428</v>
      </c>
      <c r="V8" s="37">
        <v>44166</v>
      </c>
      <c r="W8" s="42">
        <v>69.167654200819101</v>
      </c>
      <c r="X8" s="20">
        <v>53.317871209619682</v>
      </c>
      <c r="Y8" s="20">
        <v>50873.81</v>
      </c>
      <c r="Z8" s="51">
        <v>355173.76</v>
      </c>
      <c r="AA8" s="42">
        <v>817064.6</v>
      </c>
      <c r="AB8" s="56">
        <v>461660.96</v>
      </c>
    </row>
    <row r="9" spans="1:28" x14ac:dyDescent="0.25">
      <c r="A9" s="37">
        <v>44197</v>
      </c>
      <c r="B9" s="77">
        <v>2.4968251419835239</v>
      </c>
      <c r="C9" s="78">
        <v>259.54599999999999</v>
      </c>
      <c r="D9" s="79">
        <v>2104.0210000000002</v>
      </c>
      <c r="E9" s="78">
        <v>0.64796945735844558</v>
      </c>
      <c r="F9" s="78">
        <v>0.80636830438481755</v>
      </c>
      <c r="G9" s="78">
        <v>0.89018885438830386</v>
      </c>
      <c r="H9" s="42">
        <v>0.61035087460465121</v>
      </c>
      <c r="I9" s="42">
        <v>204633.31</v>
      </c>
      <c r="J9" s="20">
        <v>988308.02</v>
      </c>
      <c r="K9" s="42">
        <v>8901293.0199999996</v>
      </c>
      <c r="L9" s="64">
        <v>1132872.55</v>
      </c>
      <c r="M9" s="37">
        <v>44197</v>
      </c>
      <c r="N9" s="70">
        <v>120440</v>
      </c>
      <c r="O9" s="42">
        <v>265653</v>
      </c>
      <c r="P9" s="20">
        <v>4838548</v>
      </c>
      <c r="Q9" s="20">
        <v>285011</v>
      </c>
      <c r="R9" s="20">
        <v>123.44538012799995</v>
      </c>
      <c r="S9" s="20">
        <v>396.13057143399993</v>
      </c>
      <c r="T9" s="20">
        <v>7218.0289999999977</v>
      </c>
      <c r="U9" s="20">
        <v>11306.403699999999</v>
      </c>
      <c r="V9" s="37">
        <v>44197</v>
      </c>
      <c r="W9" s="42">
        <v>42.330525727999962</v>
      </c>
      <c r="X9" s="20">
        <v>38.320699743999981</v>
      </c>
      <c r="Y9" s="20">
        <v>34865.129999999997</v>
      </c>
      <c r="Z9" s="51">
        <v>265182.19</v>
      </c>
      <c r="AA9" s="42">
        <v>857834.93</v>
      </c>
      <c r="AB9" s="56">
        <v>477603.26</v>
      </c>
    </row>
    <row r="10" spans="1:28" x14ac:dyDescent="0.25">
      <c r="A10" s="37">
        <v>44228</v>
      </c>
      <c r="B10" s="77">
        <v>2.5186701677182248</v>
      </c>
      <c r="C10" s="78">
        <v>266.18200000000002</v>
      </c>
      <c r="D10" s="79">
        <v>1971.586</v>
      </c>
      <c r="E10" s="78">
        <v>0.68887510364878413</v>
      </c>
      <c r="F10" s="78">
        <v>0.83264725011284635</v>
      </c>
      <c r="G10" s="78">
        <v>0.88105022504567054</v>
      </c>
      <c r="H10" s="42">
        <v>0.58399801931451334</v>
      </c>
      <c r="I10" s="42">
        <v>220824.17</v>
      </c>
      <c r="J10" s="20">
        <v>940458.61</v>
      </c>
      <c r="K10" s="42">
        <v>7843640.1399999997</v>
      </c>
      <c r="L10" s="64">
        <v>1113163.3999999999</v>
      </c>
      <c r="M10" s="37">
        <v>44228</v>
      </c>
      <c r="N10" s="70">
        <v>126293</v>
      </c>
      <c r="O10" s="42">
        <v>272696</v>
      </c>
      <c r="P10" s="20">
        <v>4303749</v>
      </c>
      <c r="Q10" s="20">
        <v>289088</v>
      </c>
      <c r="R10" s="20">
        <v>129.48553622900005</v>
      </c>
      <c r="S10" s="20">
        <v>376.12474736700005</v>
      </c>
      <c r="T10" s="20">
        <v>8720.2819999999992</v>
      </c>
      <c r="U10" s="20">
        <v>12241.834540000002</v>
      </c>
      <c r="V10" s="37">
        <v>44228</v>
      </c>
      <c r="W10" s="42">
        <v>47.880469109000046</v>
      </c>
      <c r="X10" s="20">
        <v>43.341125456999976</v>
      </c>
      <c r="Y10" s="20">
        <v>38038.300000000003</v>
      </c>
      <c r="Z10" s="51">
        <v>286159.31</v>
      </c>
      <c r="AA10" s="42">
        <v>769365.25</v>
      </c>
      <c r="AB10" s="56">
        <v>418558.2</v>
      </c>
    </row>
    <row r="11" spans="1:28" x14ac:dyDescent="0.25">
      <c r="A11" s="37">
        <v>44256</v>
      </c>
      <c r="B11" s="77">
        <v>2.496992072247727</v>
      </c>
      <c r="C11" s="78">
        <v>379.16200000000003</v>
      </c>
      <c r="D11" s="79">
        <v>2390.02</v>
      </c>
      <c r="E11" s="78">
        <v>0.73435313797531121</v>
      </c>
      <c r="F11" s="78">
        <v>0.85910879559007425</v>
      </c>
      <c r="G11" s="78">
        <v>0.86307797753993787</v>
      </c>
      <c r="H11" s="42">
        <v>0.60195527338009924</v>
      </c>
      <c r="I11" s="42">
        <v>241714.2</v>
      </c>
      <c r="J11" s="20">
        <v>1526514.39</v>
      </c>
      <c r="K11" s="42">
        <v>9913674.3599999994</v>
      </c>
      <c r="L11" s="64">
        <v>1567887.52</v>
      </c>
      <c r="M11" s="37">
        <v>44256</v>
      </c>
      <c r="N11" s="70">
        <v>149006</v>
      </c>
      <c r="O11" s="42">
        <v>485570</v>
      </c>
      <c r="P11" s="20">
        <v>5429546</v>
      </c>
      <c r="Q11" s="20">
        <v>434167</v>
      </c>
      <c r="R11" s="20">
        <v>167.61974349500011</v>
      </c>
      <c r="S11" s="20">
        <v>454.40382460499995</v>
      </c>
      <c r="T11" s="20">
        <v>9040.5609999999997</v>
      </c>
      <c r="U11" s="20">
        <v>13671.863999999998</v>
      </c>
      <c r="V11" s="37">
        <v>44256</v>
      </c>
      <c r="W11" s="42">
        <v>53.8627414850001</v>
      </c>
      <c r="X11" s="20">
        <v>49.595556644999988</v>
      </c>
      <c r="Y11" s="20">
        <v>41277.53</v>
      </c>
      <c r="Z11" s="51">
        <v>331967.14</v>
      </c>
      <c r="AA11" s="42">
        <v>964672.55</v>
      </c>
      <c r="AB11" s="56">
        <v>614899.25</v>
      </c>
    </row>
    <row r="12" spans="1:28" x14ac:dyDescent="0.25">
      <c r="A12" s="37">
        <v>44287</v>
      </c>
      <c r="B12" s="77">
        <v>2.4665073883727686</v>
      </c>
      <c r="C12" s="78">
        <v>417.21600000000001</v>
      </c>
      <c r="D12" s="79">
        <v>2602.328</v>
      </c>
      <c r="E12" s="78">
        <v>0.72929193869271003</v>
      </c>
      <c r="F12" s="78">
        <v>0.79570809740691506</v>
      </c>
      <c r="G12" s="78">
        <v>0.86182814358724369</v>
      </c>
      <c r="H12" s="42">
        <v>0.64449950579989035</v>
      </c>
      <c r="I12" s="42">
        <v>217913.85</v>
      </c>
      <c r="J12" s="20">
        <v>1588254.15</v>
      </c>
      <c r="K12" s="42">
        <v>10974616.140000001</v>
      </c>
      <c r="L12" s="64">
        <v>1805948.47</v>
      </c>
      <c r="M12" s="37">
        <v>44287</v>
      </c>
      <c r="N12" s="70">
        <v>143539</v>
      </c>
      <c r="O12" s="42">
        <v>555337</v>
      </c>
      <c r="P12" s="20">
        <v>6007703</v>
      </c>
      <c r="Q12" s="20">
        <v>472835</v>
      </c>
      <c r="R12" s="20">
        <v>174.20492244599993</v>
      </c>
      <c r="S12" s="20">
        <v>488.10019314600004</v>
      </c>
      <c r="T12" s="20">
        <v>7756.34</v>
      </c>
      <c r="U12" s="20">
        <v>14061.745000000001</v>
      </c>
      <c r="V12" s="37">
        <v>44287</v>
      </c>
      <c r="W12" s="42">
        <v>45.710197955999959</v>
      </c>
      <c r="X12" s="20">
        <v>51.512404446000247</v>
      </c>
      <c r="Y12" s="20">
        <v>39992.949999999997</v>
      </c>
      <c r="Z12" s="51">
        <v>351083.2</v>
      </c>
      <c r="AA12" s="42">
        <v>1063262.6599999999</v>
      </c>
      <c r="AB12" s="56">
        <v>595148.48</v>
      </c>
    </row>
    <row r="13" spans="1:28" x14ac:dyDescent="0.25">
      <c r="A13" s="37">
        <v>44317</v>
      </c>
      <c r="B13" s="77">
        <v>2.4292713156330121</v>
      </c>
      <c r="C13" s="78">
        <v>501.05499999999995</v>
      </c>
      <c r="D13" s="79">
        <v>3090.779</v>
      </c>
      <c r="E13" s="78">
        <v>0.71622561079495461</v>
      </c>
      <c r="F13" s="78">
        <v>0.77178804333808759</v>
      </c>
      <c r="G13" s="78">
        <v>0.86050162674555675</v>
      </c>
      <c r="H13" s="42">
        <v>0.69806756472626985</v>
      </c>
      <c r="I13" s="42">
        <v>274269.43</v>
      </c>
      <c r="J13" s="20">
        <v>1572347.78</v>
      </c>
      <c r="K13" s="42">
        <v>13862248.26</v>
      </c>
      <c r="L13" s="64">
        <v>2330052.33</v>
      </c>
      <c r="M13" s="37">
        <v>44317</v>
      </c>
      <c r="N13" s="70">
        <v>186800</v>
      </c>
      <c r="O13" s="42">
        <v>569360</v>
      </c>
      <c r="P13" s="20">
        <v>7449266</v>
      </c>
      <c r="Q13" s="20">
        <v>584735</v>
      </c>
      <c r="R13" s="20">
        <v>189.82455639500009</v>
      </c>
      <c r="S13" s="20">
        <v>577.27439853199996</v>
      </c>
      <c r="T13" s="20">
        <v>6305.5760000000009</v>
      </c>
      <c r="U13" s="20">
        <v>14578.486999999994</v>
      </c>
      <c r="V13" s="37">
        <v>44317</v>
      </c>
      <c r="W13" s="42">
        <v>33.127521455000085</v>
      </c>
      <c r="X13" s="20">
        <v>52.501356692000201</v>
      </c>
      <c r="Y13" s="20">
        <v>38077.11</v>
      </c>
      <c r="Z13" s="51">
        <v>366943.58</v>
      </c>
      <c r="AA13" s="42">
        <v>1326421.0900000001</v>
      </c>
      <c r="AB13" s="56">
        <v>648978.32999999996</v>
      </c>
    </row>
    <row r="14" spans="1:28" x14ac:dyDescent="0.25">
      <c r="A14" s="37">
        <v>44348</v>
      </c>
      <c r="B14" s="77">
        <v>2.4768089486418225</v>
      </c>
      <c r="C14" s="78">
        <v>629.88800000000003</v>
      </c>
      <c r="D14" s="79">
        <v>3945.2960000000003</v>
      </c>
      <c r="E14" s="78">
        <v>0.73934857365948126</v>
      </c>
      <c r="F14" s="78">
        <v>0.81758327754857907</v>
      </c>
      <c r="G14" s="78">
        <v>0.86232509993040718</v>
      </c>
      <c r="H14" s="42">
        <v>0.74990413244032661</v>
      </c>
      <c r="I14" s="42">
        <v>330028.57</v>
      </c>
      <c r="J14" s="20">
        <v>2463818.75</v>
      </c>
      <c r="K14" s="42">
        <v>18130415.620000001</v>
      </c>
      <c r="L14" s="64">
        <v>2919017.19</v>
      </c>
      <c r="M14" s="37">
        <v>44348</v>
      </c>
      <c r="N14" s="70">
        <v>226904</v>
      </c>
      <c r="O14" s="42">
        <v>888739</v>
      </c>
      <c r="P14" s="20">
        <v>9241354</v>
      </c>
      <c r="Q14" s="20">
        <v>766992</v>
      </c>
      <c r="R14" s="20">
        <v>214.77316792199997</v>
      </c>
      <c r="S14" s="20">
        <v>758.82041466500004</v>
      </c>
      <c r="T14" s="20">
        <v>5437.317</v>
      </c>
      <c r="U14" s="20">
        <v>16303.614</v>
      </c>
      <c r="V14" s="37">
        <v>44348</v>
      </c>
      <c r="W14" s="42">
        <v>25.656632502000001</v>
      </c>
      <c r="X14" s="20">
        <v>57.231389585000045</v>
      </c>
      <c r="Y14" s="20">
        <v>42331.57</v>
      </c>
      <c r="Z14" s="51">
        <v>436350.34</v>
      </c>
      <c r="AA14" s="42">
        <v>1717046.94</v>
      </c>
      <c r="AB14" s="56">
        <v>683639.18</v>
      </c>
    </row>
    <row r="15" spans="1:28" x14ac:dyDescent="0.25">
      <c r="A15" s="37">
        <v>44378</v>
      </c>
      <c r="B15" s="77">
        <v>2.5254189225817578</v>
      </c>
      <c r="C15" s="78">
        <v>870.75099999999998</v>
      </c>
      <c r="D15" s="79">
        <v>4351.2110000000002</v>
      </c>
      <c r="E15" s="78">
        <v>0.71383566068784765</v>
      </c>
      <c r="F15" s="78">
        <v>0.87980633889085402</v>
      </c>
      <c r="G15" s="78">
        <v>0.83325213779801532</v>
      </c>
      <c r="H15" s="42">
        <v>0.71808628260009855</v>
      </c>
      <c r="I15" s="42">
        <v>354857.31</v>
      </c>
      <c r="J15" s="20">
        <v>5048164.87</v>
      </c>
      <c r="K15" s="42">
        <v>20128969.989999998</v>
      </c>
      <c r="L15" s="64">
        <v>3784405.46</v>
      </c>
      <c r="M15" s="37">
        <v>44378</v>
      </c>
      <c r="N15" s="70">
        <v>248953</v>
      </c>
      <c r="O15" s="42">
        <v>1767753</v>
      </c>
      <c r="P15" s="20">
        <v>10059374</v>
      </c>
      <c r="Q15" s="20">
        <v>1103268</v>
      </c>
      <c r="R15" s="20">
        <v>276.18342652699994</v>
      </c>
      <c r="S15" s="20">
        <v>855.87779494999984</v>
      </c>
      <c r="T15" s="20">
        <v>6681.6699999999992</v>
      </c>
      <c r="U15" s="20">
        <v>17019.446999999996</v>
      </c>
      <c r="V15" s="37">
        <v>44378</v>
      </c>
      <c r="W15" s="42">
        <v>32.644098736999986</v>
      </c>
      <c r="X15" s="20">
        <v>57.271626020000014</v>
      </c>
      <c r="Y15" s="20">
        <v>43133.87</v>
      </c>
      <c r="Z15" s="51">
        <v>652061.61</v>
      </c>
      <c r="AA15" s="42">
        <v>1898107.38</v>
      </c>
      <c r="AB15" s="56">
        <v>785718.99</v>
      </c>
    </row>
    <row r="16" spans="1:28" x14ac:dyDescent="0.25">
      <c r="A16" s="37">
        <v>44409</v>
      </c>
      <c r="B16" s="77">
        <v>2.5454998792751939</v>
      </c>
      <c r="C16" s="78">
        <v>1052.8620000000001</v>
      </c>
      <c r="D16" s="79">
        <v>4493.9409999999998</v>
      </c>
      <c r="E16" s="78">
        <v>0.76622091136237591</v>
      </c>
      <c r="F16" s="78">
        <v>0.90634503061389216</v>
      </c>
      <c r="G16" s="78">
        <v>0.81018579531308388</v>
      </c>
      <c r="H16" s="42">
        <v>0.71232510696485363</v>
      </c>
      <c r="I16" s="42">
        <v>372052.7</v>
      </c>
      <c r="J16" s="20">
        <v>5577091.2999999998</v>
      </c>
      <c r="K16" s="42">
        <v>20730860.59</v>
      </c>
      <c r="L16" s="64">
        <v>4372353.41</v>
      </c>
      <c r="M16" s="37">
        <v>44409</v>
      </c>
      <c r="N16" s="70">
        <v>253426</v>
      </c>
      <c r="O16" s="42">
        <v>1972061</v>
      </c>
      <c r="P16" s="20">
        <v>10385273</v>
      </c>
      <c r="Q16" s="20">
        <v>1340097</v>
      </c>
      <c r="R16" s="20">
        <v>325.30968018400006</v>
      </c>
      <c r="S16" s="20">
        <v>886.5298030780001</v>
      </c>
      <c r="T16" s="20">
        <v>7336.3720000000012</v>
      </c>
      <c r="U16" s="20">
        <v>18165.93</v>
      </c>
      <c r="V16" s="37">
        <v>44409</v>
      </c>
      <c r="W16" s="42">
        <v>35.928245254000032</v>
      </c>
      <c r="X16" s="20">
        <v>65.556779338000155</v>
      </c>
      <c r="Y16" s="20">
        <v>48560.18</v>
      </c>
      <c r="Z16" s="51">
        <v>697261.14</v>
      </c>
      <c r="AA16" s="42">
        <v>1962964.37</v>
      </c>
      <c r="AB16" s="56">
        <v>825743.39</v>
      </c>
    </row>
    <row r="17" spans="1:28" x14ac:dyDescent="0.25">
      <c r="A17" s="37">
        <v>44440</v>
      </c>
      <c r="B17" s="77">
        <v>2.617070868201838</v>
      </c>
      <c r="C17" s="78">
        <v>1067.0659999999998</v>
      </c>
      <c r="D17" s="79">
        <v>3720.9120000000003</v>
      </c>
      <c r="E17" s="78">
        <v>0.76169241686307165</v>
      </c>
      <c r="F17" s="78">
        <v>0.84030003369013817</v>
      </c>
      <c r="G17" s="78">
        <v>0.77713640288238606</v>
      </c>
      <c r="H17" s="42">
        <v>0.6498922930097154</v>
      </c>
      <c r="I17" s="42">
        <v>292448.92</v>
      </c>
      <c r="J17" s="20">
        <v>5549822.6900000004</v>
      </c>
      <c r="K17" s="42">
        <v>17415880.329999998</v>
      </c>
      <c r="L17" s="64">
        <v>4843187.43</v>
      </c>
      <c r="M17" s="37">
        <v>44440</v>
      </c>
      <c r="N17" s="70">
        <v>222074</v>
      </c>
      <c r="O17" s="42">
        <v>1943684</v>
      </c>
      <c r="P17" s="20">
        <v>8719635</v>
      </c>
      <c r="Q17" s="20">
        <v>1449987</v>
      </c>
      <c r="R17" s="20">
        <v>341.00849752600004</v>
      </c>
      <c r="S17" s="20">
        <v>753.30278989299995</v>
      </c>
      <c r="T17" s="20">
        <v>9724.6360000000022</v>
      </c>
      <c r="U17" s="20">
        <v>18051.49062</v>
      </c>
      <c r="V17" s="37">
        <v>44440</v>
      </c>
      <c r="W17" s="42">
        <v>49.315238086000136</v>
      </c>
      <c r="X17" s="20">
        <v>71.565525252999976</v>
      </c>
      <c r="Y17" s="20">
        <v>43218.33</v>
      </c>
      <c r="Z17" s="51">
        <v>772082.75</v>
      </c>
      <c r="AA17" s="42">
        <v>1668924.07</v>
      </c>
      <c r="AB17" s="56">
        <v>856467.9</v>
      </c>
    </row>
    <row r="18" spans="1:28" x14ac:dyDescent="0.25">
      <c r="A18" s="37">
        <v>44470</v>
      </c>
      <c r="B18" s="77">
        <v>2.6992689064459978</v>
      </c>
      <c r="C18" s="78">
        <v>1215.855</v>
      </c>
      <c r="D18" s="79">
        <v>3273.1540000000005</v>
      </c>
      <c r="E18" s="78">
        <v>0.75491011845281197</v>
      </c>
      <c r="F18" s="78">
        <v>0.84744350748675723</v>
      </c>
      <c r="G18" s="78">
        <v>0.72914846016125168</v>
      </c>
      <c r="H18" s="42">
        <v>0.55312928730289135</v>
      </c>
      <c r="I18" s="42">
        <v>246886.39999999999</v>
      </c>
      <c r="J18" s="20">
        <v>5845126.8300000001</v>
      </c>
      <c r="K18" s="42">
        <v>13622218.310000001</v>
      </c>
      <c r="L18" s="64">
        <v>6122852.8399999999</v>
      </c>
      <c r="M18" s="37">
        <v>44470</v>
      </c>
      <c r="N18" s="70">
        <v>190792</v>
      </c>
      <c r="O18" s="42">
        <v>1937147</v>
      </c>
      <c r="P18" s="20">
        <v>7141297</v>
      </c>
      <c r="Q18" s="20">
        <v>1732253</v>
      </c>
      <c r="R18" s="20">
        <v>416.59546208999996</v>
      </c>
      <c r="S18" s="20">
        <v>646.77144857700023</v>
      </c>
      <c r="T18" s="20">
        <v>13939.294</v>
      </c>
      <c r="U18" s="20">
        <v>17253.831000000002</v>
      </c>
      <c r="V18" s="37">
        <v>44470</v>
      </c>
      <c r="W18" s="42">
        <v>73.226384430000067</v>
      </c>
      <c r="X18" s="20">
        <v>67.996439787000185</v>
      </c>
      <c r="Y18" s="20">
        <v>40933.1</v>
      </c>
      <c r="Z18" s="51">
        <v>814014.78</v>
      </c>
      <c r="AA18" s="42">
        <v>1323731.6100000001</v>
      </c>
      <c r="AB18" s="56">
        <v>988400.43</v>
      </c>
    </row>
    <row r="19" spans="1:28" x14ac:dyDescent="0.25">
      <c r="A19" s="37">
        <v>44501</v>
      </c>
      <c r="B19" s="77">
        <v>2.6840714114059265</v>
      </c>
      <c r="C19" s="78">
        <v>929.99400000000003</v>
      </c>
      <c r="D19" s="79">
        <v>2653.2219999999998</v>
      </c>
      <c r="E19" s="78">
        <v>0.68809998261866212</v>
      </c>
      <c r="F19" s="78">
        <v>0.8199081773916197</v>
      </c>
      <c r="G19" s="78">
        <v>0.7404582922157078</v>
      </c>
      <c r="H19" s="42">
        <v>0.45275220478273509</v>
      </c>
      <c r="I19" s="42">
        <v>243821.37</v>
      </c>
      <c r="J19" s="20">
        <v>2298123.9</v>
      </c>
      <c r="K19" s="42">
        <v>10692304.439999999</v>
      </c>
      <c r="L19" s="64">
        <v>5904160.2699999996</v>
      </c>
      <c r="M19" s="37">
        <v>44501</v>
      </c>
      <c r="N19" s="70">
        <v>186043</v>
      </c>
      <c r="O19" s="42">
        <v>727928</v>
      </c>
      <c r="P19" s="20">
        <v>5724950</v>
      </c>
      <c r="Q19" s="20">
        <v>1588877</v>
      </c>
      <c r="R19" s="20">
        <v>370.042550242</v>
      </c>
      <c r="S19" s="20">
        <v>500.87269679300016</v>
      </c>
      <c r="T19" s="20">
        <v>16682.588000000003</v>
      </c>
      <c r="U19" s="20">
        <v>13801.935000000001</v>
      </c>
      <c r="V19" s="37">
        <v>44501</v>
      </c>
      <c r="W19" s="42">
        <v>94.296941691999976</v>
      </c>
      <c r="X19" s="20">
        <v>51.092905913000095</v>
      </c>
      <c r="Y19" s="20">
        <v>43649.8</v>
      </c>
      <c r="Z19" s="51">
        <v>560784.76</v>
      </c>
      <c r="AA19" s="42">
        <v>1044245.81</v>
      </c>
      <c r="AB19" s="56">
        <v>975540.27</v>
      </c>
    </row>
    <row r="20" spans="1:28" x14ac:dyDescent="0.25">
      <c r="A20" s="37">
        <v>44531</v>
      </c>
      <c r="B20" s="77">
        <v>2.7302477232296125</v>
      </c>
      <c r="C20" s="78">
        <v>885.29399999999998</v>
      </c>
      <c r="D20" s="79">
        <v>2741.1149999999998</v>
      </c>
      <c r="E20" s="78">
        <v>0.65489044850109279</v>
      </c>
      <c r="F20" s="78">
        <v>0.8467696346736614</v>
      </c>
      <c r="G20" s="78">
        <v>0.75587585404735103</v>
      </c>
      <c r="H20" s="42">
        <v>0.48141917647176613</v>
      </c>
      <c r="I20" s="42">
        <v>267222.46999999997</v>
      </c>
      <c r="J20" s="20">
        <v>1580841.78</v>
      </c>
      <c r="K20" s="42">
        <v>11048573.960000001</v>
      </c>
      <c r="L20" s="64">
        <v>5929421.1399999997</v>
      </c>
      <c r="M20" s="37">
        <v>44531</v>
      </c>
      <c r="N20" s="70">
        <v>193859</v>
      </c>
      <c r="O20" s="42">
        <v>516667</v>
      </c>
      <c r="P20" s="20">
        <v>5952088</v>
      </c>
      <c r="Q20" s="20">
        <v>1551676</v>
      </c>
      <c r="R20" s="20">
        <v>366.18433033500003</v>
      </c>
      <c r="S20" s="20">
        <v>515.969065301</v>
      </c>
      <c r="T20" s="20">
        <v>17145.299999999996</v>
      </c>
      <c r="U20" s="20">
        <v>15916.663</v>
      </c>
      <c r="V20" s="37">
        <v>44531</v>
      </c>
      <c r="W20" s="42">
        <v>98.336577104999975</v>
      </c>
      <c r="X20" s="20">
        <v>56.416913231000024</v>
      </c>
      <c r="Y20" s="20">
        <v>47545.08</v>
      </c>
      <c r="Z20" s="51">
        <v>537020.72</v>
      </c>
      <c r="AA20" s="42">
        <v>1087844.42</v>
      </c>
      <c r="AB20" s="56">
        <v>965456.8</v>
      </c>
    </row>
    <row r="21" spans="1:28" x14ac:dyDescent="0.25">
      <c r="A21" s="37">
        <v>44562</v>
      </c>
      <c r="B21" s="77">
        <v>2.7530826313479735</v>
      </c>
      <c r="C21" s="78">
        <v>904.5440000000001</v>
      </c>
      <c r="D21" s="79">
        <v>2603.835</v>
      </c>
      <c r="E21" s="78">
        <v>0.66610649240610298</v>
      </c>
      <c r="F21" s="78">
        <v>0.82031292300511804</v>
      </c>
      <c r="G21" s="78">
        <v>0.74217608758916875</v>
      </c>
      <c r="H21" s="27">
        <v>0.53887565352266631</v>
      </c>
      <c r="I21" s="42">
        <v>250791.65</v>
      </c>
      <c r="J21" s="20">
        <v>1585172.5</v>
      </c>
      <c r="K21" s="42">
        <v>11006689.18</v>
      </c>
      <c r="L21" s="64">
        <v>6169385.21</v>
      </c>
      <c r="M21" s="37">
        <v>44562</v>
      </c>
      <c r="N21" s="70">
        <v>178216</v>
      </c>
      <c r="O21" s="42">
        <v>504126</v>
      </c>
      <c r="P21" s="20">
        <v>5860508</v>
      </c>
      <c r="Q21" s="20">
        <v>1547133</v>
      </c>
      <c r="R21" s="21">
        <v>341.71023157200005</v>
      </c>
      <c r="S21" s="21">
        <v>488.91244679599998</v>
      </c>
      <c r="T21" s="21">
        <v>9984.6540000000023</v>
      </c>
      <c r="U21" s="21">
        <v>11668.191000000001</v>
      </c>
      <c r="V21" s="37">
        <v>44562</v>
      </c>
      <c r="W21" s="27">
        <v>55.80810070199999</v>
      </c>
      <c r="X21" s="21">
        <v>40.87511189599995</v>
      </c>
      <c r="Y21" s="21">
        <v>32537.79</v>
      </c>
      <c r="Z21" s="50">
        <v>433238.1</v>
      </c>
      <c r="AA21" s="27">
        <v>1054208.03</v>
      </c>
      <c r="AB21" s="57">
        <v>934570.64</v>
      </c>
    </row>
    <row r="22" spans="1:28" x14ac:dyDescent="0.25">
      <c r="A22" s="37">
        <v>44593</v>
      </c>
      <c r="B22" s="77">
        <v>2.7776679369517572</v>
      </c>
      <c r="C22" s="78">
        <v>700.59799999999996</v>
      </c>
      <c r="D22" s="79">
        <v>2091.3140000000003</v>
      </c>
      <c r="E22" s="78">
        <v>0.67312928645037762</v>
      </c>
      <c r="F22" s="78">
        <v>0.80669632031617722</v>
      </c>
      <c r="G22" s="78">
        <v>0.74906157500666226</v>
      </c>
      <c r="H22" s="27">
        <v>0.59645059948442603</v>
      </c>
      <c r="I22" s="42">
        <v>231537.08</v>
      </c>
      <c r="J22" s="20">
        <v>1373835.2</v>
      </c>
      <c r="K22" s="42">
        <v>7936844.1699999999</v>
      </c>
      <c r="L22" s="64">
        <v>4536868.32</v>
      </c>
      <c r="M22" s="37">
        <v>44593</v>
      </c>
      <c r="N22" s="70">
        <v>159446</v>
      </c>
      <c r="O22" s="42">
        <v>432793</v>
      </c>
      <c r="P22" s="20">
        <v>4230910</v>
      </c>
      <c r="Q22" s="20">
        <v>1138242</v>
      </c>
      <c r="R22" s="21">
        <v>260.60986154099999</v>
      </c>
      <c r="S22" s="21">
        <v>408.64487980999996</v>
      </c>
      <c r="T22" s="21">
        <v>7837.2070000000003</v>
      </c>
      <c r="U22" s="21">
        <v>11583.480999999998</v>
      </c>
      <c r="V22" s="37">
        <v>44593</v>
      </c>
      <c r="W22" s="27">
        <v>39.928072161000017</v>
      </c>
      <c r="X22" s="21">
        <v>41.827871029999798</v>
      </c>
      <c r="Y22" s="21">
        <v>36615.160000000003</v>
      </c>
      <c r="Z22" s="50">
        <v>313017.23</v>
      </c>
      <c r="AA22" s="27">
        <v>766510.22</v>
      </c>
      <c r="AB22" s="57">
        <v>744151.37</v>
      </c>
    </row>
    <row r="23" spans="1:28" x14ac:dyDescent="0.25">
      <c r="A23" s="37">
        <v>44621</v>
      </c>
      <c r="B23" s="77">
        <v>2.7767409021665959</v>
      </c>
      <c r="C23" s="78">
        <v>189.44800000000001</v>
      </c>
      <c r="D23" s="79">
        <v>2014.279</v>
      </c>
      <c r="E23" s="78">
        <v>0.73728134074663609</v>
      </c>
      <c r="F23" s="78">
        <v>0.80520807891035207</v>
      </c>
      <c r="G23" s="78">
        <v>0.91403290879496424</v>
      </c>
      <c r="H23" s="27">
        <v>0.8953716607383102</v>
      </c>
      <c r="I23" s="42">
        <v>277842.89</v>
      </c>
      <c r="J23" s="20">
        <v>550042.07999999996</v>
      </c>
      <c r="K23" s="42">
        <v>9305576.7400000002</v>
      </c>
      <c r="L23" s="64">
        <v>1975597.97</v>
      </c>
      <c r="M23" s="37">
        <v>44621</v>
      </c>
      <c r="N23" s="70">
        <v>194300</v>
      </c>
      <c r="O23" s="42">
        <v>179169</v>
      </c>
      <c r="P23" s="20">
        <v>4275737</v>
      </c>
      <c r="Q23" s="20">
        <v>559986</v>
      </c>
      <c r="R23" s="21">
        <v>71.212299539000014</v>
      </c>
      <c r="S23" s="21">
        <v>450.88148468199995</v>
      </c>
      <c r="T23" s="21">
        <v>1288.8620000000001</v>
      </c>
      <c r="U23" s="21">
        <v>11029.617000000002</v>
      </c>
      <c r="V23" s="37">
        <v>44621</v>
      </c>
      <c r="W23" s="27">
        <v>5.4280886989999999</v>
      </c>
      <c r="X23" s="21">
        <v>43.012901901999953</v>
      </c>
      <c r="Y23" s="21">
        <v>36305.26</v>
      </c>
      <c r="Z23" s="50">
        <v>76430.710000000006</v>
      </c>
      <c r="AA23" s="27">
        <v>904007.06</v>
      </c>
      <c r="AB23" s="57">
        <v>207164.35</v>
      </c>
    </row>
    <row r="24" spans="1:28" x14ac:dyDescent="0.25">
      <c r="A24" s="37">
        <v>44652</v>
      </c>
      <c r="B24" s="77">
        <v>2.6435947004753482</v>
      </c>
      <c r="C24" s="78">
        <v>91.096000000000004</v>
      </c>
      <c r="D24" s="79">
        <v>2086.6930000000002</v>
      </c>
      <c r="E24" s="78">
        <v>0.71161377689057848</v>
      </c>
      <c r="F24" s="78">
        <v>0.83166424992397925</v>
      </c>
      <c r="G24" s="78">
        <v>0.95817041963202132</v>
      </c>
      <c r="H24" s="27">
        <v>0.95145602365671267</v>
      </c>
      <c r="I24" s="42">
        <v>268052.67</v>
      </c>
      <c r="J24" s="20">
        <v>373419.79</v>
      </c>
      <c r="K24" s="42">
        <v>9696346.8100000005</v>
      </c>
      <c r="L24" s="64">
        <v>1215299.29</v>
      </c>
      <c r="M24" s="37">
        <v>44652</v>
      </c>
      <c r="N24" s="70">
        <v>205427</v>
      </c>
      <c r="O24" s="42">
        <v>124022</v>
      </c>
      <c r="P24" s="20">
        <v>4359197</v>
      </c>
      <c r="Q24" s="20">
        <v>465605</v>
      </c>
      <c r="R24" s="21">
        <v>21.880777178000002</v>
      </c>
      <c r="S24" s="21">
        <v>472.57365045900002</v>
      </c>
      <c r="T24" s="21">
        <v>515.59800000000007</v>
      </c>
      <c r="U24" s="21">
        <v>10105.658000000003</v>
      </c>
      <c r="V24" s="37">
        <v>44652</v>
      </c>
      <c r="W24" s="27">
        <v>2.1276755480000018</v>
      </c>
      <c r="X24" s="21">
        <v>42.394768329000144</v>
      </c>
      <c r="Y24" s="21">
        <v>36098.81</v>
      </c>
      <c r="Z24" s="50">
        <v>59200.85</v>
      </c>
      <c r="AA24" s="27">
        <v>935816.55</v>
      </c>
      <c r="AB24" s="57">
        <v>121960.39</v>
      </c>
    </row>
    <row r="25" spans="1:28" x14ac:dyDescent="0.25">
      <c r="A25" s="37">
        <v>44682</v>
      </c>
      <c r="B25" s="77">
        <v>2.6548560088734181</v>
      </c>
      <c r="C25" s="78">
        <v>217.76</v>
      </c>
      <c r="D25" s="79">
        <v>2529.009</v>
      </c>
      <c r="E25" s="78">
        <v>0.81206506691411562</v>
      </c>
      <c r="F25" s="78">
        <v>0.80998383952502817</v>
      </c>
      <c r="G25" s="78">
        <v>0.92072140030705163</v>
      </c>
      <c r="H25" s="27">
        <v>0.89427446732665539</v>
      </c>
      <c r="I25" s="42">
        <v>288994.32</v>
      </c>
      <c r="J25" s="20">
        <v>729217.03</v>
      </c>
      <c r="K25" s="42">
        <v>12271554.6</v>
      </c>
      <c r="L25" s="64">
        <v>2117976.27</v>
      </c>
      <c r="M25" s="37">
        <v>44682</v>
      </c>
      <c r="N25" s="70">
        <v>231790</v>
      </c>
      <c r="O25" s="42">
        <v>213955</v>
      </c>
      <c r="P25" s="20">
        <v>5433462</v>
      </c>
      <c r="Q25" s="20">
        <v>767869</v>
      </c>
      <c r="R25" s="21">
        <v>63.121109746000009</v>
      </c>
      <c r="S25" s="21">
        <v>566.86365141800002</v>
      </c>
      <c r="T25" s="21">
        <v>1206.8189999999997</v>
      </c>
      <c r="U25" s="21">
        <v>10207.822</v>
      </c>
      <c r="V25" s="37">
        <v>44682</v>
      </c>
      <c r="W25" s="27">
        <v>5.4409441360000095</v>
      </c>
      <c r="X25" s="21">
        <v>42.829724587999905</v>
      </c>
      <c r="Y25" s="21">
        <v>36063.25</v>
      </c>
      <c r="Z25" s="50">
        <v>84951.64</v>
      </c>
      <c r="AA25" s="27">
        <v>1168590.82</v>
      </c>
      <c r="AB25" s="57">
        <v>211857.05</v>
      </c>
    </row>
    <row r="26" spans="1:28" x14ac:dyDescent="0.25">
      <c r="A26" s="37">
        <v>44713</v>
      </c>
      <c r="B26" s="77">
        <v>2.685228321279133</v>
      </c>
      <c r="C26" s="78">
        <v>343.83300000000003</v>
      </c>
      <c r="D26" s="79">
        <v>3412.2939999999999</v>
      </c>
      <c r="E26" s="78">
        <v>0.89764885160195551</v>
      </c>
      <c r="F26" s="78">
        <v>0.85989538863740766</v>
      </c>
      <c r="G26" s="78">
        <v>0.90846076290817634</v>
      </c>
      <c r="H26" s="27">
        <v>0.84368482654632238</v>
      </c>
      <c r="I26" s="42">
        <v>309718.38</v>
      </c>
      <c r="J26" s="20">
        <v>1306130.56</v>
      </c>
      <c r="K26" s="42">
        <v>16793764</v>
      </c>
      <c r="L26" s="64">
        <v>2819748.27</v>
      </c>
      <c r="M26" s="37">
        <v>44713</v>
      </c>
      <c r="N26" s="70">
        <v>241730</v>
      </c>
      <c r="O26" s="42">
        <v>373702</v>
      </c>
      <c r="P26" s="20">
        <v>7256105</v>
      </c>
      <c r="Q26" s="20">
        <v>995578</v>
      </c>
      <c r="R26" s="21">
        <v>105.36555977900001</v>
      </c>
      <c r="S26" s="21">
        <v>765.19966047999992</v>
      </c>
      <c r="T26" s="21">
        <v>2125.6250000000009</v>
      </c>
      <c r="U26" s="21">
        <v>11472.703</v>
      </c>
      <c r="V26" s="37">
        <v>44713</v>
      </c>
      <c r="W26" s="27">
        <v>9.2690580590000291</v>
      </c>
      <c r="X26" s="21">
        <v>49.380133749999942</v>
      </c>
      <c r="Y26" s="21">
        <v>38306.480000000003</v>
      </c>
      <c r="Z26" s="50">
        <v>142828.54</v>
      </c>
      <c r="AA26" s="27">
        <v>1583053.64</v>
      </c>
      <c r="AB26" s="57">
        <v>267003.51</v>
      </c>
    </row>
    <row r="27" spans="1:28" x14ac:dyDescent="0.25">
      <c r="A27" s="37">
        <v>44743</v>
      </c>
      <c r="B27" s="77">
        <v>2.732389215073372</v>
      </c>
      <c r="C27" s="78">
        <v>421.84100000000001</v>
      </c>
      <c r="D27" s="79">
        <v>4420.4089999999997</v>
      </c>
      <c r="E27" s="78">
        <v>0.89162642769576683</v>
      </c>
      <c r="F27" s="78">
        <v>0.92180484748121705</v>
      </c>
      <c r="G27" s="78">
        <v>0.91288326707625578</v>
      </c>
      <c r="H27" s="27">
        <v>0.84030495053200838</v>
      </c>
      <c r="I27" s="42">
        <v>359738.29</v>
      </c>
      <c r="J27" s="20">
        <v>1813925.27</v>
      </c>
      <c r="K27" s="42">
        <v>21115488.16</v>
      </c>
      <c r="L27" s="64">
        <v>3507109.67</v>
      </c>
      <c r="M27" s="37">
        <v>44743</v>
      </c>
      <c r="N27" s="70">
        <v>276122</v>
      </c>
      <c r="O27" s="42">
        <v>515452</v>
      </c>
      <c r="P27" s="20">
        <v>8962466</v>
      </c>
      <c r="Q27" s="20">
        <v>1233969</v>
      </c>
      <c r="R27" s="21">
        <v>126.97777542700001</v>
      </c>
      <c r="S27" s="21">
        <v>1011.5408839419997</v>
      </c>
      <c r="T27" s="21">
        <v>2484.7260000000006</v>
      </c>
      <c r="U27" s="21">
        <v>13074.466400000005</v>
      </c>
      <c r="V27" s="37">
        <v>44743</v>
      </c>
      <c r="W27" s="27">
        <v>11.019391237000002</v>
      </c>
      <c r="X27" s="21">
        <v>55.536095781999876</v>
      </c>
      <c r="Y27" s="21">
        <v>44989.33</v>
      </c>
      <c r="Z27" s="50">
        <v>192194.54</v>
      </c>
      <c r="AA27" s="27">
        <v>1979929.7</v>
      </c>
      <c r="AB27" s="57">
        <v>330405.12</v>
      </c>
    </row>
    <row r="28" spans="1:28" x14ac:dyDescent="0.25">
      <c r="A28" s="37">
        <v>44774</v>
      </c>
      <c r="B28" s="77">
        <v>2.7299856799403419</v>
      </c>
      <c r="C28" s="78">
        <v>479.23600000000005</v>
      </c>
      <c r="D28" s="79">
        <v>4375.9570000000003</v>
      </c>
      <c r="E28" s="78">
        <v>0.86727348909052493</v>
      </c>
      <c r="F28" s="78">
        <v>0.91230200408441187</v>
      </c>
      <c r="G28" s="78">
        <v>0.90129414010936348</v>
      </c>
      <c r="H28" s="27">
        <v>0.80645325916800736</v>
      </c>
      <c r="I28" s="42">
        <v>364818.2</v>
      </c>
      <c r="J28" s="20">
        <v>2036840.15</v>
      </c>
      <c r="K28" s="42">
        <v>21655642.449999999</v>
      </c>
      <c r="L28" s="64">
        <v>3764956.93</v>
      </c>
      <c r="M28" s="37">
        <v>44774</v>
      </c>
      <c r="N28" s="70">
        <v>294746</v>
      </c>
      <c r="O28" s="42">
        <v>562954</v>
      </c>
      <c r="P28" s="20">
        <v>9130572</v>
      </c>
      <c r="Q28" s="20">
        <v>1317906</v>
      </c>
      <c r="R28" s="21">
        <v>150.97100146300002</v>
      </c>
      <c r="S28" s="21">
        <v>1020.987582976</v>
      </c>
      <c r="T28" s="21">
        <v>3527.0159999999992</v>
      </c>
      <c r="U28" s="21">
        <v>14696.054999999997</v>
      </c>
      <c r="V28" s="37">
        <v>44774</v>
      </c>
      <c r="W28" s="27">
        <v>15.152365153000035</v>
      </c>
      <c r="X28" s="21">
        <v>64.25867227599997</v>
      </c>
      <c r="Y28" s="21">
        <v>45600.07</v>
      </c>
      <c r="Z28" s="50">
        <v>217178.43</v>
      </c>
      <c r="AA28" s="27">
        <v>2040221.04</v>
      </c>
      <c r="AB28" s="57">
        <v>358774</v>
      </c>
    </row>
    <row r="29" spans="1:28" x14ac:dyDescent="0.25">
      <c r="A29" s="37">
        <v>44805</v>
      </c>
      <c r="B29" s="77">
        <v>2.7301272595982198</v>
      </c>
      <c r="C29" s="78">
        <v>422.41215463077015</v>
      </c>
      <c r="D29" s="79">
        <v>2298.4093951522236</v>
      </c>
      <c r="E29" s="78">
        <v>0.86723347900221348</v>
      </c>
      <c r="F29" s="78">
        <v>0.90020017603361335</v>
      </c>
      <c r="G29" s="78">
        <v>0.8449030000411667</v>
      </c>
      <c r="H29" s="27">
        <v>0.85502502939575964</v>
      </c>
      <c r="I29" s="42">
        <v>331550.38</v>
      </c>
      <c r="J29" s="20">
        <v>2024070.14</v>
      </c>
      <c r="K29" s="42">
        <v>18474200.050000001</v>
      </c>
      <c r="L29" s="64">
        <v>3590629.06</v>
      </c>
      <c r="M29" s="37">
        <v>44805</v>
      </c>
      <c r="N29" s="70">
        <v>248483</v>
      </c>
      <c r="O29" s="42">
        <v>563274</v>
      </c>
      <c r="P29" s="20">
        <v>7946577</v>
      </c>
      <c r="Q29" s="20">
        <v>1254181</v>
      </c>
      <c r="R29" s="21">
        <v>151.80428784409526</v>
      </c>
      <c r="S29" s="21">
        <v>527.96936665732119</v>
      </c>
      <c r="T29" s="21">
        <v>2745.8314173728677</v>
      </c>
      <c r="U29" s="21">
        <v>11403.155069164755</v>
      </c>
      <c r="V29" s="37">
        <v>44805</v>
      </c>
      <c r="W29" s="27">
        <v>12.313132454440984</v>
      </c>
      <c r="X29" s="21">
        <v>51.676311663036863</v>
      </c>
      <c r="Y29" s="21">
        <v>44407.25</v>
      </c>
      <c r="Z29" s="50">
        <v>211131.96</v>
      </c>
      <c r="AA29" s="27">
        <v>1759939.04</v>
      </c>
      <c r="AB29" s="57">
        <v>340050.37</v>
      </c>
    </row>
    <row r="30" spans="1:28" x14ac:dyDescent="0.25">
      <c r="A30" s="37">
        <v>44835</v>
      </c>
      <c r="B30" s="77">
        <v>2.7555859579311712</v>
      </c>
      <c r="C30" s="78">
        <v>414.65379096214906</v>
      </c>
      <c r="D30" s="79">
        <v>2041.1435716061092</v>
      </c>
      <c r="E30" s="78">
        <v>0.87180417328401405</v>
      </c>
      <c r="F30" s="78">
        <v>0.89965031870879641</v>
      </c>
      <c r="G30" s="78">
        <v>0.82169631583367031</v>
      </c>
      <c r="H30" s="27">
        <v>0.77655840489608263</v>
      </c>
      <c r="I30" s="42">
        <v>330329.14</v>
      </c>
      <c r="J30" s="20">
        <v>1829293.32</v>
      </c>
      <c r="K30" s="42">
        <v>14226696.76</v>
      </c>
      <c r="L30" s="64">
        <v>3488892.28</v>
      </c>
      <c r="M30" s="37">
        <v>44835</v>
      </c>
      <c r="N30" s="70">
        <v>234370</v>
      </c>
      <c r="O30" s="42">
        <v>497200</v>
      </c>
      <c r="P30" s="20">
        <v>6400025</v>
      </c>
      <c r="Q30" s="20">
        <v>1165900</v>
      </c>
      <c r="R30" s="21">
        <v>155.91485208055838</v>
      </c>
      <c r="S30" s="21">
        <v>453.74308705894998</v>
      </c>
      <c r="T30" s="21">
        <v>3223.259368030062</v>
      </c>
      <c r="U30" s="21">
        <v>10931.224959834606</v>
      </c>
      <c r="V30" s="37">
        <v>44835</v>
      </c>
      <c r="W30" s="27">
        <v>14.627846965145791</v>
      </c>
      <c r="X30" s="21">
        <v>49.085684648860131</v>
      </c>
      <c r="Y30" s="21">
        <v>50252.32</v>
      </c>
      <c r="Z30" s="50">
        <v>192820.45</v>
      </c>
      <c r="AA30" s="27">
        <v>1372683.48</v>
      </c>
      <c r="AB30" s="57">
        <v>333265.78000000003</v>
      </c>
    </row>
    <row r="31" spans="1:28" x14ac:dyDescent="0.25">
      <c r="A31" s="37">
        <v>44866</v>
      </c>
      <c r="B31" s="77">
        <v>2.7646828916288597</v>
      </c>
      <c r="C31" s="78">
        <v>337.26462550888186</v>
      </c>
      <c r="D31" s="79">
        <v>1782.7297914855646</v>
      </c>
      <c r="E31" s="78">
        <v>0.87269757961205274</v>
      </c>
      <c r="F31" s="78">
        <v>0.90259665799820077</v>
      </c>
      <c r="G31" s="78">
        <v>0.84494627671628586</v>
      </c>
      <c r="H31" s="27">
        <v>0.69232136772486885</v>
      </c>
      <c r="I31" s="42">
        <v>324059.34999999998</v>
      </c>
      <c r="J31" s="20">
        <v>1100177.3500000001</v>
      </c>
      <c r="K31" s="42">
        <v>11271827.960000001</v>
      </c>
      <c r="L31" s="64">
        <v>3843383.58</v>
      </c>
      <c r="M31" s="37">
        <v>44866</v>
      </c>
      <c r="N31" s="70">
        <v>227975</v>
      </c>
      <c r="O31" s="42">
        <v>257751</v>
      </c>
      <c r="P31" s="20">
        <v>5306807</v>
      </c>
      <c r="Q31" s="20">
        <v>1155808</v>
      </c>
      <c r="R31" s="21">
        <v>140.23628848406611</v>
      </c>
      <c r="S31" s="21">
        <v>381.08238422574254</v>
      </c>
      <c r="T31" s="21">
        <v>3478.1348713741691</v>
      </c>
      <c r="U31" s="21">
        <v>9462.863156270505</v>
      </c>
      <c r="V31" s="37">
        <v>44866</v>
      </c>
      <c r="W31" s="27">
        <v>16.473266757090673</v>
      </c>
      <c r="X31" s="21">
        <v>41.044338714555977</v>
      </c>
      <c r="Y31" s="21">
        <v>57733.14</v>
      </c>
      <c r="Z31" s="50">
        <v>137886.76999999999</v>
      </c>
      <c r="AA31" s="27">
        <v>1102531.52</v>
      </c>
      <c r="AB31" s="57">
        <v>369201.85</v>
      </c>
    </row>
    <row r="32" spans="1:28" x14ac:dyDescent="0.25">
      <c r="A32" s="37">
        <v>44896</v>
      </c>
      <c r="B32" s="77">
        <v>2.7797350049250715</v>
      </c>
      <c r="C32" s="78">
        <v>329.96942889819883</v>
      </c>
      <c r="D32" s="79">
        <v>1798.9172417561017</v>
      </c>
      <c r="E32" s="78">
        <v>0.87171577982376902</v>
      </c>
      <c r="F32" s="78">
        <v>0.90296020173421909</v>
      </c>
      <c r="G32" s="78">
        <v>0.85202538277009587</v>
      </c>
      <c r="H32" s="27">
        <v>0.74956659375679613</v>
      </c>
      <c r="I32" s="42">
        <v>368049.99</v>
      </c>
      <c r="J32" s="20">
        <v>1458193.59</v>
      </c>
      <c r="K32" s="42">
        <v>11496090.810000001</v>
      </c>
      <c r="L32" s="64">
        <v>4465635.28</v>
      </c>
      <c r="M32" s="37">
        <v>44896</v>
      </c>
      <c r="N32" s="70">
        <v>235457</v>
      </c>
      <c r="O32" s="42">
        <v>283247</v>
      </c>
      <c r="P32" s="20">
        <v>5424737</v>
      </c>
      <c r="Q32" s="20">
        <v>1272399</v>
      </c>
      <c r="R32" s="21">
        <v>138.64457159128031</v>
      </c>
      <c r="S32" s="21">
        <v>387.5051620579863</v>
      </c>
      <c r="T32" s="21">
        <v>3410.9743432229025</v>
      </c>
      <c r="U32" s="21">
        <v>10697.256814730139</v>
      </c>
      <c r="V32" s="37">
        <v>44896</v>
      </c>
      <c r="W32" s="27">
        <v>16.185753823322553</v>
      </c>
      <c r="X32" s="21">
        <v>44.793664973547031</v>
      </c>
      <c r="Y32" s="21">
        <v>68962.86</v>
      </c>
      <c r="Z32" s="50">
        <v>173030.01</v>
      </c>
      <c r="AA32" s="27">
        <v>1127196.1499999999</v>
      </c>
      <c r="AB32" s="57">
        <v>433343.23</v>
      </c>
    </row>
    <row r="33" spans="1:28" x14ac:dyDescent="0.25">
      <c r="A33" s="37">
        <v>44927</v>
      </c>
      <c r="B33" s="77">
        <v>2.8574636216739111</v>
      </c>
      <c r="C33" s="78">
        <v>640.53</v>
      </c>
      <c r="D33" s="79">
        <v>2545.5880000000002</v>
      </c>
      <c r="E33" s="78">
        <v>0.82789008869195369</v>
      </c>
      <c r="F33" s="78">
        <v>0.86556779658434801</v>
      </c>
      <c r="G33" s="78">
        <v>0.79896224810254979</v>
      </c>
      <c r="H33" s="27">
        <v>0.73832330658818912</v>
      </c>
      <c r="I33" s="42">
        <v>321566.24</v>
      </c>
      <c r="J33" s="20">
        <v>1744042.27</v>
      </c>
      <c r="K33" s="42">
        <v>11492272.93</v>
      </c>
      <c r="L33" s="64">
        <v>4679641.55</v>
      </c>
      <c r="M33" s="37">
        <v>44927</v>
      </c>
      <c r="N33" s="70">
        <v>205663</v>
      </c>
      <c r="O33" s="42">
        <v>325004</v>
      </c>
      <c r="P33" s="20">
        <v>5422887</v>
      </c>
      <c r="Q33" s="20">
        <v>1279419</v>
      </c>
      <c r="R33" s="21">
        <v>268.06099345600001</v>
      </c>
      <c r="S33" s="21">
        <v>528.65392210900006</v>
      </c>
      <c r="T33" s="21">
        <v>3737.3889999999992</v>
      </c>
      <c r="U33" s="21">
        <v>10545.079000000002</v>
      </c>
      <c r="V33" s="37">
        <v>44927</v>
      </c>
      <c r="W33" s="27">
        <v>18.35085310599997</v>
      </c>
      <c r="X33" s="21">
        <v>42.904957939000099</v>
      </c>
      <c r="Y33" s="21">
        <v>43008.67</v>
      </c>
      <c r="Z33" s="50">
        <v>177668.44</v>
      </c>
      <c r="AA33" s="27">
        <v>1097024.56</v>
      </c>
      <c r="AB33" s="57">
        <v>433394.08</v>
      </c>
    </row>
    <row r="34" spans="1:28" x14ac:dyDescent="0.25">
      <c r="A34" s="37">
        <v>44958</v>
      </c>
      <c r="B34" s="77">
        <v>2.8943337390166941</v>
      </c>
      <c r="C34" s="78">
        <v>624.29699999999991</v>
      </c>
      <c r="D34" s="79">
        <v>2344.2330000000002</v>
      </c>
      <c r="E34" s="78">
        <v>0.84867033862615404</v>
      </c>
      <c r="F34" s="78">
        <v>0.88903732406597114</v>
      </c>
      <c r="G34" s="78">
        <v>0.78969489949571003</v>
      </c>
      <c r="H34" s="27">
        <v>0.70388634698777686</v>
      </c>
      <c r="I34" s="42">
        <v>292018.37</v>
      </c>
      <c r="J34" s="20">
        <v>1617087.46</v>
      </c>
      <c r="K34" s="42">
        <v>10266737.98</v>
      </c>
      <c r="L34" s="64">
        <v>4477151.34</v>
      </c>
      <c r="M34" s="37">
        <v>44958</v>
      </c>
      <c r="N34" s="70">
        <v>186694</v>
      </c>
      <c r="O34" s="42">
        <v>281282</v>
      </c>
      <c r="P34" s="20">
        <v>4847305</v>
      </c>
      <c r="Q34" s="20">
        <v>1211651</v>
      </c>
      <c r="R34" s="21">
        <v>265.01454775299999</v>
      </c>
      <c r="S34" s="21">
        <v>495.30366026600007</v>
      </c>
      <c r="T34" s="21">
        <v>4331.7270000000008</v>
      </c>
      <c r="U34" s="21">
        <v>10296.869000000006</v>
      </c>
      <c r="V34" s="37">
        <v>44958</v>
      </c>
      <c r="W34" s="27">
        <v>21.088775083000005</v>
      </c>
      <c r="X34" s="21">
        <v>43.371732145999857</v>
      </c>
      <c r="Y34" s="21">
        <v>40900.78</v>
      </c>
      <c r="Z34" s="50">
        <v>168009.27</v>
      </c>
      <c r="AA34" s="27">
        <v>989326.6</v>
      </c>
      <c r="AB34" s="57">
        <v>427832.61</v>
      </c>
    </row>
    <row r="35" spans="1:28" x14ac:dyDescent="0.25">
      <c r="A35" s="37">
        <v>44986</v>
      </c>
      <c r="B35" s="77">
        <v>2.8670823883713044</v>
      </c>
      <c r="C35" s="78">
        <v>683.41200000000003</v>
      </c>
      <c r="D35" s="79">
        <v>2627.7850000000003</v>
      </c>
      <c r="E35" s="78">
        <v>0.81249531446998258</v>
      </c>
      <c r="F35" s="78">
        <v>0.89105318277549306</v>
      </c>
      <c r="G35" s="78">
        <v>0.79360575646812925</v>
      </c>
      <c r="H35" s="27">
        <v>0.69174498806037465</v>
      </c>
      <c r="I35" s="42">
        <v>313823.84999999998</v>
      </c>
      <c r="J35" s="20">
        <v>1802936.3200000001</v>
      </c>
      <c r="K35" s="42">
        <v>11920975.109999999</v>
      </c>
      <c r="L35" s="64">
        <v>4859936.09</v>
      </c>
      <c r="M35" s="37">
        <v>44986</v>
      </c>
      <c r="N35" s="70">
        <v>223239</v>
      </c>
      <c r="O35" s="42">
        <v>313876</v>
      </c>
      <c r="P35" s="20">
        <v>5574240</v>
      </c>
      <c r="Q35" s="20">
        <v>1332043</v>
      </c>
      <c r="R35" s="21">
        <v>289.371274976</v>
      </c>
      <c r="S35" s="21">
        <v>558.91468784400001</v>
      </c>
      <c r="T35" s="21">
        <v>5451.1729999999998</v>
      </c>
      <c r="U35" s="21">
        <v>12232.799000000001</v>
      </c>
      <c r="V35" s="37">
        <v>44986</v>
      </c>
      <c r="W35" s="27">
        <v>27.126024716000003</v>
      </c>
      <c r="X35" s="21">
        <v>50.025774623999979</v>
      </c>
      <c r="Y35" s="21">
        <v>47667.12</v>
      </c>
      <c r="Z35" s="50">
        <v>184114.67</v>
      </c>
      <c r="AA35" s="27">
        <v>1146252.99</v>
      </c>
      <c r="AB35" s="57">
        <v>468399.62</v>
      </c>
    </row>
    <row r="36" spans="1:28" x14ac:dyDescent="0.25">
      <c r="A36" s="37">
        <v>45017</v>
      </c>
      <c r="B36" s="77">
        <v>2.8084002476783039</v>
      </c>
      <c r="C36" s="78">
        <v>634.74</v>
      </c>
      <c r="D36" s="79">
        <v>2748.95</v>
      </c>
      <c r="E36" s="78">
        <v>0.81005918965217427</v>
      </c>
      <c r="F36" s="78">
        <v>0.89498864290701263</v>
      </c>
      <c r="G36" s="78">
        <v>0.81241189352452492</v>
      </c>
      <c r="H36" s="27">
        <v>0.7166619848692104</v>
      </c>
      <c r="I36" s="42">
        <v>308459.46999999997</v>
      </c>
      <c r="J36" s="20">
        <v>1466037.76</v>
      </c>
      <c r="K36" s="42">
        <v>12499794.4</v>
      </c>
      <c r="L36" s="64">
        <v>4515627.67</v>
      </c>
      <c r="M36" s="37">
        <v>45017</v>
      </c>
      <c r="N36" s="70">
        <v>215805</v>
      </c>
      <c r="O36" s="42">
        <v>284306</v>
      </c>
      <c r="P36" s="20">
        <v>5814328</v>
      </c>
      <c r="Q36" s="20">
        <v>1283784</v>
      </c>
      <c r="R36" s="21">
        <v>256.82297474600006</v>
      </c>
      <c r="S36" s="21">
        <v>591.88825627700032</v>
      </c>
      <c r="T36" s="21">
        <v>5039.2209999999995</v>
      </c>
      <c r="U36" s="21">
        <v>12745.970999999998</v>
      </c>
      <c r="V36" s="37">
        <v>45017</v>
      </c>
      <c r="W36" s="27">
        <v>25.248576896000081</v>
      </c>
      <c r="X36" s="21">
        <v>52.50204889700079</v>
      </c>
      <c r="Y36" s="21">
        <v>43852.62</v>
      </c>
      <c r="Z36" s="50">
        <v>149434</v>
      </c>
      <c r="AA36" s="27">
        <v>1199989.31</v>
      </c>
      <c r="AB36" s="57">
        <v>435298.55</v>
      </c>
    </row>
    <row r="37" spans="1:28" x14ac:dyDescent="0.25">
      <c r="A37" s="37">
        <v>45047</v>
      </c>
      <c r="B37" s="77">
        <v>2.8074211151603032</v>
      </c>
      <c r="C37" s="78">
        <v>737.7940000000001</v>
      </c>
      <c r="D37" s="79">
        <v>2994.7519999999995</v>
      </c>
      <c r="E37" s="78">
        <v>0.76850457523767202</v>
      </c>
      <c r="F37" s="78">
        <v>0.86520727798937069</v>
      </c>
      <c r="G37" s="78">
        <v>0.80233492098958725</v>
      </c>
      <c r="H37" s="27">
        <v>0.74510072062705701</v>
      </c>
      <c r="I37" s="42">
        <v>334066.12</v>
      </c>
      <c r="J37" s="20">
        <v>1174938.33</v>
      </c>
      <c r="K37" s="42">
        <v>14538447.189999999</v>
      </c>
      <c r="L37" s="64">
        <v>4900052.09</v>
      </c>
      <c r="M37" s="37">
        <v>45047</v>
      </c>
      <c r="N37" s="70">
        <v>247009</v>
      </c>
      <c r="O37" s="42">
        <v>282362</v>
      </c>
      <c r="P37" s="20">
        <v>6654397</v>
      </c>
      <c r="Q37" s="20">
        <v>1482065</v>
      </c>
      <c r="R37" s="21">
        <v>267.34557284799996</v>
      </c>
      <c r="S37" s="21">
        <v>648.98139927300076</v>
      </c>
      <c r="T37" s="21">
        <v>4333.6909999999998</v>
      </c>
      <c r="U37" s="21">
        <v>12667.891</v>
      </c>
      <c r="V37" s="37">
        <v>45047</v>
      </c>
      <c r="W37" s="27">
        <v>20.468749317999951</v>
      </c>
      <c r="X37" s="21">
        <v>52.994295933001183</v>
      </c>
      <c r="Y37" s="21">
        <v>42847.33</v>
      </c>
      <c r="Z37" s="50">
        <v>117338.32</v>
      </c>
      <c r="AA37" s="27">
        <v>1383895.95</v>
      </c>
      <c r="AB37" s="57">
        <v>468072.19</v>
      </c>
    </row>
    <row r="38" spans="1:28" x14ac:dyDescent="0.25">
      <c r="A38" s="37">
        <v>45078</v>
      </c>
      <c r="B38" s="77">
        <v>2.8033477801679489</v>
      </c>
      <c r="C38" s="78">
        <v>794.34299999999996</v>
      </c>
      <c r="D38" s="79">
        <v>3550.2960000000003</v>
      </c>
      <c r="E38" s="78">
        <v>0.7965596855399818</v>
      </c>
      <c r="F38" s="78">
        <v>0.87623689291059437</v>
      </c>
      <c r="G38" s="78">
        <v>0.81716708799050974</v>
      </c>
      <c r="H38" s="27">
        <v>0.75389478948162947</v>
      </c>
      <c r="I38" s="42">
        <v>343756.09</v>
      </c>
      <c r="J38" s="20">
        <v>1394246.67</v>
      </c>
      <c r="K38" s="42">
        <v>17750779.5</v>
      </c>
      <c r="L38" s="64">
        <v>5516462.9699999997</v>
      </c>
      <c r="M38" s="37">
        <v>45078</v>
      </c>
      <c r="N38" s="70">
        <v>264743</v>
      </c>
      <c r="O38" s="42">
        <v>359571</v>
      </c>
      <c r="P38" s="20">
        <v>7809994</v>
      </c>
      <c r="Q38" s="20">
        <v>1674911</v>
      </c>
      <c r="R38" s="21">
        <v>276.54646377500001</v>
      </c>
      <c r="S38" s="21">
        <v>791.11075343399966</v>
      </c>
      <c r="T38" s="21">
        <v>4222.5279999999993</v>
      </c>
      <c r="U38" s="21">
        <v>12934.882000000021</v>
      </c>
      <c r="V38" s="37">
        <v>45078</v>
      </c>
      <c r="W38" s="27">
        <v>19.399722244999943</v>
      </c>
      <c r="X38" s="21">
        <v>54.166458563999129</v>
      </c>
      <c r="Y38" s="21">
        <v>42867</v>
      </c>
      <c r="Z38" s="50">
        <v>136310.87</v>
      </c>
      <c r="AA38" s="27">
        <v>1674991.96</v>
      </c>
      <c r="AB38" s="57">
        <v>522326.01</v>
      </c>
    </row>
    <row r="39" spans="1:28" x14ac:dyDescent="0.25">
      <c r="A39" s="37">
        <v>45108</v>
      </c>
      <c r="B39" s="77">
        <v>2.7980251720388489</v>
      </c>
      <c r="C39" s="78">
        <v>904.32300000000009</v>
      </c>
      <c r="D39" s="79">
        <v>4181.3719999999994</v>
      </c>
      <c r="E39" s="78">
        <v>0.84566354273306776</v>
      </c>
      <c r="F39" s="78">
        <v>0.92863090074189747</v>
      </c>
      <c r="G39" s="78">
        <v>0.82218300546926226</v>
      </c>
      <c r="H39" s="27">
        <v>0.75187438729347389</v>
      </c>
      <c r="I39" s="42">
        <v>383363.88</v>
      </c>
      <c r="J39" s="20">
        <v>1452225.84</v>
      </c>
      <c r="K39" s="42">
        <v>20976546.039999999</v>
      </c>
      <c r="L39" s="64">
        <v>6197129.1299999999</v>
      </c>
      <c r="M39" s="37">
        <v>45108</v>
      </c>
      <c r="N39" s="70">
        <v>277362</v>
      </c>
      <c r="O39" s="42">
        <v>381326</v>
      </c>
      <c r="P39" s="20">
        <v>9057160</v>
      </c>
      <c r="Q39" s="20">
        <v>1852220</v>
      </c>
      <c r="R39" s="21">
        <v>321.85411763000002</v>
      </c>
      <c r="S39" s="21">
        <v>954.49449500199853</v>
      </c>
      <c r="T39" s="21">
        <v>4840.3620000000001</v>
      </c>
      <c r="U39" s="21">
        <v>14667.345999999998</v>
      </c>
      <c r="V39" s="37">
        <v>45108</v>
      </c>
      <c r="W39" s="27">
        <v>24.066588469999985</v>
      </c>
      <c r="X39" s="21">
        <v>61.623843651998556</v>
      </c>
      <c r="Y39" s="21">
        <v>43383.23</v>
      </c>
      <c r="Z39" s="50">
        <v>140759.51</v>
      </c>
      <c r="AA39" s="27">
        <v>1975125.67</v>
      </c>
      <c r="AB39" s="57">
        <v>588740.76</v>
      </c>
    </row>
    <row r="40" spans="1:28" x14ac:dyDescent="0.25">
      <c r="A40" s="37">
        <v>45139</v>
      </c>
      <c r="B40" s="77">
        <v>2.7679081821292959</v>
      </c>
      <c r="C40" s="78">
        <v>934.43299999999999</v>
      </c>
      <c r="D40" s="79">
        <v>4285.5329999999994</v>
      </c>
      <c r="E40" s="78">
        <v>0.87918958528214075</v>
      </c>
      <c r="F40" s="78">
        <v>0.93029069784930241</v>
      </c>
      <c r="G40" s="78">
        <v>0.82098868076918496</v>
      </c>
      <c r="H40" s="27">
        <v>0.76679154102796354</v>
      </c>
      <c r="I40" s="42">
        <v>417641.35</v>
      </c>
      <c r="J40" s="20">
        <v>1361967.3</v>
      </c>
      <c r="K40" s="42">
        <v>21421432.030000001</v>
      </c>
      <c r="L40" s="64">
        <v>6454055.2000000002</v>
      </c>
      <c r="M40" s="37">
        <v>45139</v>
      </c>
      <c r="N40" s="70">
        <v>302460</v>
      </c>
      <c r="O40" s="42">
        <v>355916</v>
      </c>
      <c r="P40" s="20">
        <v>9243748</v>
      </c>
      <c r="Q40" s="20">
        <v>1913739</v>
      </c>
      <c r="R40" s="21">
        <v>334.44566461200009</v>
      </c>
      <c r="S40" s="21">
        <v>987.24361036899859</v>
      </c>
      <c r="T40" s="21">
        <v>4881.7620000000006</v>
      </c>
      <c r="U40" s="21">
        <v>16051.278</v>
      </c>
      <c r="V40" s="37">
        <v>45139</v>
      </c>
      <c r="W40" s="27">
        <v>23.773888722000013</v>
      </c>
      <c r="X40" s="21">
        <v>68.925394038997979</v>
      </c>
      <c r="Y40" s="21">
        <v>48102.33</v>
      </c>
      <c r="Z40" s="50">
        <v>132266.59</v>
      </c>
      <c r="AA40" s="27">
        <v>2025362.11</v>
      </c>
      <c r="AB40" s="57">
        <v>611401.62</v>
      </c>
    </row>
    <row r="41" spans="1:28" x14ac:dyDescent="0.25">
      <c r="A41" s="37">
        <v>45170</v>
      </c>
      <c r="B41" s="77">
        <v>2.8355339933908197</v>
      </c>
      <c r="C41" s="78">
        <v>920.06799999999998</v>
      </c>
      <c r="D41" s="79">
        <v>3668.54</v>
      </c>
      <c r="E41" s="78">
        <v>0.85870690958955298</v>
      </c>
      <c r="F41" s="78">
        <v>0.90205554196981652</v>
      </c>
      <c r="G41" s="78">
        <v>0.79948864666582975</v>
      </c>
      <c r="H41" s="27">
        <v>0.76455255718680193</v>
      </c>
      <c r="I41" s="42">
        <v>363000.1</v>
      </c>
      <c r="J41" s="20">
        <v>1295711.3999999999</v>
      </c>
      <c r="K41" s="42">
        <v>18081120.75</v>
      </c>
      <c r="L41" s="64">
        <v>6049496.1299999999</v>
      </c>
      <c r="M41" s="37">
        <v>45170</v>
      </c>
      <c r="N41" s="70">
        <v>255329</v>
      </c>
      <c r="O41" s="42">
        <v>329471</v>
      </c>
      <c r="P41" s="20">
        <v>7832059</v>
      </c>
      <c r="Q41" s="20">
        <v>1764051</v>
      </c>
      <c r="R41" s="21">
        <v>333.96627557800002</v>
      </c>
      <c r="S41" s="21">
        <v>850.87306863900017</v>
      </c>
      <c r="T41" s="21">
        <v>4794.9829999999993</v>
      </c>
      <c r="U41" s="21">
        <v>15570.423999999995</v>
      </c>
      <c r="V41" s="37">
        <v>45170</v>
      </c>
      <c r="W41" s="27">
        <v>23.022449937999991</v>
      </c>
      <c r="X41" s="21">
        <v>69.635203749000482</v>
      </c>
      <c r="Y41" s="21">
        <v>42548.79</v>
      </c>
      <c r="Z41" s="50">
        <v>126968.25</v>
      </c>
      <c r="AA41" s="27">
        <v>1722385.96</v>
      </c>
      <c r="AB41" s="57">
        <v>575401.35</v>
      </c>
    </row>
    <row r="42" spans="1:28" x14ac:dyDescent="0.25">
      <c r="A42" s="37">
        <v>45200</v>
      </c>
      <c r="B42" s="77">
        <v>2.8459720376871216</v>
      </c>
      <c r="C42" s="78">
        <v>957.68799999999999</v>
      </c>
      <c r="D42" s="79">
        <v>3222.6809999999996</v>
      </c>
      <c r="E42" s="78">
        <v>0.83945614753356157</v>
      </c>
      <c r="F42" s="78">
        <v>0.93238136132733085</v>
      </c>
      <c r="G42" s="78">
        <v>0.77090826192615991</v>
      </c>
      <c r="H42" s="27">
        <v>0.72858028469498459</v>
      </c>
      <c r="I42" s="42">
        <v>324629.34999999998</v>
      </c>
      <c r="J42" s="20">
        <v>1287202.02</v>
      </c>
      <c r="K42" s="42">
        <v>14522768.41</v>
      </c>
      <c r="L42" s="64">
        <v>6301688.6399999997</v>
      </c>
      <c r="M42" s="37">
        <v>45200</v>
      </c>
      <c r="N42" s="70">
        <v>236328</v>
      </c>
      <c r="O42" s="42">
        <v>315435</v>
      </c>
      <c r="P42" s="20">
        <v>6632445</v>
      </c>
      <c r="Q42" s="20">
        <v>1769147</v>
      </c>
      <c r="R42" s="21">
        <v>369.986987124</v>
      </c>
      <c r="S42" s="21">
        <v>704.87847252199833</v>
      </c>
      <c r="T42" s="21">
        <v>5449.1589999999997</v>
      </c>
      <c r="U42" s="21">
        <v>14627.344999999987</v>
      </c>
      <c r="V42" s="37">
        <v>45200</v>
      </c>
      <c r="W42" s="27">
        <v>26.990761644000031</v>
      </c>
      <c r="X42" s="21">
        <v>62.276061601998379</v>
      </c>
      <c r="Y42" s="21">
        <v>39809.82</v>
      </c>
      <c r="Z42" s="50">
        <v>128795.49</v>
      </c>
      <c r="AA42" s="27">
        <v>1397133.53</v>
      </c>
      <c r="AB42" s="57">
        <v>601975.52</v>
      </c>
    </row>
    <row r="43" spans="1:28" x14ac:dyDescent="0.25">
      <c r="A43" s="37">
        <v>45231</v>
      </c>
      <c r="B43" s="77">
        <v>2.9709114209608161</v>
      </c>
      <c r="C43" s="78">
        <v>865.82699999999988</v>
      </c>
      <c r="D43" s="79">
        <v>2732.78</v>
      </c>
      <c r="E43" s="78">
        <v>0.81583167861060613</v>
      </c>
      <c r="F43" s="78">
        <v>0.91699127116942369</v>
      </c>
      <c r="G43" s="78">
        <v>0.75939940093486169</v>
      </c>
      <c r="H43" s="27">
        <v>0.68899724681201668</v>
      </c>
      <c r="I43" s="42">
        <v>302015.92</v>
      </c>
      <c r="J43" s="20">
        <v>1330618.28</v>
      </c>
      <c r="K43" s="42">
        <v>11790255.15</v>
      </c>
      <c r="L43" s="64">
        <v>5915518.8499999996</v>
      </c>
      <c r="M43" s="37">
        <v>45231</v>
      </c>
      <c r="N43" s="70">
        <v>230574</v>
      </c>
      <c r="O43" s="42">
        <v>240997</v>
      </c>
      <c r="P43" s="20">
        <v>5515905</v>
      </c>
      <c r="Q43" s="20">
        <v>1575290</v>
      </c>
      <c r="R43" s="21">
        <v>374.81830125099987</v>
      </c>
      <c r="S43" s="21">
        <v>602.91590680400009</v>
      </c>
      <c r="T43" s="21">
        <v>6426.1229999999996</v>
      </c>
      <c r="U43" s="21">
        <v>14236.469000000001</v>
      </c>
      <c r="V43" s="37">
        <v>45231</v>
      </c>
      <c r="W43" s="27">
        <v>33.434336580999961</v>
      </c>
      <c r="X43" s="21">
        <v>61.153241144000106</v>
      </c>
      <c r="Y43" s="21">
        <v>43263.29</v>
      </c>
      <c r="Z43" s="50">
        <v>136592.70000000001</v>
      </c>
      <c r="AA43" s="27">
        <v>1149457.6200000001</v>
      </c>
      <c r="AB43" s="57">
        <v>578996.21</v>
      </c>
    </row>
    <row r="44" spans="1:28" x14ac:dyDescent="0.25">
      <c r="A44" s="37">
        <v>45261</v>
      </c>
      <c r="B44" s="77">
        <v>2.9765593133373862</v>
      </c>
      <c r="C44" s="78">
        <v>890.17899999999997</v>
      </c>
      <c r="D44" s="79">
        <v>2840.759</v>
      </c>
      <c r="E44" s="78">
        <v>0.79018118565773032</v>
      </c>
      <c r="F44" s="78">
        <v>0.8781811047155873</v>
      </c>
      <c r="G44" s="78">
        <v>0.76140611288635729</v>
      </c>
      <c r="H44" s="27">
        <v>0.67569558294800314</v>
      </c>
      <c r="I44" s="42">
        <v>320410.73</v>
      </c>
      <c r="J44" s="20">
        <v>1351935.21</v>
      </c>
      <c r="K44" s="42">
        <v>12213497.26</v>
      </c>
      <c r="L44" s="64">
        <v>6066877.7599999998</v>
      </c>
      <c r="M44" s="37">
        <v>45261</v>
      </c>
      <c r="N44" s="70">
        <v>223928</v>
      </c>
      <c r="O44" s="42">
        <v>234970</v>
      </c>
      <c r="P44" s="20">
        <v>5719254</v>
      </c>
      <c r="Q44" s="20">
        <v>1604079</v>
      </c>
      <c r="R44" s="21">
        <v>395.95546059599991</v>
      </c>
      <c r="S44" s="21">
        <v>627.91796477799994</v>
      </c>
      <c r="T44" s="21">
        <v>7632.4370000000017</v>
      </c>
      <c r="U44" s="21">
        <v>15902.355000000001</v>
      </c>
      <c r="V44" s="37">
        <v>45261</v>
      </c>
      <c r="W44" s="27">
        <v>41.005275005999913</v>
      </c>
      <c r="X44" s="21">
        <v>65.838291417999827</v>
      </c>
      <c r="Y44" s="21">
        <v>51209.63</v>
      </c>
      <c r="Z44" s="50">
        <v>143061.39000000001</v>
      </c>
      <c r="AA44" s="27">
        <v>1196649.79</v>
      </c>
      <c r="AB44" s="57">
        <v>597711.86</v>
      </c>
    </row>
    <row r="45" spans="1:28" x14ac:dyDescent="0.25">
      <c r="A45" s="37">
        <v>45292</v>
      </c>
      <c r="B45" s="77">
        <v>2.9820622130565613</v>
      </c>
      <c r="C45" s="78">
        <v>972.70499999999993</v>
      </c>
      <c r="D45" s="79">
        <v>2879.453</v>
      </c>
      <c r="E45" s="78">
        <v>0.85266650136649114</v>
      </c>
      <c r="F45" s="78">
        <v>0.8803989039679504</v>
      </c>
      <c r="G45" s="78">
        <v>0.74749088692623722</v>
      </c>
      <c r="H45" s="27">
        <v>0.68038687347090743</v>
      </c>
      <c r="I45" s="42">
        <v>311774.31</v>
      </c>
      <c r="J45" s="20">
        <v>1380323.65</v>
      </c>
      <c r="K45" s="42">
        <v>12151320.1</v>
      </c>
      <c r="L45" s="64">
        <v>6644652.6299999999</v>
      </c>
      <c r="M45" s="37">
        <v>45292</v>
      </c>
      <c r="N45" s="70">
        <v>207951</v>
      </c>
      <c r="O45" s="42">
        <v>242331</v>
      </c>
      <c r="P45" s="20">
        <v>5686051</v>
      </c>
      <c r="Q45" s="20">
        <v>1687282</v>
      </c>
      <c r="R45" s="21">
        <v>429.95205656599995</v>
      </c>
      <c r="S45" s="21">
        <v>608.4974504170001</v>
      </c>
      <c r="T45" s="21">
        <v>5274.0030000000006</v>
      </c>
      <c r="U45" s="21">
        <v>11227.205999999998</v>
      </c>
      <c r="V45" s="37">
        <v>45292</v>
      </c>
      <c r="W45" s="27">
        <v>27.340693915999893</v>
      </c>
      <c r="X45" s="21">
        <v>45.148110967000534</v>
      </c>
      <c r="Y45" s="21">
        <v>38815.54</v>
      </c>
      <c r="Z45" s="50">
        <v>133773.65</v>
      </c>
      <c r="AA45" s="27">
        <v>1157707.19</v>
      </c>
      <c r="AB45" s="57">
        <v>633373.31000000006</v>
      </c>
    </row>
    <row r="46" spans="1:28" x14ac:dyDescent="0.25">
      <c r="A46" s="37">
        <v>45323</v>
      </c>
      <c r="B46" s="77">
        <v>2.9620201828313388</v>
      </c>
      <c r="C46" s="78">
        <v>894.84500000000003</v>
      </c>
      <c r="D46" s="79">
        <v>2762.9690000000001</v>
      </c>
      <c r="E46" s="78">
        <v>0.86034003372930112</v>
      </c>
      <c r="F46" s="78">
        <v>0.91505027652288662</v>
      </c>
      <c r="G46" s="78">
        <v>0.75536071544370498</v>
      </c>
      <c r="H46" s="27">
        <v>0.67394160559068916</v>
      </c>
      <c r="I46" s="42">
        <v>290226.77</v>
      </c>
      <c r="J46" s="20">
        <v>1356294.48</v>
      </c>
      <c r="K46" s="42">
        <v>10974553.699999999</v>
      </c>
      <c r="L46" s="64">
        <v>6223206.5999999996</v>
      </c>
      <c r="M46" s="37">
        <v>45323</v>
      </c>
      <c r="N46" s="70">
        <v>202481</v>
      </c>
      <c r="O46" s="42">
        <v>238076</v>
      </c>
      <c r="P46" s="20">
        <v>5167411</v>
      </c>
      <c r="Q46" s="20">
        <v>1564682</v>
      </c>
      <c r="R46" s="21">
        <v>405.05449812200004</v>
      </c>
      <c r="S46" s="21">
        <v>586.62027301699993</v>
      </c>
      <c r="T46" s="21">
        <v>6028.2689999999993</v>
      </c>
      <c r="U46" s="21">
        <v>12460.042000000001</v>
      </c>
      <c r="V46" s="37">
        <v>45323</v>
      </c>
      <c r="W46" s="27">
        <v>31.739388091999992</v>
      </c>
      <c r="X46" s="21">
        <v>49.870968076999887</v>
      </c>
      <c r="Y46" s="21">
        <v>40392.160000000003</v>
      </c>
      <c r="Z46" s="50">
        <v>130053.1</v>
      </c>
      <c r="AA46" s="27">
        <v>1058721.81</v>
      </c>
      <c r="AB46" s="57">
        <v>598850.65</v>
      </c>
    </row>
    <row r="47" spans="1:28" x14ac:dyDescent="0.25">
      <c r="A47" s="37">
        <v>45352</v>
      </c>
      <c r="B47" s="77">
        <v>2.9759510255605832</v>
      </c>
      <c r="C47" s="78">
        <v>1014.2640000000001</v>
      </c>
      <c r="D47" s="79">
        <v>2998.4080000000004</v>
      </c>
      <c r="E47" s="78">
        <v>0.85500696282617228</v>
      </c>
      <c r="F47" s="78">
        <v>0.91774246802887804</v>
      </c>
      <c r="G47" s="78">
        <v>0.7472347602794347</v>
      </c>
      <c r="H47" s="27">
        <v>0.67443645839289135</v>
      </c>
      <c r="I47" s="42">
        <v>314428.65999999997</v>
      </c>
      <c r="J47" s="20">
        <v>1561355.64</v>
      </c>
      <c r="K47" s="42">
        <v>12206788.08</v>
      </c>
      <c r="L47" s="64">
        <v>6892936.0300000003</v>
      </c>
      <c r="M47" s="37">
        <v>45352</v>
      </c>
      <c r="N47" s="70">
        <v>212025</v>
      </c>
      <c r="O47" s="42">
        <v>278104</v>
      </c>
      <c r="P47" s="20">
        <v>5737035</v>
      </c>
      <c r="Q47" s="20">
        <v>1729032</v>
      </c>
      <c r="R47" s="21">
        <v>457.44815821599991</v>
      </c>
      <c r="S47" s="21">
        <v>640.05284100500012</v>
      </c>
      <c r="T47" s="21">
        <v>6610.835</v>
      </c>
      <c r="U47" s="21">
        <v>13694.985999999999</v>
      </c>
      <c r="V47" s="37">
        <v>45352</v>
      </c>
      <c r="W47" s="27">
        <v>35.184010545999925</v>
      </c>
      <c r="X47" s="21">
        <v>55.208693825000182</v>
      </c>
      <c r="Y47" s="21">
        <v>46463</v>
      </c>
      <c r="Z47" s="50">
        <v>147996.5</v>
      </c>
      <c r="AA47" s="27">
        <v>1175564.6499999999</v>
      </c>
      <c r="AB47" s="57">
        <v>664211.43000000005</v>
      </c>
    </row>
    <row r="48" spans="1:28" x14ac:dyDescent="0.25">
      <c r="A48" s="37">
        <v>45383</v>
      </c>
      <c r="B48" s="77">
        <v>2.8913907047744209</v>
      </c>
      <c r="C48" s="78">
        <v>992.41700000000003</v>
      </c>
      <c r="D48" s="79">
        <v>3125.3330000000001</v>
      </c>
      <c r="E48" s="78">
        <v>0.87505813576612912</v>
      </c>
      <c r="F48" s="78">
        <v>0.90538472971008432</v>
      </c>
      <c r="G48" s="78">
        <v>0.75899046809544046</v>
      </c>
      <c r="H48" s="27">
        <v>0.66987975179402359</v>
      </c>
      <c r="I48" s="42">
        <v>322761.67</v>
      </c>
      <c r="J48" s="20">
        <v>1574242.02</v>
      </c>
      <c r="K48" s="42">
        <v>12778560.640000001</v>
      </c>
      <c r="L48" s="64">
        <v>6369753.2300000004</v>
      </c>
      <c r="M48" s="37">
        <v>45383</v>
      </c>
      <c r="N48" s="70">
        <v>222159</v>
      </c>
      <c r="O48" s="42">
        <v>311206</v>
      </c>
      <c r="P48" s="20">
        <v>5956748</v>
      </c>
      <c r="Q48" s="20">
        <v>1694788</v>
      </c>
      <c r="R48" s="21">
        <v>419.33650119900005</v>
      </c>
      <c r="S48" s="21">
        <v>670.70739646999982</v>
      </c>
      <c r="T48" s="21">
        <v>6602.7780000000002</v>
      </c>
      <c r="U48" s="21">
        <v>13398.352000000001</v>
      </c>
      <c r="V48" s="37">
        <v>45383</v>
      </c>
      <c r="W48" s="27">
        <v>34.406156769000006</v>
      </c>
      <c r="X48" s="21">
        <v>54.076539350000019</v>
      </c>
      <c r="Y48" s="21">
        <v>45432.05</v>
      </c>
      <c r="Z48" s="50">
        <v>149256.98000000001</v>
      </c>
      <c r="AA48" s="27">
        <v>1225975.5</v>
      </c>
      <c r="AB48" s="57">
        <v>614530.61</v>
      </c>
    </row>
    <row r="49" spans="1:28" x14ac:dyDescent="0.25">
      <c r="A49" s="37">
        <v>45413</v>
      </c>
      <c r="B49" s="77">
        <v>2.8514357196839315</v>
      </c>
      <c r="C49" s="78">
        <v>1054.9490000000001</v>
      </c>
      <c r="D49" s="79">
        <v>3510.0959999999995</v>
      </c>
      <c r="E49" s="78">
        <v>0.8137834928432226</v>
      </c>
      <c r="F49" s="78">
        <v>0.89499424974433806</v>
      </c>
      <c r="G49" s="78">
        <v>0.76890720682928637</v>
      </c>
      <c r="H49" s="27">
        <v>0.66656914853071736</v>
      </c>
      <c r="I49" s="42">
        <v>326516.86</v>
      </c>
      <c r="J49" s="20">
        <v>1576662.43</v>
      </c>
      <c r="K49" s="42">
        <v>14673386.380000001</v>
      </c>
      <c r="L49" s="64">
        <v>6583225.6500000004</v>
      </c>
      <c r="M49" s="37">
        <v>45413</v>
      </c>
      <c r="N49" s="70">
        <v>245043</v>
      </c>
      <c r="O49" s="42">
        <v>409767</v>
      </c>
      <c r="P49" s="20">
        <v>6773539</v>
      </c>
      <c r="Q49" s="20">
        <v>1855841</v>
      </c>
      <c r="R49" s="21">
        <v>413.01678188000005</v>
      </c>
      <c r="S49" s="21">
        <v>747.82152544199982</v>
      </c>
      <c r="T49" s="21">
        <v>6670.7960000000012</v>
      </c>
      <c r="U49" s="21">
        <v>13335.738999999996</v>
      </c>
      <c r="V49" s="37">
        <v>45413</v>
      </c>
      <c r="W49" s="27">
        <v>34.078519010000058</v>
      </c>
      <c r="X49" s="21">
        <v>55.045038821999583</v>
      </c>
      <c r="Y49" s="21">
        <v>42383.01</v>
      </c>
      <c r="Z49" s="50">
        <v>152114.72</v>
      </c>
      <c r="AA49" s="27">
        <v>1398580.73</v>
      </c>
      <c r="AB49" s="57">
        <v>634013.87</v>
      </c>
    </row>
    <row r="50" spans="1:28" x14ac:dyDescent="0.25">
      <c r="A50" s="37">
        <v>45444</v>
      </c>
      <c r="B50" s="77">
        <v>2.7611515539172826</v>
      </c>
      <c r="C50" s="78">
        <v>1069.0129999999999</v>
      </c>
      <c r="D50" s="79">
        <v>4140.4859999999999</v>
      </c>
      <c r="E50" s="78">
        <v>0.86793380511638574</v>
      </c>
      <c r="F50" s="78">
        <v>0.89865775037518247</v>
      </c>
      <c r="G50" s="78">
        <v>0.79479543042430756</v>
      </c>
      <c r="H50" s="27">
        <v>0.70843702763423377</v>
      </c>
      <c r="I50" s="42">
        <v>343655.56</v>
      </c>
      <c r="J50" s="20">
        <v>1728579.94</v>
      </c>
      <c r="K50" s="42">
        <v>18141879.370000001</v>
      </c>
      <c r="L50" s="64">
        <v>6609623.8899999997</v>
      </c>
      <c r="M50" s="37">
        <v>45444</v>
      </c>
      <c r="N50" s="70">
        <v>248887</v>
      </c>
      <c r="O50" s="42">
        <v>474297</v>
      </c>
      <c r="P50" s="20">
        <v>8027717</v>
      </c>
      <c r="Q50" s="20">
        <v>1972212</v>
      </c>
      <c r="R50" s="21">
        <v>394.86055415800001</v>
      </c>
      <c r="S50" s="21">
        <v>911.8535693180005</v>
      </c>
      <c r="T50" s="21">
        <v>6024.0680000000002</v>
      </c>
      <c r="U50" s="21">
        <v>14637.224999999999</v>
      </c>
      <c r="V50" s="37">
        <v>45444</v>
      </c>
      <c r="W50" s="27">
        <v>31.120735377999971</v>
      </c>
      <c r="X50" s="21">
        <v>62.661924788000221</v>
      </c>
      <c r="Y50" s="21">
        <v>40147.08</v>
      </c>
      <c r="Z50" s="50">
        <v>169934.7</v>
      </c>
      <c r="AA50" s="27">
        <v>1717197.34</v>
      </c>
      <c r="AB50" s="57">
        <v>634946.92000000004</v>
      </c>
    </row>
    <row r="51" spans="1:28" x14ac:dyDescent="0.25">
      <c r="A51" s="37">
        <v>45474</v>
      </c>
      <c r="B51" s="77">
        <v>2.7632316553189842</v>
      </c>
      <c r="C51" s="78">
        <v>1167.1090000000002</v>
      </c>
      <c r="D51" s="79">
        <v>4664.4430000000002</v>
      </c>
      <c r="E51" s="78">
        <v>0.89784347227298578</v>
      </c>
      <c r="F51" s="78">
        <v>0.93704552422632204</v>
      </c>
      <c r="G51" s="78">
        <v>0.79986305532386581</v>
      </c>
      <c r="H51" s="27">
        <v>0.71822669039870934</v>
      </c>
      <c r="I51" s="42">
        <v>364553.69</v>
      </c>
      <c r="J51" s="20">
        <v>1689090.4</v>
      </c>
      <c r="K51" s="42">
        <v>21186741.920000002</v>
      </c>
      <c r="L51" s="64">
        <v>7252984.4800000004</v>
      </c>
      <c r="M51" s="37">
        <v>45474</v>
      </c>
      <c r="N51" s="70">
        <v>277179</v>
      </c>
      <c r="O51" s="42">
        <v>471952</v>
      </c>
      <c r="P51" s="20">
        <v>9133971</v>
      </c>
      <c r="Q51" s="20">
        <v>2178949</v>
      </c>
      <c r="R51" s="21">
        <v>428.29573221700002</v>
      </c>
      <c r="S51" s="21">
        <v>1057.2730331829998</v>
      </c>
      <c r="T51" s="21">
        <v>6085.3680000000004</v>
      </c>
      <c r="U51" s="21">
        <v>15511.311999999996</v>
      </c>
      <c r="V51" s="37">
        <v>45474</v>
      </c>
      <c r="W51" s="27">
        <v>31.738510356999988</v>
      </c>
      <c r="X51" s="21">
        <v>66.616637532999505</v>
      </c>
      <c r="Y51" s="21">
        <v>42154.92</v>
      </c>
      <c r="Z51" s="50">
        <v>164864.34</v>
      </c>
      <c r="AA51" s="27">
        <v>1996931.89</v>
      </c>
      <c r="AB51" s="57">
        <v>693247.86</v>
      </c>
    </row>
    <row r="52" spans="1:28" ht="15.75" thickBot="1" x14ac:dyDescent="0.3">
      <c r="A52" s="38">
        <v>45505</v>
      </c>
      <c r="B52" s="80">
        <v>2.7588499170741003</v>
      </c>
      <c r="C52" s="81">
        <v>1191.6559999999999</v>
      </c>
      <c r="D52" s="82">
        <v>4730.2800000000007</v>
      </c>
      <c r="E52" s="81">
        <v>0.92230110862675463</v>
      </c>
      <c r="F52" s="81">
        <v>0.94139216911680346</v>
      </c>
      <c r="G52" s="81">
        <v>0.79877256356704984</v>
      </c>
      <c r="H52" s="58">
        <v>0.7201096700875198</v>
      </c>
      <c r="I52" s="49">
        <v>366506.67</v>
      </c>
      <c r="J52" s="48">
        <v>1648169.66</v>
      </c>
      <c r="K52" s="49">
        <v>21549349.66</v>
      </c>
      <c r="L52" s="65">
        <v>7422331.1799999997</v>
      </c>
      <c r="M52" s="38">
        <v>45505</v>
      </c>
      <c r="N52" s="71">
        <v>276636</v>
      </c>
      <c r="O52" s="49">
        <v>458830</v>
      </c>
      <c r="P52" s="48">
        <v>9223275</v>
      </c>
      <c r="Q52" s="48">
        <v>2216759</v>
      </c>
      <c r="R52" s="59">
        <v>444.62641568399999</v>
      </c>
      <c r="S52" s="59">
        <v>1089.0112196429998</v>
      </c>
      <c r="T52" s="59">
        <v>6714.1030000000001</v>
      </c>
      <c r="U52" s="59">
        <v>17274.232010000003</v>
      </c>
      <c r="V52" s="38">
        <v>45505</v>
      </c>
      <c r="W52" s="58">
        <v>34.001363664000102</v>
      </c>
      <c r="X52" s="59">
        <v>76.079498192999694</v>
      </c>
      <c r="Y52" s="59">
        <v>43262.93</v>
      </c>
      <c r="Z52" s="60">
        <v>164036.51999999999</v>
      </c>
      <c r="AA52" s="58">
        <v>2040968.46</v>
      </c>
      <c r="AB52" s="61">
        <v>713984.66</v>
      </c>
    </row>
    <row r="53" spans="1:28" x14ac:dyDescent="0.25">
      <c r="A53" s="39">
        <v>45536</v>
      </c>
      <c r="B53" s="83">
        <v>2.7879113299120601</v>
      </c>
      <c r="C53" s="84">
        <v>1214.1158877042801</v>
      </c>
      <c r="D53" s="85">
        <v>8142.2001557840358</v>
      </c>
      <c r="E53" s="84">
        <v>0.89340064542422903</v>
      </c>
      <c r="F53" s="84">
        <v>0.93434935808822173</v>
      </c>
      <c r="G53" s="84">
        <v>0.79209162443580294</v>
      </c>
      <c r="H53" s="45">
        <v>1.4429398147075989</v>
      </c>
      <c r="I53" s="45">
        <v>712430.50315886643</v>
      </c>
      <c r="J53" s="44">
        <v>3316104.3490861109</v>
      </c>
      <c r="K53" s="45">
        <v>40117258.766995162</v>
      </c>
      <c r="L53" s="66">
        <v>7395206.9596788464</v>
      </c>
      <c r="M53" s="39">
        <v>45536</v>
      </c>
      <c r="N53" s="72">
        <v>513615.83373892662</v>
      </c>
      <c r="O53" s="45">
        <v>901647.97463658382</v>
      </c>
      <c r="P53" s="44">
        <v>8037939.179926238</v>
      </c>
      <c r="Q53" s="44">
        <v>2102355.259197386</v>
      </c>
      <c r="R53" s="44">
        <v>452.41707796526907</v>
      </c>
      <c r="S53" s="44">
        <v>837.73348670268274</v>
      </c>
      <c r="T53" s="44">
        <v>6419.0363006846073</v>
      </c>
      <c r="U53" s="44">
        <v>15162.64453221544</v>
      </c>
      <c r="V53" s="39">
        <v>45536</v>
      </c>
      <c r="W53" s="45">
        <v>62.128071587059168</v>
      </c>
      <c r="X53" s="44">
        <v>65.436688664928909</v>
      </c>
      <c r="Y53" s="44">
        <v>84642.86221967233</v>
      </c>
      <c r="Z53" s="53">
        <v>160226.76649961239</v>
      </c>
      <c r="AA53" s="45">
        <v>3820694.838873642</v>
      </c>
      <c r="AB53" s="44">
        <v>728462.17021248827</v>
      </c>
    </row>
    <row r="54" spans="1:28" x14ac:dyDescent="0.25">
      <c r="A54" s="41">
        <v>45566</v>
      </c>
      <c r="B54" s="86">
        <v>2.7885759348422581</v>
      </c>
      <c r="C54" s="87">
        <v>1222.6820377324859</v>
      </c>
      <c r="D54" s="88">
        <v>11197.86160120933</v>
      </c>
      <c r="E54" s="87">
        <v>0.86693874423776884</v>
      </c>
      <c r="F54" s="87">
        <v>0.94159553533476048</v>
      </c>
      <c r="G54" s="87">
        <v>0.7874669445693081</v>
      </c>
      <c r="H54" s="43">
        <v>2.1587183177241278</v>
      </c>
      <c r="I54" s="43">
        <v>1053304.7346840659</v>
      </c>
      <c r="J54" s="14">
        <v>4803760.6132966271</v>
      </c>
      <c r="K54" s="43">
        <v>55291868.201642141</v>
      </c>
      <c r="L54" s="67">
        <v>7378354.3489500266</v>
      </c>
      <c r="M54" s="41">
        <v>45566</v>
      </c>
      <c r="N54" s="73">
        <v>743081.99474795</v>
      </c>
      <c r="O54" s="43">
        <v>1288228.829458782</v>
      </c>
      <c r="P54" s="14">
        <v>6882041.0815667706</v>
      </c>
      <c r="Q54" s="14">
        <v>2072846.9002500309</v>
      </c>
      <c r="R54" s="14">
        <v>451.72441551835539</v>
      </c>
      <c r="S54" s="14">
        <v>740.389511269384</v>
      </c>
      <c r="T54" s="14">
        <v>7056.305660763137</v>
      </c>
      <c r="U54" s="14">
        <v>14412.105213057521</v>
      </c>
      <c r="V54" s="41">
        <v>45566</v>
      </c>
      <c r="W54" s="43">
        <v>89.74762559661545</v>
      </c>
      <c r="X54" s="14">
        <v>60.61705235728752</v>
      </c>
      <c r="Y54" s="14">
        <v>127798.2265332551</v>
      </c>
      <c r="Z54" s="52">
        <v>175548.4208300359</v>
      </c>
      <c r="AA54" s="43">
        <v>5292940.4295272771</v>
      </c>
      <c r="AB54" s="14">
        <v>721531.78606993367</v>
      </c>
    </row>
    <row r="55" spans="1:28" x14ac:dyDescent="0.25">
      <c r="A55" s="41">
        <v>45597</v>
      </c>
      <c r="B55" s="86">
        <v>2.8286949741858201</v>
      </c>
      <c r="C55" s="87">
        <v>1143.758407698994</v>
      </c>
      <c r="D55" s="88">
        <v>13980.114890722651</v>
      </c>
      <c r="E55" s="87">
        <v>0.85798753575022324</v>
      </c>
      <c r="F55" s="87">
        <v>0.92585353978133966</v>
      </c>
      <c r="G55" s="87">
        <v>0.78818076620451871</v>
      </c>
      <c r="H55" s="43">
        <v>2.85786054076077</v>
      </c>
      <c r="I55" s="43">
        <v>1388213.8109476969</v>
      </c>
      <c r="J55" s="14">
        <v>6065638.4224854195</v>
      </c>
      <c r="K55" s="43">
        <v>67772370.518205315</v>
      </c>
      <c r="L55" s="67">
        <v>7284789.4346708553</v>
      </c>
      <c r="M55" s="41">
        <v>45597</v>
      </c>
      <c r="N55" s="73">
        <v>969130.07632016169</v>
      </c>
      <c r="O55" s="43">
        <v>1574436.5329800721</v>
      </c>
      <c r="P55" s="14">
        <v>5953495.0084687872</v>
      </c>
      <c r="Q55" s="14">
        <v>1978023.5104031439</v>
      </c>
      <c r="R55" s="14">
        <v>449.46255732435333</v>
      </c>
      <c r="S55" s="14">
        <v>665.2296109802503</v>
      </c>
      <c r="T55" s="14">
        <v>7504.732564777576</v>
      </c>
      <c r="U55" s="14">
        <v>13505.27815424972</v>
      </c>
      <c r="V55" s="41">
        <v>45597</v>
      </c>
      <c r="W55" s="43">
        <v>118.26514417292439</v>
      </c>
      <c r="X55" s="14">
        <v>53.459202395999938</v>
      </c>
      <c r="Y55" s="14">
        <v>175103.34067733551</v>
      </c>
      <c r="Z55" s="52">
        <v>173575.42903278759</v>
      </c>
      <c r="AA55" s="43">
        <v>6523367.9012635108</v>
      </c>
      <c r="AB55" s="14">
        <v>724673.24534193054</v>
      </c>
    </row>
    <row r="56" spans="1:28" x14ac:dyDescent="0.25">
      <c r="A56" s="41">
        <v>45627</v>
      </c>
      <c r="B56" s="86">
        <v>2.8279959775507408</v>
      </c>
      <c r="C56" s="87">
        <v>1169.9995554042539</v>
      </c>
      <c r="D56" s="88">
        <v>16672.386406165249</v>
      </c>
      <c r="E56" s="87">
        <v>0.85702190654354637</v>
      </c>
      <c r="F56" s="87">
        <v>0.90541882571095245</v>
      </c>
      <c r="G56" s="87">
        <v>0.78976486386694444</v>
      </c>
      <c r="H56" s="43">
        <v>3.5581790078105731</v>
      </c>
      <c r="I56" s="43">
        <v>1750120.587970362</v>
      </c>
      <c r="J56" s="14">
        <v>7251302.7332213502</v>
      </c>
      <c r="K56" s="43">
        <v>80119794.103095219</v>
      </c>
      <c r="L56" s="67">
        <v>7303474.3349059904</v>
      </c>
      <c r="M56" s="41">
        <v>45627</v>
      </c>
      <c r="N56" s="73">
        <v>1195388.7001293791</v>
      </c>
      <c r="O56" s="43">
        <v>1833528.7524606709</v>
      </c>
      <c r="P56" s="14">
        <v>6130934.3430564879</v>
      </c>
      <c r="Q56" s="14">
        <v>2015410.6109232339</v>
      </c>
      <c r="R56" s="14">
        <v>445.85585956108292</v>
      </c>
      <c r="S56" s="14">
        <v>652.58253179051917</v>
      </c>
      <c r="T56" s="14">
        <v>7449.3043215102562</v>
      </c>
      <c r="U56" s="14">
        <v>14348.273898069499</v>
      </c>
      <c r="V56" s="41">
        <v>45627</v>
      </c>
      <c r="W56" s="43">
        <v>145.20122182819321</v>
      </c>
      <c r="X56" s="14">
        <v>55.736141017038833</v>
      </c>
      <c r="Y56" s="14">
        <v>229470.6274687711</v>
      </c>
      <c r="Z56" s="52">
        <v>182478.48240101559</v>
      </c>
      <c r="AA56" s="43">
        <v>7745132.4684991697</v>
      </c>
      <c r="AB56" s="14">
        <v>714240.9287437601</v>
      </c>
    </row>
    <row r="57" spans="1:28" x14ac:dyDescent="0.25">
      <c r="A57" s="41">
        <v>45658</v>
      </c>
      <c r="B57" s="86">
        <v>2.8421396792236111</v>
      </c>
      <c r="C57" s="87">
        <v>1219.400201881421</v>
      </c>
      <c r="D57" s="88">
        <v>19599.745170843031</v>
      </c>
      <c r="E57" s="87">
        <v>0.87466701530925262</v>
      </c>
      <c r="F57" s="87">
        <v>0.90142102262096302</v>
      </c>
      <c r="G57" s="87">
        <v>0.78289394747448615</v>
      </c>
      <c r="H57" s="43">
        <v>4.2553231755761889</v>
      </c>
      <c r="I57" s="43">
        <v>2086199.749570651</v>
      </c>
      <c r="J57" s="14">
        <v>8416294.1512301508</v>
      </c>
      <c r="K57" s="43">
        <v>92019488.171687245</v>
      </c>
      <c r="L57" s="67">
        <v>7388027.2197379014</v>
      </c>
      <c r="M57" s="41">
        <v>45658</v>
      </c>
      <c r="N57" s="73">
        <v>1405200.728581981</v>
      </c>
      <c r="O57" s="43">
        <v>2085725.651286908</v>
      </c>
      <c r="P57" s="14">
        <v>6132329.0016834438</v>
      </c>
      <c r="Q57" s="14">
        <v>1993763.0816158231</v>
      </c>
      <c r="R57" s="14">
        <v>435.70818385608447</v>
      </c>
      <c r="S57" s="14">
        <v>697.03661058616296</v>
      </c>
      <c r="T57" s="14">
        <v>6248.3278970786087</v>
      </c>
      <c r="U57" s="14">
        <v>12653.418303130769</v>
      </c>
      <c r="V57" s="41">
        <v>45658</v>
      </c>
      <c r="W57" s="43">
        <v>167.84738551093059</v>
      </c>
      <c r="X57" s="14">
        <v>48.941043555694463</v>
      </c>
      <c r="Y57" s="14">
        <v>269805.07484904898</v>
      </c>
      <c r="Z57" s="52">
        <v>174007.2316579271</v>
      </c>
      <c r="AA57" s="43">
        <v>8901942.9325931873</v>
      </c>
      <c r="AB57" s="14">
        <v>704394.17872911552</v>
      </c>
    </row>
    <row r="58" spans="1:28" x14ac:dyDescent="0.25">
      <c r="A58" s="41">
        <v>45689</v>
      </c>
      <c r="B58" s="86">
        <v>2.8383732316856611</v>
      </c>
      <c r="C58" s="87">
        <v>1185.3014290891811</v>
      </c>
      <c r="D58" s="88">
        <v>22378.88367234034</v>
      </c>
      <c r="E58" s="87">
        <v>0.87101975499139828</v>
      </c>
      <c r="F58" s="87">
        <v>0.93200941754910704</v>
      </c>
      <c r="G58" s="87">
        <v>0.78265409387635676</v>
      </c>
      <c r="H58" s="43">
        <v>4.9457716527692481</v>
      </c>
      <c r="I58" s="43">
        <v>2400949.9188316632</v>
      </c>
      <c r="J58" s="14">
        <v>9379747.6391677763</v>
      </c>
      <c r="K58" s="43">
        <v>102667626.5144963</v>
      </c>
      <c r="L58" s="67">
        <v>7399624.9440385494</v>
      </c>
      <c r="M58" s="41">
        <v>45689</v>
      </c>
      <c r="N58" s="73">
        <v>1606869.230902744</v>
      </c>
      <c r="O58" s="43">
        <v>2294690.0592888161</v>
      </c>
      <c r="P58" s="14">
        <v>5675966.2820414267</v>
      </c>
      <c r="Q58" s="14">
        <v>1971894.2631099271</v>
      </c>
      <c r="R58" s="14">
        <v>429.08262062183468</v>
      </c>
      <c r="S58" s="14">
        <v>664.87356312944473</v>
      </c>
      <c r="T58" s="14">
        <v>6022.6134407504787</v>
      </c>
      <c r="U58" s="14">
        <v>12654.12374130943</v>
      </c>
      <c r="V58" s="41">
        <v>45689</v>
      </c>
      <c r="W58" s="43">
        <v>191.51570756934689</v>
      </c>
      <c r="X58" s="14">
        <v>49.385455604757873</v>
      </c>
      <c r="Y58" s="14">
        <v>309951.71427461528</v>
      </c>
      <c r="Z58" s="52">
        <v>180807.38977915881</v>
      </c>
      <c r="AA58" s="43">
        <v>9947436.6825066917</v>
      </c>
      <c r="AB58" s="14">
        <v>715084.3516721162</v>
      </c>
    </row>
    <row r="59" spans="1:28" x14ac:dyDescent="0.25">
      <c r="A59" s="41">
        <v>45717</v>
      </c>
      <c r="B59" s="86">
        <v>2.8402572765343699</v>
      </c>
      <c r="C59" s="87">
        <v>1222.718355908989</v>
      </c>
      <c r="D59" s="88">
        <v>25338.70761418065</v>
      </c>
      <c r="E59" s="87">
        <v>0.871346423817005</v>
      </c>
      <c r="F59" s="87">
        <v>0.936153162934517</v>
      </c>
      <c r="G59" s="87">
        <v>0.782204271470055</v>
      </c>
      <c r="H59" s="43">
        <v>5.6353143308673772</v>
      </c>
      <c r="I59" s="43">
        <v>2732730.287087088</v>
      </c>
      <c r="J59" s="14">
        <v>10284802.893817971</v>
      </c>
      <c r="K59" s="43">
        <v>114061415.5356089</v>
      </c>
      <c r="L59" s="67">
        <v>7671204.4492471162</v>
      </c>
      <c r="M59" s="41">
        <v>45717</v>
      </c>
      <c r="N59" s="73">
        <v>1822898.6379935369</v>
      </c>
      <c r="O59" s="43">
        <v>2488398.9061461259</v>
      </c>
      <c r="P59" s="14">
        <v>6203528.904239594</v>
      </c>
      <c r="Q59" s="14">
        <v>2011326.6328050981</v>
      </c>
      <c r="R59" s="14">
        <v>429.47274170565561</v>
      </c>
      <c r="S59" s="14">
        <v>709.25596094761943</v>
      </c>
      <c r="T59" s="14">
        <v>6250.7951457766831</v>
      </c>
      <c r="U59" s="14">
        <v>13671.12108860055</v>
      </c>
      <c r="V59" s="41">
        <v>45717</v>
      </c>
      <c r="W59" s="43">
        <v>215.99388417679489</v>
      </c>
      <c r="X59" s="14">
        <v>54.238121903570978</v>
      </c>
      <c r="Y59" s="14">
        <v>354806.01348702761</v>
      </c>
      <c r="Z59" s="52">
        <v>164438.73298653169</v>
      </c>
      <c r="AA59" s="43">
        <v>11065018.52394882</v>
      </c>
      <c r="AB59" s="14">
        <v>694156.15035871894</v>
      </c>
    </row>
    <row r="60" spans="1:28" x14ac:dyDescent="0.25">
      <c r="A60" s="41">
        <v>45748</v>
      </c>
      <c r="B60" s="86">
        <v>2.8069898540557801</v>
      </c>
      <c r="C60" s="87">
        <v>1191.657861966014</v>
      </c>
      <c r="D60" s="88">
        <v>28291.120048658169</v>
      </c>
      <c r="E60" s="87">
        <v>0.87927580489750257</v>
      </c>
      <c r="F60" s="87">
        <v>0.92492736344867088</v>
      </c>
      <c r="G60" s="87">
        <v>0.78629595313594469</v>
      </c>
      <c r="H60" s="43">
        <v>6.3209592860621022</v>
      </c>
      <c r="I60" s="43">
        <v>3062620.6940738191</v>
      </c>
      <c r="J60" s="14">
        <v>11265534.16768007</v>
      </c>
      <c r="K60" s="43">
        <v>125663062.29038981</v>
      </c>
      <c r="L60" s="67">
        <v>7590392.5152162444</v>
      </c>
      <c r="M60" s="41">
        <v>45748</v>
      </c>
      <c r="N60" s="73">
        <v>2040827.310698712</v>
      </c>
      <c r="O60" s="43">
        <v>2695528.7734713638</v>
      </c>
      <c r="P60" s="14">
        <v>6386327.8769871024</v>
      </c>
      <c r="Q60" s="14">
        <v>2011635.154332113</v>
      </c>
      <c r="R60" s="14">
        <v>425.08311081219301</v>
      </c>
      <c r="S60" s="14">
        <v>736.14413464027916</v>
      </c>
      <c r="T60" s="14">
        <v>6245.3595545530497</v>
      </c>
      <c r="U60" s="14">
        <v>13702.020900816269</v>
      </c>
      <c r="V60" s="41">
        <v>45748</v>
      </c>
      <c r="W60" s="43">
        <v>238.78679792392151</v>
      </c>
      <c r="X60" s="14">
        <v>54.749636511499602</v>
      </c>
      <c r="Y60" s="14">
        <v>397891.77305351238</v>
      </c>
      <c r="Z60" s="52">
        <v>170701.6098853492</v>
      </c>
      <c r="AA60" s="43">
        <v>12197880.056213301</v>
      </c>
      <c r="AB60" s="14">
        <v>710272.17526938452</v>
      </c>
    </row>
    <row r="61" spans="1:28" x14ac:dyDescent="0.25">
      <c r="A61" s="41">
        <v>45778</v>
      </c>
      <c r="B61" s="86">
        <v>2.796614444357322</v>
      </c>
      <c r="C61" s="87">
        <v>1214.2426453747721</v>
      </c>
      <c r="D61" s="88">
        <v>31437.201127414632</v>
      </c>
      <c r="E61" s="87">
        <v>0.86525877644861005</v>
      </c>
      <c r="F61" s="87">
        <v>0.90339893649368352</v>
      </c>
      <c r="G61" s="87">
        <v>0.78642987815861187</v>
      </c>
      <c r="H61" s="43">
        <v>7.0048670517274916</v>
      </c>
      <c r="I61" s="43">
        <v>3406736.5696131219</v>
      </c>
      <c r="J61" s="14">
        <v>12204897.84023835</v>
      </c>
      <c r="K61" s="43">
        <v>138538501.53559351</v>
      </c>
      <c r="L61" s="67">
        <v>7624907.6180593763</v>
      </c>
      <c r="M61" s="41">
        <v>45778</v>
      </c>
      <c r="N61" s="73">
        <v>2277426.301882443</v>
      </c>
      <c r="O61" s="43">
        <v>2926610.0117685501</v>
      </c>
      <c r="P61" s="14">
        <v>7081417.6094904747</v>
      </c>
      <c r="Q61" s="14">
        <v>2079091.284922462</v>
      </c>
      <c r="R61" s="14">
        <v>421.53136401430112</v>
      </c>
      <c r="S61" s="14">
        <v>794.31648584949653</v>
      </c>
      <c r="T61" s="14">
        <v>6309.4832205313633</v>
      </c>
      <c r="U61" s="14">
        <v>13594.047495647461</v>
      </c>
      <c r="V61" s="41">
        <v>45778</v>
      </c>
      <c r="W61" s="43">
        <v>259.34940934288448</v>
      </c>
      <c r="X61" s="14">
        <v>55.146137474272543</v>
      </c>
      <c r="Y61" s="14">
        <v>439505.69240889099</v>
      </c>
      <c r="Z61" s="52">
        <v>160566.99650727841</v>
      </c>
      <c r="AA61" s="43">
        <v>13445835.733080201</v>
      </c>
      <c r="AB61" s="14">
        <v>701946.93710301851</v>
      </c>
    </row>
    <row r="62" spans="1:28" x14ac:dyDescent="0.25">
      <c r="A62" s="41">
        <v>45809</v>
      </c>
      <c r="B62" s="86">
        <v>2.7694025012790662</v>
      </c>
      <c r="C62" s="87">
        <v>1222.2256009313239</v>
      </c>
      <c r="D62" s="88">
        <v>35055.964301991029</v>
      </c>
      <c r="E62" s="87">
        <v>0.87659714972954994</v>
      </c>
      <c r="F62" s="87">
        <v>0.90805430574277457</v>
      </c>
      <c r="G62" s="87">
        <v>0.79109282350659149</v>
      </c>
      <c r="H62" s="43">
        <v>7.6927018805434866</v>
      </c>
      <c r="I62" s="43">
        <v>3758903.423198435</v>
      </c>
      <c r="J62" s="14">
        <v>13039928.99991262</v>
      </c>
      <c r="K62" s="43">
        <v>153883531.77345139</v>
      </c>
      <c r="L62" s="67">
        <v>7640865.4521815972</v>
      </c>
      <c r="M62" s="41">
        <v>45809</v>
      </c>
      <c r="N62" s="73">
        <v>2520562.0146451811</v>
      </c>
      <c r="O62" s="43">
        <v>3154840.5535523728</v>
      </c>
      <c r="P62" s="14">
        <v>8118116.2000958119</v>
      </c>
      <c r="Q62" s="14">
        <v>2163207.6900152629</v>
      </c>
      <c r="R62" s="14">
        <v>417.18340243554468</v>
      </c>
      <c r="S62" s="14">
        <v>915.30435389383365</v>
      </c>
      <c r="T62" s="14">
        <v>6231.353612905682</v>
      </c>
      <c r="U62" s="14">
        <v>14041.258778855719</v>
      </c>
      <c r="V62" s="41">
        <v>45809</v>
      </c>
      <c r="W62" s="43">
        <v>277.69565364552449</v>
      </c>
      <c r="X62" s="14">
        <v>57.069678067216941</v>
      </c>
      <c r="Y62" s="14">
        <v>480319.29514051642</v>
      </c>
      <c r="Z62" s="52">
        <v>166022.03766965549</v>
      </c>
      <c r="AA62" s="43">
        <v>14916446.07812964</v>
      </c>
      <c r="AB62" s="14">
        <v>697549.64506934932</v>
      </c>
    </row>
    <row r="63" spans="1:28" x14ac:dyDescent="0.25">
      <c r="A63" s="41">
        <v>45839</v>
      </c>
      <c r="B63" s="86">
        <v>2.7697412705527689</v>
      </c>
      <c r="C63" s="87">
        <v>1245.9292300738491</v>
      </c>
      <c r="D63" s="88">
        <v>39103.010470299123</v>
      </c>
      <c r="E63" s="87">
        <v>0.88191733040641707</v>
      </c>
      <c r="F63" s="87">
        <v>0.94716305936828538</v>
      </c>
      <c r="G63" s="87">
        <v>0.79244377479556205</v>
      </c>
      <c r="H63" s="43">
        <v>8.3780181750901175</v>
      </c>
      <c r="I63" s="43">
        <v>4136482.0491679679</v>
      </c>
      <c r="J63" s="14">
        <v>13856520.837227611</v>
      </c>
      <c r="K63" s="43">
        <v>171467269.15437341</v>
      </c>
      <c r="L63" s="67">
        <v>7785689.2784582954</v>
      </c>
      <c r="M63" s="41">
        <v>45839</v>
      </c>
      <c r="N63" s="73">
        <v>2779261.904221334</v>
      </c>
      <c r="O63" s="43">
        <v>3377758.6128351442</v>
      </c>
      <c r="P63" s="14">
        <v>9113932.7919926662</v>
      </c>
      <c r="Q63" s="14">
        <v>2233812.5147921238</v>
      </c>
      <c r="R63" s="14">
        <v>415.90730466026361</v>
      </c>
      <c r="S63" s="14">
        <v>1040.665051733499</v>
      </c>
      <c r="T63" s="14">
        <v>6322.697506449219</v>
      </c>
      <c r="U63" s="14">
        <v>14982.003114482861</v>
      </c>
      <c r="V63" s="41">
        <v>45839</v>
      </c>
      <c r="W63" s="43">
        <v>297.08523078971939</v>
      </c>
      <c r="X63" s="14">
        <v>62.366048441040249</v>
      </c>
      <c r="Y63" s="14">
        <v>522058.73921095359</v>
      </c>
      <c r="Z63" s="52">
        <v>159669.30610839071</v>
      </c>
      <c r="AA63" s="43">
        <v>16592948.02342044</v>
      </c>
      <c r="AB63" s="14">
        <v>676624.08230097615</v>
      </c>
    </row>
    <row r="64" spans="1:28" x14ac:dyDescent="0.25">
      <c r="A64" s="41">
        <v>45870</v>
      </c>
      <c r="B64" s="86">
        <v>2.763464170211329</v>
      </c>
      <c r="C64" s="87">
        <v>1250.490779588933</v>
      </c>
      <c r="D64" s="88">
        <v>43158.44886123739</v>
      </c>
      <c r="E64" s="87">
        <v>0.88757881577974729</v>
      </c>
      <c r="F64" s="87">
        <v>0.95623760149367654</v>
      </c>
      <c r="G64" s="87">
        <v>0.79238220176171847</v>
      </c>
      <c r="H64" s="43">
        <v>9.0622079065059271</v>
      </c>
      <c r="I64" s="43">
        <v>4531564.6081178635</v>
      </c>
      <c r="J64" s="14">
        <v>14694917.441168111</v>
      </c>
      <c r="K64" s="43">
        <v>189220732.9705421</v>
      </c>
      <c r="L64" s="67">
        <v>7895482.8154356368</v>
      </c>
      <c r="M64" s="41">
        <v>45870</v>
      </c>
      <c r="N64" s="73">
        <v>3044720.2959707961</v>
      </c>
      <c r="O64" s="43">
        <v>3598459.894165528</v>
      </c>
      <c r="P64" s="14">
        <v>9230320.8759459145</v>
      </c>
      <c r="Q64" s="14">
        <v>2266606.5878791958</v>
      </c>
      <c r="R64" s="14">
        <v>415.47574996418791</v>
      </c>
      <c r="S64" s="14">
        <v>1070.846365440611</v>
      </c>
      <c r="T64" s="14">
        <v>6259.1330209254911</v>
      </c>
      <c r="U64" s="14">
        <v>16026.05541654895</v>
      </c>
      <c r="V64" s="41">
        <v>45870</v>
      </c>
      <c r="W64" s="43">
        <v>316.53117071585388</v>
      </c>
      <c r="X64" s="14">
        <v>68.73758808241746</v>
      </c>
      <c r="Y64" s="14">
        <v>565940.49116099032</v>
      </c>
      <c r="Z64" s="52">
        <v>172609.4619064446</v>
      </c>
      <c r="AA64" s="43">
        <v>18290452.202603951</v>
      </c>
      <c r="AB64" s="14">
        <v>669544.70046195306</v>
      </c>
    </row>
    <row r="65" spans="1:28" x14ac:dyDescent="0.25">
      <c r="A65" s="41">
        <v>45901</v>
      </c>
      <c r="B65" s="86">
        <v>2.7804922374538581</v>
      </c>
      <c r="C65" s="87">
        <v>1244.1875903514299</v>
      </c>
      <c r="D65" s="88">
        <v>46450.249314251007</v>
      </c>
      <c r="E65" s="87">
        <v>0.88108036642721221</v>
      </c>
      <c r="F65" s="87">
        <v>0.94303760658089286</v>
      </c>
      <c r="G65" s="87">
        <v>0.78908895489294617</v>
      </c>
      <c r="H65" s="43">
        <v>9.7438420880907213</v>
      </c>
      <c r="I65" s="43">
        <v>4893192.2512695882</v>
      </c>
      <c r="J65" s="14">
        <v>15446373.5841162</v>
      </c>
      <c r="K65" s="43">
        <v>204422909.6376245</v>
      </c>
      <c r="L65" s="67">
        <v>7909756.4160078168</v>
      </c>
      <c r="M65" s="41">
        <v>45901</v>
      </c>
      <c r="N65" s="73">
        <v>3278028.0547749819</v>
      </c>
      <c r="O65" s="43">
        <v>3797652.3322142512</v>
      </c>
      <c r="P65" s="14">
        <v>8143184.9527061954</v>
      </c>
      <c r="Q65" s="14">
        <v>2202577.1600057972</v>
      </c>
      <c r="R65" s="14">
        <v>415.37296595839001</v>
      </c>
      <c r="S65" s="14">
        <v>939.34674669063293</v>
      </c>
      <c r="T65" s="14">
        <v>5939.406521305561</v>
      </c>
      <c r="U65" s="14">
        <v>15130.796968310469</v>
      </c>
      <c r="V65" s="41">
        <v>45901</v>
      </c>
      <c r="W65" s="43">
        <v>333.57832966151233</v>
      </c>
      <c r="X65" s="14">
        <v>66.585190682816219</v>
      </c>
      <c r="Y65" s="14">
        <v>607098.7687273944</v>
      </c>
      <c r="Z65" s="52">
        <v>168332.24845260551</v>
      </c>
      <c r="AA65" s="43">
        <v>19760770.05034937</v>
      </c>
      <c r="AB65" s="14">
        <v>668191.79238955921</v>
      </c>
    </row>
    <row r="66" spans="1:28" x14ac:dyDescent="0.25">
      <c r="A66" s="41">
        <v>45931</v>
      </c>
      <c r="B66" s="86">
        <v>2.7811384463268332</v>
      </c>
      <c r="C66" s="87">
        <v>1242.965674875622</v>
      </c>
      <c r="D66" s="88">
        <v>49386.112922630273</v>
      </c>
      <c r="E66" s="87">
        <v>0.87454347195824034</v>
      </c>
      <c r="F66" s="87">
        <v>0.94679365448130681</v>
      </c>
      <c r="G66" s="87">
        <v>0.7851850723777003</v>
      </c>
      <c r="H66" s="43">
        <v>10.42007946500933</v>
      </c>
      <c r="I66" s="43">
        <v>5232751.3044474749</v>
      </c>
      <c r="J66" s="14">
        <v>16065502.57879022</v>
      </c>
      <c r="K66" s="43">
        <v>216837490.07013959</v>
      </c>
      <c r="L66" s="67">
        <v>8034023.5349050146</v>
      </c>
      <c r="M66" s="41">
        <v>45931</v>
      </c>
      <c r="N66" s="73">
        <v>3501854.248912483</v>
      </c>
      <c r="O66" s="43">
        <v>3964514.5055751582</v>
      </c>
      <c r="P66" s="14">
        <v>7142778.8648427594</v>
      </c>
      <c r="Q66" s="14">
        <v>2206648.0310535301</v>
      </c>
      <c r="R66" s="14">
        <v>411.95416331069072</v>
      </c>
      <c r="S66" s="14">
        <v>845.31279530655024</v>
      </c>
      <c r="T66" s="14">
        <v>6223.4970275983533</v>
      </c>
      <c r="U66" s="14">
        <v>14460.205432230019</v>
      </c>
      <c r="V66" s="41">
        <v>45931</v>
      </c>
      <c r="W66" s="43">
        <v>351.37267631854792</v>
      </c>
      <c r="X66" s="14">
        <v>61.050286855959733</v>
      </c>
      <c r="Y66" s="14">
        <v>647899.07483324083</v>
      </c>
      <c r="Z66" s="52">
        <v>177835.55275308111</v>
      </c>
      <c r="AA66" s="43">
        <v>20975488.859172709</v>
      </c>
      <c r="AB66" s="14">
        <v>667974.79665280809</v>
      </c>
    </row>
    <row r="67" spans="1:28" x14ac:dyDescent="0.25">
      <c r="A67" s="41">
        <v>45962</v>
      </c>
      <c r="B67" s="86">
        <v>2.8084941082429471</v>
      </c>
      <c r="C67" s="87">
        <v>1206.8469666312669</v>
      </c>
      <c r="D67" s="88">
        <v>51946.794324399387</v>
      </c>
      <c r="E67" s="87">
        <v>0.87329120330760768</v>
      </c>
      <c r="F67" s="87">
        <v>0.93087905932875992</v>
      </c>
      <c r="G67" s="87">
        <v>0.78399144033842116</v>
      </c>
      <c r="H67" s="43">
        <v>11.090284257692311</v>
      </c>
      <c r="I67" s="43">
        <v>5558922.3330730079</v>
      </c>
      <c r="J67" s="14">
        <v>16640331.90917827</v>
      </c>
      <c r="K67" s="43">
        <v>227033916.4098742</v>
      </c>
      <c r="L67" s="67">
        <v>7930268.6567745991</v>
      </c>
      <c r="M67" s="41">
        <v>45962</v>
      </c>
      <c r="N67" s="73">
        <v>3721870.716584844</v>
      </c>
      <c r="O67" s="43">
        <v>4098404.543544997</v>
      </c>
      <c r="P67" s="14">
        <v>6282943.1789112464</v>
      </c>
      <c r="Q67" s="14">
        <v>2134589.292029833</v>
      </c>
      <c r="R67" s="14">
        <v>410.77397214369768</v>
      </c>
      <c r="S67" s="14">
        <v>774.69965601812714</v>
      </c>
      <c r="T67" s="14">
        <v>6694.8329056168732</v>
      </c>
      <c r="U67" s="14">
        <v>14001.913694223311</v>
      </c>
      <c r="V67" s="41">
        <v>45962</v>
      </c>
      <c r="W67" s="43">
        <v>371.11651751153892</v>
      </c>
      <c r="X67" s="14">
        <v>58.538707972783101</v>
      </c>
      <c r="Y67" s="14">
        <v>691481.28440889949</v>
      </c>
      <c r="Z67" s="52">
        <v>169608.08250962431</v>
      </c>
      <c r="AA67" s="43">
        <v>21989862.85402257</v>
      </c>
      <c r="AB67" s="14">
        <v>668468.09805325349</v>
      </c>
    </row>
    <row r="68" spans="1:28" x14ac:dyDescent="0.25">
      <c r="A68" s="41">
        <v>45992</v>
      </c>
      <c r="B68" s="86">
        <v>2.808318880755571</v>
      </c>
      <c r="C68" s="87">
        <v>1207.688968562788</v>
      </c>
      <c r="D68" s="88">
        <v>54498.114181685589</v>
      </c>
      <c r="E68" s="87">
        <v>0.87462881071467447</v>
      </c>
      <c r="F68" s="87">
        <v>0.91470787969434941</v>
      </c>
      <c r="G68" s="87">
        <v>0.78447158621133506</v>
      </c>
      <c r="H68" s="43">
        <v>11.757129544200399</v>
      </c>
      <c r="I68" s="43">
        <v>5900114.2326260973</v>
      </c>
      <c r="J68" s="14">
        <v>17161101.970875591</v>
      </c>
      <c r="K68" s="43">
        <v>237184729.37819529</v>
      </c>
      <c r="L68" s="67">
        <v>7879414.9496801915</v>
      </c>
      <c r="M68" s="41">
        <v>45992</v>
      </c>
      <c r="N68" s="73">
        <v>3939486.665621249</v>
      </c>
      <c r="O68" s="43">
        <v>4219146.9725014362</v>
      </c>
      <c r="P68" s="14">
        <v>6441625.1029395554</v>
      </c>
      <c r="Q68" s="14">
        <v>2152828.1330964458</v>
      </c>
      <c r="R68" s="14">
        <v>408.39840816180731</v>
      </c>
      <c r="S68" s="14">
        <v>776.20598247981457</v>
      </c>
      <c r="T68" s="14">
        <v>7145.7922997886471</v>
      </c>
      <c r="U68" s="14">
        <v>14958.781398192061</v>
      </c>
      <c r="V68" s="41">
        <v>45992</v>
      </c>
      <c r="W68" s="43">
        <v>392.42721416331131</v>
      </c>
      <c r="X68" s="14">
        <v>61.968326943734738</v>
      </c>
      <c r="Y68" s="14">
        <v>740556.45328882197</v>
      </c>
      <c r="Z68" s="52">
        <v>175586.08740445171</v>
      </c>
      <c r="AA68" s="43">
        <v>23002121.114449181</v>
      </c>
      <c r="AB68" s="14">
        <v>670009.37561882241</v>
      </c>
    </row>
    <row r="69" spans="1:28" x14ac:dyDescent="0.25">
      <c r="A69" s="41">
        <v>46023</v>
      </c>
      <c r="B69" s="86">
        <v>2.8128462712048918</v>
      </c>
      <c r="C69" s="87">
        <v>1223.5867779963389</v>
      </c>
      <c r="D69" s="88">
        <v>57135.922933004833</v>
      </c>
      <c r="E69" s="87">
        <v>0.87620816713017635</v>
      </c>
      <c r="F69" s="87">
        <v>0.9216332289070065</v>
      </c>
      <c r="G69" s="87">
        <v>0.78205630577912399</v>
      </c>
      <c r="H69" s="43">
        <v>12.421179389345809</v>
      </c>
      <c r="I69" s="43">
        <v>6230655.9883814072</v>
      </c>
      <c r="J69" s="14">
        <v>17589255.179507881</v>
      </c>
      <c r="K69" s="43">
        <v>246996875.72849551</v>
      </c>
      <c r="L69" s="67">
        <v>7929221.413608362</v>
      </c>
      <c r="M69" s="41">
        <v>46023</v>
      </c>
      <c r="N69" s="73">
        <v>4144529.0054579969</v>
      </c>
      <c r="O69" s="43">
        <v>4325816.4248749046</v>
      </c>
      <c r="P69" s="14">
        <v>6429524.5788479522</v>
      </c>
      <c r="Q69" s="14">
        <v>2166630.0592793128</v>
      </c>
      <c r="R69" s="14">
        <v>404.53690009557471</v>
      </c>
      <c r="S69" s="14">
        <v>775.42408082712518</v>
      </c>
      <c r="T69" s="14">
        <v>6230.0220202584187</v>
      </c>
      <c r="U69" s="14">
        <v>12406.671524799111</v>
      </c>
      <c r="V69" s="41">
        <v>46023</v>
      </c>
      <c r="W69" s="43">
        <v>408.16321248147051</v>
      </c>
      <c r="X69" s="14">
        <v>47.699057198341222</v>
      </c>
      <c r="Y69" s="14">
        <v>779968.45556720707</v>
      </c>
      <c r="Z69" s="52">
        <v>165589.95284157351</v>
      </c>
      <c r="AA69" s="43">
        <v>23962025.859514359</v>
      </c>
      <c r="AB69" s="14">
        <v>670412.51788275701</v>
      </c>
    </row>
    <row r="70" spans="1:28" x14ac:dyDescent="0.25">
      <c r="A70" s="41">
        <v>46054</v>
      </c>
      <c r="B70" s="86">
        <v>2.808611312767225</v>
      </c>
      <c r="C70" s="87">
        <v>1197.4053233012239</v>
      </c>
      <c r="D70" s="88">
        <v>59643.544828343132</v>
      </c>
      <c r="E70" s="87">
        <v>0.87468257437888686</v>
      </c>
      <c r="F70" s="87">
        <v>0.9473596796152256</v>
      </c>
      <c r="G70" s="87">
        <v>0.7830329958600476</v>
      </c>
      <c r="H70" s="43">
        <v>13.0815897405979</v>
      </c>
      <c r="I70" s="43">
        <v>6544300.5184248537</v>
      </c>
      <c r="J70" s="14">
        <v>17950981.686776679</v>
      </c>
      <c r="K70" s="43">
        <v>255795419.23879299</v>
      </c>
      <c r="L70" s="67">
        <v>7835700.0142129026</v>
      </c>
      <c r="M70" s="41">
        <v>46054</v>
      </c>
      <c r="N70" s="73">
        <v>4343839.9360309802</v>
      </c>
      <c r="O70" s="43">
        <v>4416136.2680862136</v>
      </c>
      <c r="P70" s="14">
        <v>6020147.210151176</v>
      </c>
      <c r="Q70" s="14">
        <v>2134557.3203151049</v>
      </c>
      <c r="R70" s="14">
        <v>405.3320259784752</v>
      </c>
      <c r="S70" s="14">
        <v>751.31269638758158</v>
      </c>
      <c r="T70" s="14">
        <v>6348.6918112283283</v>
      </c>
      <c r="U70" s="14">
        <v>12919.899514730439</v>
      </c>
      <c r="V70" s="41">
        <v>46054</v>
      </c>
      <c r="W70" s="43">
        <v>425.34827675696931</v>
      </c>
      <c r="X70" s="14">
        <v>50.678087112296033</v>
      </c>
      <c r="Y70" s="14">
        <v>819891.9153063891</v>
      </c>
      <c r="Z70" s="52">
        <v>170481.17562875009</v>
      </c>
      <c r="AA70" s="43">
        <v>24831238.615842149</v>
      </c>
      <c r="AB70" s="14">
        <v>670119.59674406168</v>
      </c>
    </row>
    <row r="71" spans="1:28" x14ac:dyDescent="0.25">
      <c r="A71" s="41">
        <v>46082</v>
      </c>
      <c r="B71" s="86">
        <v>2.8107457427254059</v>
      </c>
      <c r="C71" s="87">
        <v>1217.511393860764</v>
      </c>
      <c r="D71" s="88">
        <v>62296.511321002588</v>
      </c>
      <c r="E71" s="87">
        <v>0.87499540552674482</v>
      </c>
      <c r="F71" s="87">
        <v>0.94496627274991662</v>
      </c>
      <c r="G71" s="87">
        <v>0.78205048754041306</v>
      </c>
      <c r="H71" s="43">
        <v>13.73908459297707</v>
      </c>
      <c r="I71" s="43">
        <v>6874256.8139413223</v>
      </c>
      <c r="J71" s="14">
        <v>18306688.386542968</v>
      </c>
      <c r="K71" s="43">
        <v>265230150.78098169</v>
      </c>
      <c r="L71" s="67">
        <v>8068218.7618692331</v>
      </c>
      <c r="M71" s="41">
        <v>46082</v>
      </c>
      <c r="N71" s="73">
        <v>4551783.5237064864</v>
      </c>
      <c r="O71" s="43">
        <v>4504522.5972807175</v>
      </c>
      <c r="P71" s="14">
        <v>6485083.187474791</v>
      </c>
      <c r="Q71" s="14">
        <v>2180337.3993942891</v>
      </c>
      <c r="R71" s="14">
        <v>401.35873866345861</v>
      </c>
      <c r="S71" s="14">
        <v>785.08671363370524</v>
      </c>
      <c r="T71" s="14">
        <v>6476.3607373415907</v>
      </c>
      <c r="U71" s="14">
        <v>13736.034623045811</v>
      </c>
      <c r="V71" s="41">
        <v>46082</v>
      </c>
      <c r="W71" s="43">
        <v>443.59271296578572</v>
      </c>
      <c r="X71" s="14">
        <v>54.988118734841287</v>
      </c>
      <c r="Y71" s="14">
        <v>863760.37755945802</v>
      </c>
      <c r="Z71" s="52">
        <v>160271.86587229039</v>
      </c>
      <c r="AA71" s="43">
        <v>25761326.560395729</v>
      </c>
      <c r="AB71" s="14">
        <v>671248.04442943865</v>
      </c>
    </row>
    <row r="72" spans="1:28" x14ac:dyDescent="0.25">
      <c r="A72" s="41">
        <v>46113</v>
      </c>
      <c r="B72" s="86">
        <v>2.7900199749069641</v>
      </c>
      <c r="C72" s="87">
        <v>1201.4701282703529</v>
      </c>
      <c r="D72" s="88">
        <v>64993.764215800787</v>
      </c>
      <c r="E72" s="87">
        <v>0.87618679642823094</v>
      </c>
      <c r="F72" s="87">
        <v>0.92968765595030156</v>
      </c>
      <c r="G72" s="87">
        <v>0.78394860773451147</v>
      </c>
      <c r="H72" s="43">
        <v>14.39342603467634</v>
      </c>
      <c r="I72" s="43">
        <v>7207439.4587303177</v>
      </c>
      <c r="J72" s="14">
        <v>18637696.803515691</v>
      </c>
      <c r="K72" s="43">
        <v>274873464.34614873</v>
      </c>
      <c r="L72" s="67">
        <v>8029863.7516252398</v>
      </c>
      <c r="M72" s="41">
        <v>46113</v>
      </c>
      <c r="N72" s="73">
        <v>4763078.0136602093</v>
      </c>
      <c r="O72" s="43">
        <v>4591701.2408316396</v>
      </c>
      <c r="P72" s="14">
        <v>6654923.6565783499</v>
      </c>
      <c r="Q72" s="14">
        <v>2174331.8962490531</v>
      </c>
      <c r="R72" s="14">
        <v>403.44154939608057</v>
      </c>
      <c r="S72" s="14">
        <v>805.65625860078808</v>
      </c>
      <c r="T72" s="14">
        <v>6386.8821295561838</v>
      </c>
      <c r="U72" s="14">
        <v>13602.06573582379</v>
      </c>
      <c r="V72" s="41">
        <v>46113</v>
      </c>
      <c r="W72" s="43">
        <v>461.02230191749999</v>
      </c>
      <c r="X72" s="14">
        <v>54.334429606793293</v>
      </c>
      <c r="Y72" s="14">
        <v>906605.53923328046</v>
      </c>
      <c r="Z72" s="52">
        <v>167134.43169389211</v>
      </c>
      <c r="AA72" s="43">
        <v>26706535.921010539</v>
      </c>
      <c r="AB72" s="14">
        <v>670127.2032792347</v>
      </c>
    </row>
    <row r="73" spans="1:28" x14ac:dyDescent="0.25">
      <c r="A73" s="41">
        <v>46143</v>
      </c>
      <c r="B73" s="86">
        <v>2.781713969232571</v>
      </c>
      <c r="C73" s="87">
        <v>1209.922871960458</v>
      </c>
      <c r="D73" s="88">
        <v>67931.062765689072</v>
      </c>
      <c r="E73" s="87">
        <v>0.87558708790139494</v>
      </c>
      <c r="F73" s="87">
        <v>0.9166631320723353</v>
      </c>
      <c r="G73" s="87">
        <v>0.78518532261868501</v>
      </c>
      <c r="H73" s="43">
        <v>15.044782650020061</v>
      </c>
      <c r="I73" s="43">
        <v>7545565.6407547574</v>
      </c>
      <c r="J73" s="14">
        <v>18919799.959642809</v>
      </c>
      <c r="K73" s="43">
        <v>285611548.76006812</v>
      </c>
      <c r="L73" s="67">
        <v>8101941.2751883091</v>
      </c>
      <c r="M73" s="41">
        <v>46143</v>
      </c>
      <c r="N73" s="73">
        <v>4988898.7896001814</v>
      </c>
      <c r="O73" s="43">
        <v>4683399.9096857617</v>
      </c>
      <c r="P73" s="14">
        <v>7289305.5936615365</v>
      </c>
      <c r="Q73" s="14">
        <v>2224437.3925625179</v>
      </c>
      <c r="R73" s="14">
        <v>403.36961951039882</v>
      </c>
      <c r="S73" s="14">
        <v>857.99759545543407</v>
      </c>
      <c r="T73" s="14">
        <v>6400.8192761747187</v>
      </c>
      <c r="U73" s="14">
        <v>13535.07908763966</v>
      </c>
      <c r="V73" s="41">
        <v>46143</v>
      </c>
      <c r="W73" s="43">
        <v>477.65849848919589</v>
      </c>
      <c r="X73" s="14">
        <v>55.07035994680453</v>
      </c>
      <c r="Y73" s="14">
        <v>947793.19467541424</v>
      </c>
      <c r="Z73" s="52">
        <v>160295.25311416679</v>
      </c>
      <c r="AA73" s="43">
        <v>27750645.59862113</v>
      </c>
      <c r="AB73" s="14">
        <v>670908.63507545309</v>
      </c>
    </row>
    <row r="74" spans="1:28" x14ac:dyDescent="0.25">
      <c r="A74" s="41">
        <v>46174</v>
      </c>
      <c r="B74" s="86">
        <v>2.7619956040914899</v>
      </c>
      <c r="C74" s="87">
        <v>1207.050078550657</v>
      </c>
      <c r="D74" s="88">
        <v>71312.918130115446</v>
      </c>
      <c r="E74" s="87">
        <v>0.87580400311057771</v>
      </c>
      <c r="F74" s="87">
        <v>0.92528626623381049</v>
      </c>
      <c r="G74" s="87">
        <v>0.78885724863863804</v>
      </c>
      <c r="H74" s="43">
        <v>15.695742976567191</v>
      </c>
      <c r="I74" s="43">
        <v>7893834.326883316</v>
      </c>
      <c r="J74" s="14">
        <v>19188206.232103039</v>
      </c>
      <c r="K74" s="43">
        <v>298484916.12577021</v>
      </c>
      <c r="L74" s="67">
        <v>8062131.2313143993</v>
      </c>
      <c r="M74" s="41">
        <v>46174</v>
      </c>
      <c r="N74" s="73">
        <v>5218244.7080950746</v>
      </c>
      <c r="O74" s="43">
        <v>4777900.0400845325</v>
      </c>
      <c r="P74" s="14">
        <v>8248169.2003755653</v>
      </c>
      <c r="Q74" s="14">
        <v>2270432.4736105572</v>
      </c>
      <c r="R74" s="14">
        <v>404.09771094532232</v>
      </c>
      <c r="S74" s="14">
        <v>968.50586706378613</v>
      </c>
      <c r="T74" s="14">
        <v>6237.7505130138934</v>
      </c>
      <c r="U74" s="14">
        <v>14227.58585051099</v>
      </c>
      <c r="V74" s="41">
        <v>46174</v>
      </c>
      <c r="W74" s="43">
        <v>492.67306362387859</v>
      </c>
      <c r="X74" s="14">
        <v>60.04245704201476</v>
      </c>
      <c r="Y74" s="14">
        <v>987866.35419096076</v>
      </c>
      <c r="Z74" s="52">
        <v>169409.43321633991</v>
      </c>
      <c r="AA74" s="43">
        <v>28987537.16823113</v>
      </c>
      <c r="AB74" s="14">
        <v>672120.42889982439</v>
      </c>
    </row>
    <row r="75" spans="1:28" x14ac:dyDescent="0.25">
      <c r="A75" s="41">
        <v>46204</v>
      </c>
      <c r="B75" s="86">
        <v>2.762098174885959</v>
      </c>
      <c r="C75" s="87">
        <v>1222.21209135711</v>
      </c>
      <c r="D75" s="88">
        <v>75076.513862502834</v>
      </c>
      <c r="E75" s="87">
        <v>0.87569045414258195</v>
      </c>
      <c r="F75" s="87">
        <v>0.95842163971290806</v>
      </c>
      <c r="G75" s="87">
        <v>0.78963812106716658</v>
      </c>
      <c r="H75" s="43">
        <v>16.344301619758319</v>
      </c>
      <c r="I75" s="43">
        <v>8258556.9462616993</v>
      </c>
      <c r="J75" s="14">
        <v>19446009.013563052</v>
      </c>
      <c r="K75" s="43">
        <v>313261235.25365108</v>
      </c>
      <c r="L75" s="67">
        <v>8136604.3791080778</v>
      </c>
      <c r="M75" s="41">
        <v>46204</v>
      </c>
      <c r="N75" s="73">
        <v>5462375.1654900759</v>
      </c>
      <c r="O75" s="43">
        <v>4869998.7999308081</v>
      </c>
      <c r="P75" s="14">
        <v>9134408.2498095091</v>
      </c>
      <c r="Q75" s="14">
        <v>2333872.9528471869</v>
      </c>
      <c r="R75" s="14">
        <v>401.46282764321393</v>
      </c>
      <c r="S75" s="14">
        <v>1072.8882128876919</v>
      </c>
      <c r="T75" s="14">
        <v>6338.0257867939636</v>
      </c>
      <c r="U75" s="14">
        <v>14879.38618092085</v>
      </c>
      <c r="V75" s="41">
        <v>46204</v>
      </c>
      <c r="W75" s="43">
        <v>508.0642033873375</v>
      </c>
      <c r="X75" s="14">
        <v>63.688956680629559</v>
      </c>
      <c r="Y75" s="14">
        <v>1029013.047577095</v>
      </c>
      <c r="Z75" s="52">
        <v>164505.0860371211</v>
      </c>
      <c r="AA75" s="43">
        <v>30399179.25583107</v>
      </c>
      <c r="AB75" s="14">
        <v>673936.69824030995</v>
      </c>
    </row>
    <row r="76" spans="1:28" x14ac:dyDescent="0.25">
      <c r="A76" s="41">
        <v>46235</v>
      </c>
      <c r="B76" s="86">
        <v>2.7593899280400729</v>
      </c>
      <c r="C76" s="87">
        <v>1221.0139427002241</v>
      </c>
      <c r="D76" s="88">
        <v>78866.253934180917</v>
      </c>
      <c r="E76" s="87">
        <v>0.87599393086315891</v>
      </c>
      <c r="F76" s="87">
        <v>0.96299933787784031</v>
      </c>
      <c r="G76" s="87">
        <v>0.78951396872052892</v>
      </c>
      <c r="H76" s="43">
        <v>16.990173033349961</v>
      </c>
      <c r="I76" s="43">
        <v>8627665.8261840381</v>
      </c>
      <c r="J76" s="14">
        <v>19667204.744190071</v>
      </c>
      <c r="K76" s="43">
        <v>328194392.24104148</v>
      </c>
      <c r="L76" s="67">
        <v>8146240.7624391401</v>
      </c>
      <c r="M76" s="41">
        <v>46235</v>
      </c>
      <c r="N76" s="73">
        <v>5708828.0824704133</v>
      </c>
      <c r="O76" s="43">
        <v>4955928.9216245813</v>
      </c>
      <c r="P76" s="14">
        <v>9224197.2740747072</v>
      </c>
      <c r="Q76" s="14">
        <v>2350759.241870184</v>
      </c>
      <c r="R76" s="14">
        <v>400.16147055730312</v>
      </c>
      <c r="S76" s="14">
        <v>1098.831978517575</v>
      </c>
      <c r="T76" s="14">
        <v>6529.3809405573184</v>
      </c>
      <c r="U76" s="14">
        <v>15947.004338019389</v>
      </c>
      <c r="V76" s="41">
        <v>46235</v>
      </c>
      <c r="W76" s="43">
        <v>524.10082270324267</v>
      </c>
      <c r="X76" s="14">
        <v>70.817516337900685</v>
      </c>
      <c r="Y76" s="14">
        <v>1071345.0308020699</v>
      </c>
      <c r="Z76" s="52">
        <v>173879.18593172019</v>
      </c>
      <c r="AA76" s="43">
        <v>31829614.67733432</v>
      </c>
      <c r="AB76" s="14">
        <v>674518.00096346624</v>
      </c>
    </row>
    <row r="77" spans="1:28" x14ac:dyDescent="0.25">
      <c r="A77" s="41">
        <v>46266</v>
      </c>
      <c r="B77" s="86">
        <v>2.7676264425631278</v>
      </c>
      <c r="C77" s="87">
        <v>1217.585124747103</v>
      </c>
      <c r="D77" s="88">
        <v>81748.818905633801</v>
      </c>
      <c r="E77" s="87">
        <v>0.87574013242567028</v>
      </c>
      <c r="F77" s="87">
        <v>0.94956330220784058</v>
      </c>
      <c r="G77" s="87">
        <v>0.78835687379375508</v>
      </c>
      <c r="H77" s="43">
        <v>17.63329785037854</v>
      </c>
      <c r="I77" s="43">
        <v>8978034.2525555398</v>
      </c>
      <c r="J77" s="14">
        <v>19863997.87702683</v>
      </c>
      <c r="K77" s="43">
        <v>341006272.61928803</v>
      </c>
      <c r="L77" s="67">
        <v>8171020.3241761979</v>
      </c>
      <c r="M77" s="41">
        <v>46266</v>
      </c>
      <c r="N77" s="73">
        <v>5928790.610874881</v>
      </c>
      <c r="O77" s="43">
        <v>5034243.3655562997</v>
      </c>
      <c r="P77" s="14">
        <v>8263332.5456490545</v>
      </c>
      <c r="Q77" s="14">
        <v>2309129.7449185592</v>
      </c>
      <c r="R77" s="14">
        <v>399.5231167586079</v>
      </c>
      <c r="S77" s="14">
        <v>951.81495228220831</v>
      </c>
      <c r="T77" s="14">
        <v>6347.8195154385867</v>
      </c>
      <c r="U77" s="14">
        <v>14758.43693608437</v>
      </c>
      <c r="V77" s="41">
        <v>46266</v>
      </c>
      <c r="W77" s="43">
        <v>537.61546769300628</v>
      </c>
      <c r="X77" s="14">
        <v>63.861311737870352</v>
      </c>
      <c r="Y77" s="14">
        <v>1111991.470231876</v>
      </c>
      <c r="Z77" s="52">
        <v>167169.84801069359</v>
      </c>
      <c r="AA77" s="43">
        <v>33071753.803585451</v>
      </c>
      <c r="AB77" s="14">
        <v>673789.63560359925</v>
      </c>
    </row>
    <row r="78" spans="1:28" x14ac:dyDescent="0.25">
      <c r="A78" s="41">
        <v>46296</v>
      </c>
      <c r="B78" s="86">
        <v>2.767535435753369</v>
      </c>
      <c r="C78" s="87">
        <v>1212.9206127251209</v>
      </c>
      <c r="D78" s="88">
        <v>84324.971971372652</v>
      </c>
      <c r="E78" s="87">
        <v>0.87532121008850772</v>
      </c>
      <c r="F78" s="87">
        <v>0.94846015528446903</v>
      </c>
      <c r="G78" s="87">
        <v>0.78737668527203708</v>
      </c>
      <c r="H78" s="43">
        <v>18.272919655542651</v>
      </c>
      <c r="I78" s="43">
        <v>9320098.2184923813</v>
      </c>
      <c r="J78" s="14">
        <v>20047984.167814121</v>
      </c>
      <c r="K78" s="43">
        <v>351482787.74329293</v>
      </c>
      <c r="L78" s="67">
        <v>8246217.3317737561</v>
      </c>
      <c r="M78" s="41">
        <v>46296</v>
      </c>
      <c r="N78" s="73">
        <v>6141849.1484223092</v>
      </c>
      <c r="O78" s="43">
        <v>5102913.7975563854</v>
      </c>
      <c r="P78" s="14">
        <v>7357195.9256282421</v>
      </c>
      <c r="Q78" s="14">
        <v>2303366.1714755539</v>
      </c>
      <c r="R78" s="14">
        <v>399.17001726595549</v>
      </c>
      <c r="S78" s="14">
        <v>882.20789287009598</v>
      </c>
      <c r="T78" s="14">
        <v>6561.9390791222668</v>
      </c>
      <c r="U78" s="14">
        <v>14229.50431691523</v>
      </c>
      <c r="V78" s="41">
        <v>46296</v>
      </c>
      <c r="W78" s="43">
        <v>551.11315891563027</v>
      </c>
      <c r="X78" s="14">
        <v>59.699118723665023</v>
      </c>
      <c r="Y78" s="14">
        <v>1153158.024422063</v>
      </c>
      <c r="Z78" s="52">
        <v>173448.460140165</v>
      </c>
      <c r="AA78" s="43">
        <v>34099546.167638138</v>
      </c>
      <c r="AB78" s="14">
        <v>674220.74970714364</v>
      </c>
    </row>
    <row r="79" spans="1:28" x14ac:dyDescent="0.25">
      <c r="A79" s="41">
        <v>46327</v>
      </c>
      <c r="B79" s="86">
        <v>2.780078286330907</v>
      </c>
      <c r="C79" s="87">
        <v>1186.6786589144431</v>
      </c>
      <c r="D79" s="88">
        <v>86633.290199993367</v>
      </c>
      <c r="E79" s="87">
        <v>0.875431036682222</v>
      </c>
      <c r="F79" s="87">
        <v>0.93918170856223282</v>
      </c>
      <c r="G79" s="87">
        <v>0.78733873523912501</v>
      </c>
      <c r="H79" s="43">
        <v>18.908506951096761</v>
      </c>
      <c r="I79" s="43">
        <v>9655647.9735503104</v>
      </c>
      <c r="J79" s="14">
        <v>20199952.281932369</v>
      </c>
      <c r="K79" s="43">
        <v>360093721.93632972</v>
      </c>
      <c r="L79" s="67">
        <v>8261089.4311944377</v>
      </c>
      <c r="M79" s="41">
        <v>46327</v>
      </c>
      <c r="N79" s="73">
        <v>6351723.7991187768</v>
      </c>
      <c r="O79" s="43">
        <v>5156190.0197475199</v>
      </c>
      <c r="P79" s="14">
        <v>6600542.998611398</v>
      </c>
      <c r="Q79" s="14">
        <v>2266101.6350609162</v>
      </c>
      <c r="R79" s="14">
        <v>399.16776946639249</v>
      </c>
      <c r="S79" s="14">
        <v>828.17351870567154</v>
      </c>
      <c r="T79" s="14">
        <v>6778.1222408008261</v>
      </c>
      <c r="U79" s="14">
        <v>13697.15873080062</v>
      </c>
      <c r="V79" s="41">
        <v>46327</v>
      </c>
      <c r="W79" s="43">
        <v>565.34918122124759</v>
      </c>
      <c r="X79" s="14">
        <v>54.740303324615063</v>
      </c>
      <c r="Y79" s="14">
        <v>1196860.2027579821</v>
      </c>
      <c r="Z79" s="52">
        <v>164451.36843180441</v>
      </c>
      <c r="AA79" s="43">
        <v>34958831.844486989</v>
      </c>
      <c r="AB79" s="14">
        <v>673798.49528072379</v>
      </c>
    </row>
    <row r="80" spans="1:28" x14ac:dyDescent="0.25">
      <c r="A80" s="41">
        <v>46357</v>
      </c>
      <c r="B80" s="86">
        <v>2.7796091706136199</v>
      </c>
      <c r="C80" s="87">
        <v>1185.627591074873</v>
      </c>
      <c r="D80" s="88">
        <v>88888.208009568669</v>
      </c>
      <c r="E80" s="87">
        <v>0.87584371562790664</v>
      </c>
      <c r="F80" s="87">
        <v>0.93267347807308187</v>
      </c>
      <c r="G80" s="87">
        <v>0.78759227202732007</v>
      </c>
      <c r="H80" s="43">
        <v>19.541228041500091</v>
      </c>
      <c r="I80" s="43">
        <v>10008174.560959229</v>
      </c>
      <c r="J80" s="14">
        <v>20316902.710438859</v>
      </c>
      <c r="K80" s="43">
        <v>368637265.07336742</v>
      </c>
      <c r="L80" s="67">
        <v>8247123.1693870407</v>
      </c>
      <c r="M80" s="41">
        <v>46357</v>
      </c>
      <c r="N80" s="73">
        <v>6560127.1694431063</v>
      </c>
      <c r="O80" s="43">
        <v>5202282.1092260852</v>
      </c>
      <c r="P80" s="14">
        <v>6742550.6481682612</v>
      </c>
      <c r="Q80" s="14">
        <v>2279897.8929562839</v>
      </c>
      <c r="R80" s="14">
        <v>399.14930501368991</v>
      </c>
      <c r="S80" s="14">
        <v>822.10699083949203</v>
      </c>
      <c r="T80" s="14">
        <v>6874.8162368345402</v>
      </c>
      <c r="U80" s="14">
        <v>14344.01485357156</v>
      </c>
      <c r="V80" s="41">
        <v>46357</v>
      </c>
      <c r="W80" s="43">
        <v>579.45351947191932</v>
      </c>
      <c r="X80" s="14">
        <v>56.9315599905187</v>
      </c>
      <c r="Y80" s="14">
        <v>1245155.2528510201</v>
      </c>
      <c r="Z80" s="52">
        <v>169584.70161446041</v>
      </c>
      <c r="AA80" s="43">
        <v>35813000.654475011</v>
      </c>
      <c r="AB80" s="14">
        <v>674186.73622153886</v>
      </c>
    </row>
    <row r="81" spans="1:28" x14ac:dyDescent="0.25">
      <c r="A81" s="41">
        <v>46388</v>
      </c>
      <c r="B81" s="86">
        <v>2.7824296186101369</v>
      </c>
      <c r="C81" s="87">
        <v>1191.478161078302</v>
      </c>
      <c r="D81" s="88">
        <v>91276.828921326349</v>
      </c>
      <c r="E81" s="87">
        <v>0.87538210327256383</v>
      </c>
      <c r="F81" s="87">
        <v>0.93763219097997474</v>
      </c>
      <c r="G81" s="87">
        <v>0.78650238977059694</v>
      </c>
      <c r="H81" s="43">
        <v>20.170953248661991</v>
      </c>
      <c r="I81" s="43">
        <v>10344404.818744591</v>
      </c>
      <c r="J81" s="14">
        <v>20426730.701768629</v>
      </c>
      <c r="K81" s="43">
        <v>376874442.46215123</v>
      </c>
      <c r="L81" s="67">
        <v>8213991.8268149095</v>
      </c>
      <c r="M81" s="41">
        <v>46388</v>
      </c>
      <c r="N81" s="73">
        <v>6757610.7589148022</v>
      </c>
      <c r="O81" s="43">
        <v>5245354.8721126709</v>
      </c>
      <c r="P81" s="14">
        <v>6736739.1119930707</v>
      </c>
      <c r="Q81" s="14">
        <v>2275231.3341284571</v>
      </c>
      <c r="R81" s="14">
        <v>399.45624659268071</v>
      </c>
      <c r="S81" s="14">
        <v>839.72485622118882</v>
      </c>
      <c r="T81" s="14">
        <v>6312.0095834728236</v>
      </c>
      <c r="U81" s="14">
        <v>12852.960110957771</v>
      </c>
      <c r="V81" s="41">
        <v>46388</v>
      </c>
      <c r="W81" s="43">
        <v>590.75093614197738</v>
      </c>
      <c r="X81" s="14">
        <v>49.56953657405397</v>
      </c>
      <c r="Y81" s="14">
        <v>1284771.795274162</v>
      </c>
      <c r="Z81" s="52">
        <v>160708.01604690179</v>
      </c>
      <c r="AA81" s="43">
        <v>36621575.396481827</v>
      </c>
      <c r="AB81" s="14">
        <v>674888.94975716714</v>
      </c>
    </row>
    <row r="82" spans="1:28" x14ac:dyDescent="0.25">
      <c r="A82" s="41">
        <v>46419</v>
      </c>
      <c r="B82" s="86">
        <v>2.780454442950683</v>
      </c>
      <c r="C82" s="87">
        <v>1175.2198964716599</v>
      </c>
      <c r="D82" s="88">
        <v>93541.372298197821</v>
      </c>
      <c r="E82" s="87">
        <v>0.87515577845982595</v>
      </c>
      <c r="F82" s="87">
        <v>0.95411210886272324</v>
      </c>
      <c r="G82" s="87">
        <v>0.78658864548648766</v>
      </c>
      <c r="H82" s="43">
        <v>20.797435177142471</v>
      </c>
      <c r="I82" s="43">
        <v>10665037.80267914</v>
      </c>
      <c r="J82" s="14">
        <v>20524312.536405809</v>
      </c>
      <c r="K82" s="43">
        <v>384255884.33656698</v>
      </c>
      <c r="L82" s="67">
        <v>8157738.9382810099</v>
      </c>
      <c r="M82" s="41">
        <v>46419</v>
      </c>
      <c r="N82" s="73">
        <v>6949673.4186464017</v>
      </c>
      <c r="O82" s="43">
        <v>5282346.5648132069</v>
      </c>
      <c r="P82" s="14">
        <v>6371562.4010563586</v>
      </c>
      <c r="Q82" s="14">
        <v>2265467.9754375308</v>
      </c>
      <c r="R82" s="14">
        <v>399.98906535472003</v>
      </c>
      <c r="S82" s="14">
        <v>816.65856419582292</v>
      </c>
      <c r="T82" s="14">
        <v>6306.3293020681303</v>
      </c>
      <c r="U82" s="14">
        <v>13002.654166330271</v>
      </c>
      <c r="V82" s="41">
        <v>46419</v>
      </c>
      <c r="W82" s="43">
        <v>602.71284044251342</v>
      </c>
      <c r="X82" s="14">
        <v>50.536975894893793</v>
      </c>
      <c r="Y82" s="14">
        <v>1324502.6149842881</v>
      </c>
      <c r="Z82" s="52">
        <v>167031.52434551591</v>
      </c>
      <c r="AA82" s="43">
        <v>37352969.931147598</v>
      </c>
      <c r="AB82" s="14">
        <v>674225.96252887626</v>
      </c>
    </row>
    <row r="83" spans="1:28" x14ac:dyDescent="0.25">
      <c r="A83" s="41">
        <v>46447</v>
      </c>
      <c r="B83" s="86">
        <v>2.7810247342789198</v>
      </c>
      <c r="C83" s="87">
        <v>1179.951880322006</v>
      </c>
      <c r="D83" s="88">
        <v>95937.11676227735</v>
      </c>
      <c r="E83" s="87">
        <v>0.87521850479255592</v>
      </c>
      <c r="F83" s="87">
        <v>0.94867908207729179</v>
      </c>
      <c r="G83" s="87">
        <v>0.78642991729824741</v>
      </c>
      <c r="H83" s="43">
        <v>21.42104852772167</v>
      </c>
      <c r="I83" s="43">
        <v>10997963.480056779</v>
      </c>
      <c r="J83" s="14">
        <v>20593684.496311899</v>
      </c>
      <c r="K83" s="43">
        <v>392147529.62773871</v>
      </c>
      <c r="L83" s="67">
        <v>8236521.2835459262</v>
      </c>
      <c r="M83" s="41">
        <v>46447</v>
      </c>
      <c r="N83" s="73">
        <v>7149358.1516076233</v>
      </c>
      <c r="O83" s="43">
        <v>5315974.8169117011</v>
      </c>
      <c r="P83" s="14">
        <v>6789341.9613163816</v>
      </c>
      <c r="Q83" s="14">
        <v>2282054.3620732659</v>
      </c>
      <c r="R83" s="14">
        <v>399.53885422720839</v>
      </c>
      <c r="S83" s="14">
        <v>844.65785024352567</v>
      </c>
      <c r="T83" s="14">
        <v>6418.2340175641857</v>
      </c>
      <c r="U83" s="14">
        <v>13683.46098041909</v>
      </c>
      <c r="V83" s="41">
        <v>46447</v>
      </c>
      <c r="W83" s="43">
        <v>615.17292616448651</v>
      </c>
      <c r="X83" s="14">
        <v>54.429448971616431</v>
      </c>
      <c r="Y83" s="14">
        <v>1367396.9521304851</v>
      </c>
      <c r="Z83" s="52">
        <v>160656.38986500449</v>
      </c>
      <c r="AA83" s="43">
        <v>38133232.147865303</v>
      </c>
      <c r="AB83" s="14">
        <v>675358.83418235602</v>
      </c>
    </row>
    <row r="84" spans="1:28" x14ac:dyDescent="0.25">
      <c r="A84" s="41">
        <v>46478</v>
      </c>
      <c r="B84" s="86">
        <v>2.7706517743625541</v>
      </c>
      <c r="C84" s="87">
        <v>1166.307370063997</v>
      </c>
      <c r="D84" s="88">
        <v>98338.575133405524</v>
      </c>
      <c r="E84" s="87">
        <v>0.87513953411023349</v>
      </c>
      <c r="F84" s="87">
        <v>0.93722550332485632</v>
      </c>
      <c r="G84" s="87">
        <v>0.78714017677400272</v>
      </c>
      <c r="H84" s="43">
        <v>22.04161869383638</v>
      </c>
      <c r="I84" s="43">
        <v>11330088.55956931</v>
      </c>
      <c r="J84" s="14">
        <v>20656097.725884009</v>
      </c>
      <c r="K84" s="43">
        <v>400196218.166049</v>
      </c>
      <c r="L84" s="67">
        <v>8260159.9501273222</v>
      </c>
      <c r="M84" s="41">
        <v>46478</v>
      </c>
      <c r="N84" s="73">
        <v>7350628.2074394729</v>
      </c>
      <c r="O84" s="43">
        <v>5349555.7880592477</v>
      </c>
      <c r="P84" s="14">
        <v>6938661.9401419703</v>
      </c>
      <c r="Q84" s="14">
        <v>2281894.1443757382</v>
      </c>
      <c r="R84" s="14">
        <v>400.05025045860913</v>
      </c>
      <c r="S84" s="14">
        <v>861.55531541171877</v>
      </c>
      <c r="T84" s="14">
        <v>6386.9778374622547</v>
      </c>
      <c r="U84" s="14">
        <v>13655.758057905559</v>
      </c>
      <c r="V84" s="41">
        <v>46478</v>
      </c>
      <c r="W84" s="43">
        <v>626.87874388316845</v>
      </c>
      <c r="X84" s="14">
        <v>54.599748621227803</v>
      </c>
      <c r="Y84" s="14">
        <v>1409265.6289905419</v>
      </c>
      <c r="Z84" s="52">
        <v>169028.0539131329</v>
      </c>
      <c r="AA84" s="43">
        <v>38924203.458363973</v>
      </c>
      <c r="AB84" s="14">
        <v>674429.48199165787</v>
      </c>
    </row>
    <row r="85" spans="1:28" x14ac:dyDescent="0.25">
      <c r="A85" s="41">
        <v>46508</v>
      </c>
      <c r="B85" s="86">
        <v>2.766732615970009</v>
      </c>
      <c r="C85" s="87">
        <v>1166.5394852765551</v>
      </c>
      <c r="D85" s="88">
        <v>100908.2354559262</v>
      </c>
      <c r="E85" s="87">
        <v>0.87568515407375935</v>
      </c>
      <c r="F85" s="87">
        <v>0.92937189142503662</v>
      </c>
      <c r="G85" s="87">
        <v>0.7872983966793935</v>
      </c>
      <c r="H85" s="43">
        <v>22.659286203711169</v>
      </c>
      <c r="I85" s="43">
        <v>11670429.59692467</v>
      </c>
      <c r="J85" s="14">
        <v>20721343.582975041</v>
      </c>
      <c r="K85" s="43">
        <v>409132478.0446316</v>
      </c>
      <c r="L85" s="67">
        <v>8324419.1103033666</v>
      </c>
      <c r="M85" s="41">
        <v>46508</v>
      </c>
      <c r="N85" s="73">
        <v>7563412.5406866027</v>
      </c>
      <c r="O85" s="43">
        <v>5386467.5500851562</v>
      </c>
      <c r="P85" s="14">
        <v>7500342.5342785195</v>
      </c>
      <c r="Q85" s="14">
        <v>2306754.738319037</v>
      </c>
      <c r="R85" s="14">
        <v>400.28565126712652</v>
      </c>
      <c r="S85" s="14">
        <v>902.31085931525377</v>
      </c>
      <c r="T85" s="14">
        <v>6391.1338226371035</v>
      </c>
      <c r="U85" s="14">
        <v>13587.9962405722</v>
      </c>
      <c r="V85" s="41">
        <v>46508</v>
      </c>
      <c r="W85" s="43">
        <v>637.66943075997449</v>
      </c>
      <c r="X85" s="14">
        <v>55.013797387900013</v>
      </c>
      <c r="Y85" s="14">
        <v>1449986.7718345891</v>
      </c>
      <c r="Z85" s="52">
        <v>163720.34990606611</v>
      </c>
      <c r="AA85" s="43">
        <v>39795205.483468764</v>
      </c>
      <c r="AB85" s="14">
        <v>674803.94243200182</v>
      </c>
    </row>
    <row r="86" spans="1:28" x14ac:dyDescent="0.25">
      <c r="A86" s="41">
        <v>46539</v>
      </c>
      <c r="B86" s="86">
        <v>2.757440987482362</v>
      </c>
      <c r="C86" s="87">
        <v>1162.3030622005911</v>
      </c>
      <c r="D86" s="88">
        <v>103851.8377898678</v>
      </c>
      <c r="E86" s="87">
        <v>0.8751726317225913</v>
      </c>
      <c r="F86" s="87">
        <v>0.93930215963815789</v>
      </c>
      <c r="G86" s="87">
        <v>0.78827376784735737</v>
      </c>
      <c r="H86" s="43">
        <v>23.274639839858459</v>
      </c>
      <c r="I86" s="43">
        <v>12016772.403038889</v>
      </c>
      <c r="J86" s="14">
        <v>20770014.020689219</v>
      </c>
      <c r="K86" s="43">
        <v>419811231.75926679</v>
      </c>
      <c r="L86" s="67">
        <v>8336449.0870156307</v>
      </c>
      <c r="M86" s="41">
        <v>46539</v>
      </c>
      <c r="N86" s="73">
        <v>7779251.1094332468</v>
      </c>
      <c r="O86" s="43">
        <v>5423112.6353894444</v>
      </c>
      <c r="P86" s="14">
        <v>8344717.0461675189</v>
      </c>
      <c r="Q86" s="14">
        <v>2336519.8834247189</v>
      </c>
      <c r="R86" s="14">
        <v>400.66178774514339</v>
      </c>
      <c r="S86" s="14">
        <v>988.59445384099126</v>
      </c>
      <c r="T86" s="14">
        <v>6310.8376048240307</v>
      </c>
      <c r="U86" s="14">
        <v>13985.98337968235</v>
      </c>
      <c r="V86" s="41">
        <v>46539</v>
      </c>
      <c r="W86" s="43">
        <v>647.33584248609156</v>
      </c>
      <c r="X86" s="14">
        <v>57.270472646412941</v>
      </c>
      <c r="Y86" s="14">
        <v>1490004.8013064549</v>
      </c>
      <c r="Z86" s="52">
        <v>172517.76588469211</v>
      </c>
      <c r="AA86" s="43">
        <v>40822929.920715667</v>
      </c>
      <c r="AB86" s="14">
        <v>674841.57617436885</v>
      </c>
    </row>
    <row r="87" spans="1:28" x14ac:dyDescent="0.25">
      <c r="A87" s="41">
        <v>46569</v>
      </c>
      <c r="B87" s="86">
        <v>2.7572606359555971</v>
      </c>
      <c r="C87" s="87">
        <v>1164.1575970519029</v>
      </c>
      <c r="D87" s="88">
        <v>107127.8225109393</v>
      </c>
      <c r="E87" s="87">
        <v>0.87487508795754809</v>
      </c>
      <c r="F87" s="87">
        <v>0.96489535393181147</v>
      </c>
      <c r="G87" s="87">
        <v>0.78852675101366176</v>
      </c>
      <c r="H87" s="43">
        <v>23.887147763846631</v>
      </c>
      <c r="I87" s="43">
        <v>12379812.365944481</v>
      </c>
      <c r="J87" s="14">
        <v>20803698.021157689</v>
      </c>
      <c r="K87" s="43">
        <v>432047861.86225182</v>
      </c>
      <c r="L87" s="67">
        <v>8341634.0261629466</v>
      </c>
      <c r="M87" s="41">
        <v>46569</v>
      </c>
      <c r="N87" s="73">
        <v>8005801.255923599</v>
      </c>
      <c r="O87" s="43">
        <v>5457739.3680655044</v>
      </c>
      <c r="P87" s="14">
        <v>9138015.0918387994</v>
      </c>
      <c r="Q87" s="14">
        <v>2364350.5077061858</v>
      </c>
      <c r="R87" s="14">
        <v>400.47791175539169</v>
      </c>
      <c r="S87" s="14">
        <v>1075.422419794543</v>
      </c>
      <c r="T87" s="14">
        <v>6360.4870961596116</v>
      </c>
      <c r="U87" s="14">
        <v>14586.67771330436</v>
      </c>
      <c r="V87" s="41">
        <v>46569</v>
      </c>
      <c r="W87" s="43">
        <v>657.41136563920065</v>
      </c>
      <c r="X87" s="14">
        <v>61.333956590020939</v>
      </c>
      <c r="Y87" s="14">
        <v>1530750.6062840561</v>
      </c>
      <c r="Z87" s="52">
        <v>166253.5853342934</v>
      </c>
      <c r="AA87" s="43">
        <v>41993693.043856151</v>
      </c>
      <c r="AB87" s="14">
        <v>675902.54850253602</v>
      </c>
    </row>
    <row r="88" spans="1:28" x14ac:dyDescent="0.25">
      <c r="A88" s="41">
        <v>46600</v>
      </c>
      <c r="B88" s="86">
        <v>2.7554338000070211</v>
      </c>
      <c r="C88" s="87">
        <v>1159.819349352229</v>
      </c>
      <c r="D88" s="88">
        <v>110412.24162530919</v>
      </c>
      <c r="E88" s="87">
        <v>0.87467298363374113</v>
      </c>
      <c r="F88" s="87">
        <v>0.96512414565856885</v>
      </c>
      <c r="G88" s="87">
        <v>0.78850800583135849</v>
      </c>
      <c r="H88" s="43">
        <v>24.496855176784901</v>
      </c>
      <c r="I88" s="43">
        <v>12752500.66804781</v>
      </c>
      <c r="J88" s="14">
        <v>20840446.433997329</v>
      </c>
      <c r="K88" s="43">
        <v>444407247.4866581</v>
      </c>
      <c r="L88" s="67">
        <v>8317967.2164978543</v>
      </c>
      <c r="M88" s="41">
        <v>46600</v>
      </c>
      <c r="N88" s="73">
        <v>8234950.9848630438</v>
      </c>
      <c r="O88" s="43">
        <v>5491326.988460754</v>
      </c>
      <c r="P88" s="14">
        <v>9223819.9781677146</v>
      </c>
      <c r="Q88" s="14">
        <v>2375992.1198693109</v>
      </c>
      <c r="R88" s="14">
        <v>400.37040836458891</v>
      </c>
      <c r="S88" s="14">
        <v>1097.3458542681569</v>
      </c>
      <c r="T88" s="14">
        <v>6402.1286426189836</v>
      </c>
      <c r="U88" s="14">
        <v>15354.842623691589</v>
      </c>
      <c r="V88" s="41">
        <v>46600</v>
      </c>
      <c r="W88" s="43">
        <v>667.66075990220656</v>
      </c>
      <c r="X88" s="14">
        <v>66.777684822324105</v>
      </c>
      <c r="Y88" s="14">
        <v>1572711.9703346421</v>
      </c>
      <c r="Z88" s="52">
        <v>173051.77002513909</v>
      </c>
      <c r="AA88" s="43">
        <v>43178978.638489231</v>
      </c>
      <c r="AB88" s="14">
        <v>676247.27807272156</v>
      </c>
    </row>
    <row r="89" spans="1:28" x14ac:dyDescent="0.25">
      <c r="A89" s="41">
        <v>46631</v>
      </c>
      <c r="B89" s="86">
        <v>2.7596907832558681</v>
      </c>
      <c r="C89" s="87">
        <v>1153.287558017131</v>
      </c>
      <c r="D89" s="88">
        <v>113016.5650908926</v>
      </c>
      <c r="E89" s="87">
        <v>0.87493218018369423</v>
      </c>
      <c r="F89" s="87">
        <v>0.95154773524774672</v>
      </c>
      <c r="G89" s="87">
        <v>0.78798371692386637</v>
      </c>
      <c r="H89" s="43">
        <v>25.10369908191322</v>
      </c>
      <c r="I89" s="43">
        <v>13103019.464723131</v>
      </c>
      <c r="J89" s="14">
        <v>20874755.566611029</v>
      </c>
      <c r="K89" s="43">
        <v>455002654.6670149</v>
      </c>
      <c r="L89" s="67">
        <v>8302080.7572454689</v>
      </c>
      <c r="M89" s="41">
        <v>46631</v>
      </c>
      <c r="N89" s="73">
        <v>8442405.1686563492</v>
      </c>
      <c r="O89" s="43">
        <v>5522211.7863047495</v>
      </c>
      <c r="P89" s="14">
        <v>8361035.1722422019</v>
      </c>
      <c r="Q89" s="14">
        <v>2352385.7986612399</v>
      </c>
      <c r="R89" s="14">
        <v>400.30788489382218</v>
      </c>
      <c r="S89" s="14">
        <v>996.70199359890489</v>
      </c>
      <c r="T89" s="14">
        <v>6275.4098851629396</v>
      </c>
      <c r="U89" s="14">
        <v>14614.53798700357</v>
      </c>
      <c r="V89" s="41">
        <v>46631</v>
      </c>
      <c r="W89" s="43">
        <v>676.50287988931461</v>
      </c>
      <c r="X89" s="14">
        <v>63.937200008518737</v>
      </c>
      <c r="Y89" s="14">
        <v>1613055.21399911</v>
      </c>
      <c r="Z89" s="52">
        <v>165012.78699604649</v>
      </c>
      <c r="AA89" s="43">
        <v>44207378.135841273</v>
      </c>
      <c r="AB89" s="14">
        <v>676497.49388472713</v>
      </c>
    </row>
    <row r="90" spans="1:28" x14ac:dyDescent="0.25">
      <c r="A90" s="41">
        <v>46661</v>
      </c>
      <c r="B90" s="86">
        <v>2.75950284414699</v>
      </c>
      <c r="C90" s="87">
        <v>1147.5089810816701</v>
      </c>
      <c r="D90" s="88">
        <v>115342.11793399121</v>
      </c>
      <c r="E90" s="87">
        <v>0.87514821998006342</v>
      </c>
      <c r="F90" s="87">
        <v>0.95277179229694364</v>
      </c>
      <c r="G90" s="87">
        <v>0.78740523539747032</v>
      </c>
      <c r="H90" s="43">
        <v>25.707473962020678</v>
      </c>
      <c r="I90" s="43">
        <v>13439585.54067279</v>
      </c>
      <c r="J90" s="14">
        <v>20894797.067364991</v>
      </c>
      <c r="K90" s="43">
        <v>463665607.74203849</v>
      </c>
      <c r="L90" s="67">
        <v>8356580.4503494911</v>
      </c>
      <c r="M90" s="41">
        <v>46661</v>
      </c>
      <c r="N90" s="73">
        <v>8643559.5922171213</v>
      </c>
      <c r="O90" s="43">
        <v>5548080.321707218</v>
      </c>
      <c r="P90" s="14">
        <v>7556066.0501636136</v>
      </c>
      <c r="Q90" s="14">
        <v>2352907.0358017068</v>
      </c>
      <c r="R90" s="14">
        <v>400.51321901225413</v>
      </c>
      <c r="S90" s="14">
        <v>935.45701284641336</v>
      </c>
      <c r="T90" s="14">
        <v>6418.1976060925936</v>
      </c>
      <c r="U90" s="14">
        <v>14166.486434067199</v>
      </c>
      <c r="V90" s="41">
        <v>46661</v>
      </c>
      <c r="W90" s="43">
        <v>685.56509685375011</v>
      </c>
      <c r="X90" s="14">
        <v>59.62803940659559</v>
      </c>
      <c r="Y90" s="14">
        <v>1653452.686510918</v>
      </c>
      <c r="Z90" s="52">
        <v>170707.8604605578</v>
      </c>
      <c r="AA90" s="43">
        <v>45058098.314386159</v>
      </c>
      <c r="AB90" s="14">
        <v>676352.95377833373</v>
      </c>
    </row>
    <row r="91" spans="1:28" x14ac:dyDescent="0.25">
      <c r="A91" s="41">
        <v>46692</v>
      </c>
      <c r="B91" s="86">
        <v>2.766306889840731</v>
      </c>
      <c r="C91" s="87">
        <v>1131.8431317191889</v>
      </c>
      <c r="D91" s="88">
        <v>117392.7475820402</v>
      </c>
      <c r="E91" s="87">
        <v>0.87523931013861112</v>
      </c>
      <c r="F91" s="87">
        <v>0.94883538983254712</v>
      </c>
      <c r="G91" s="87">
        <v>0.78725858890209055</v>
      </c>
      <c r="H91" s="43">
        <v>26.308100343277282</v>
      </c>
      <c r="I91" s="43">
        <v>13767277.82178678</v>
      </c>
      <c r="J91" s="14">
        <v>20911201.590134788</v>
      </c>
      <c r="K91" s="43">
        <v>470783815.81919652</v>
      </c>
      <c r="L91" s="67">
        <v>8379494.9057276528</v>
      </c>
      <c r="M91" s="41">
        <v>46692</v>
      </c>
      <c r="N91" s="73">
        <v>8841749.0226522461</v>
      </c>
      <c r="O91" s="43">
        <v>5568311.0678506102</v>
      </c>
      <c r="P91" s="14">
        <v>6875350.2192836544</v>
      </c>
      <c r="Q91" s="14">
        <v>2327898.664589155</v>
      </c>
      <c r="R91" s="14">
        <v>400.59438087115609</v>
      </c>
      <c r="S91" s="14">
        <v>888.80104828464437</v>
      </c>
      <c r="T91" s="14">
        <v>6605.6522693849111</v>
      </c>
      <c r="U91" s="14">
        <v>13809.88952224781</v>
      </c>
      <c r="V91" s="41">
        <v>46692</v>
      </c>
      <c r="W91" s="43">
        <v>695.41728225260442</v>
      </c>
      <c r="X91" s="14">
        <v>56.995196767800998</v>
      </c>
      <c r="Y91" s="14">
        <v>1695792.187532881</v>
      </c>
      <c r="Z91" s="52">
        <v>162390.5941536465</v>
      </c>
      <c r="AA91" s="43">
        <v>45769211.818459153</v>
      </c>
      <c r="AB91" s="14">
        <v>676448.05930433585</v>
      </c>
    </row>
    <row r="92" spans="1:28" x14ac:dyDescent="0.25">
      <c r="A92" s="41">
        <v>46722</v>
      </c>
      <c r="B92" s="86">
        <v>2.7659187914861381</v>
      </c>
      <c r="C92" s="87">
        <v>1127.2689529840829</v>
      </c>
      <c r="D92" s="88">
        <v>119417.6248661514</v>
      </c>
      <c r="E92" s="87">
        <v>0.87528152890293287</v>
      </c>
      <c r="F92" s="87">
        <v>0.94469158066298342</v>
      </c>
      <c r="G92" s="87">
        <v>0.78734607448001248</v>
      </c>
      <c r="H92" s="43">
        <v>26.905847850735618</v>
      </c>
      <c r="I92" s="43">
        <v>14106225.92520212</v>
      </c>
      <c r="J92" s="14">
        <v>20931132.90436526</v>
      </c>
      <c r="K92" s="43">
        <v>477853278.16481262</v>
      </c>
      <c r="L92" s="67">
        <v>8394716.3550885208</v>
      </c>
      <c r="M92" s="41">
        <v>46722</v>
      </c>
      <c r="N92" s="73">
        <v>9038153.1232101247</v>
      </c>
      <c r="O92" s="43">
        <v>5586718.4304617262</v>
      </c>
      <c r="P92" s="14">
        <v>7002201.2827977221</v>
      </c>
      <c r="Q92" s="14">
        <v>2335047.9161315579</v>
      </c>
      <c r="R92" s="14">
        <v>400.76029508483748</v>
      </c>
      <c r="S92" s="14">
        <v>887.70631631488425</v>
      </c>
      <c r="T92" s="14">
        <v>6750.6326170037764</v>
      </c>
      <c r="U92" s="14">
        <v>14416.415302091869</v>
      </c>
      <c r="V92" s="41">
        <v>46722</v>
      </c>
      <c r="W92" s="43">
        <v>705.71610124107372</v>
      </c>
      <c r="X92" s="14">
        <v>59.579651935405181</v>
      </c>
      <c r="Y92" s="14">
        <v>1741819.081068852</v>
      </c>
      <c r="Z92" s="52">
        <v>168614.98668605779</v>
      </c>
      <c r="AA92" s="43">
        <v>46476660.19309777</v>
      </c>
      <c r="AB92" s="14">
        <v>676271.35529189848</v>
      </c>
    </row>
    <row r="93" spans="1:28" x14ac:dyDescent="0.25">
      <c r="A93" s="41">
        <v>46753</v>
      </c>
      <c r="B93" s="86">
        <v>2.767065638349961</v>
      </c>
      <c r="C93" s="87">
        <v>1126.656616344844</v>
      </c>
      <c r="D93" s="88">
        <v>121526.8727397539</v>
      </c>
      <c r="E93" s="87">
        <v>0.87508115546461618</v>
      </c>
      <c r="F93" s="87">
        <v>0.9471829433054999</v>
      </c>
      <c r="G93" s="87">
        <v>0.78693420997590735</v>
      </c>
      <c r="H93" s="43">
        <v>27.50073746177538</v>
      </c>
      <c r="I93" s="43">
        <v>14435492.69028664</v>
      </c>
      <c r="J93" s="14">
        <v>20943537.299091361</v>
      </c>
      <c r="K93" s="43">
        <v>484672254.12727731</v>
      </c>
      <c r="L93" s="67">
        <v>8391222.8901330363</v>
      </c>
      <c r="M93" s="41">
        <v>46753</v>
      </c>
      <c r="N93" s="73">
        <v>9225578.9388126303</v>
      </c>
      <c r="O93" s="43">
        <v>5603325.3148361025</v>
      </c>
      <c r="P93" s="14">
        <v>6995046.2916958909</v>
      </c>
      <c r="Q93" s="14">
        <v>2337815.6998905288</v>
      </c>
      <c r="R93" s="14">
        <v>401.06637718040292</v>
      </c>
      <c r="S93" s="14">
        <v>892.39992874803875</v>
      </c>
      <c r="T93" s="14">
        <v>6336.8123182330046</v>
      </c>
      <c r="U93" s="14">
        <v>12866.99635848931</v>
      </c>
      <c r="V93" s="41">
        <v>46753</v>
      </c>
      <c r="W93" s="43">
        <v>713.55273376378454</v>
      </c>
      <c r="X93" s="14">
        <v>49.23329337666452</v>
      </c>
      <c r="Y93" s="14">
        <v>1781131.2577125819</v>
      </c>
      <c r="Z93" s="52">
        <v>161536.75733816199</v>
      </c>
      <c r="AA93" s="43">
        <v>47146543.153677367</v>
      </c>
      <c r="AB93" s="14">
        <v>676070.69947554497</v>
      </c>
    </row>
    <row r="94" spans="1:28" x14ac:dyDescent="0.25">
      <c r="A94" s="41">
        <v>46784</v>
      </c>
      <c r="B94" s="86">
        <v>2.7657426915307499</v>
      </c>
      <c r="C94" s="87">
        <v>1114.8012629183499</v>
      </c>
      <c r="D94" s="88">
        <v>123529.13224341589</v>
      </c>
      <c r="E94" s="87">
        <v>0.87509763544254593</v>
      </c>
      <c r="F94" s="87">
        <v>0.95699766356835947</v>
      </c>
      <c r="G94" s="87">
        <v>0.7870625636027232</v>
      </c>
      <c r="H94" s="43">
        <v>28.092713051395599</v>
      </c>
      <c r="I94" s="43">
        <v>14751869.967068201</v>
      </c>
      <c r="J94" s="14">
        <v>20948123.17717484</v>
      </c>
      <c r="K94" s="43">
        <v>490784878.03684962</v>
      </c>
      <c r="L94" s="67">
        <v>8329230.3357301056</v>
      </c>
      <c r="M94" s="41">
        <v>46784</v>
      </c>
      <c r="N94" s="73">
        <v>9408494.4674816709</v>
      </c>
      <c r="O94" s="43">
        <v>5617030.4062556857</v>
      </c>
      <c r="P94" s="14">
        <v>6668517.938190015</v>
      </c>
      <c r="Q94" s="14">
        <v>2328003.2251100549</v>
      </c>
      <c r="R94" s="14">
        <v>401.06173905292422</v>
      </c>
      <c r="S94" s="14">
        <v>874.48014915328361</v>
      </c>
      <c r="T94" s="14">
        <v>6367.7198354815009</v>
      </c>
      <c r="U94" s="14">
        <v>13134.11005798055</v>
      </c>
      <c r="V94" s="41">
        <v>46784</v>
      </c>
      <c r="W94" s="43">
        <v>722.00731694893898</v>
      </c>
      <c r="X94" s="14">
        <v>51.278110201357087</v>
      </c>
      <c r="Y94" s="14">
        <v>1820669.3820165009</v>
      </c>
      <c r="Z94" s="52">
        <v>169209.71618071431</v>
      </c>
      <c r="AA94" s="43">
        <v>47752651.099719107</v>
      </c>
      <c r="AB94" s="14">
        <v>676261.55777118891</v>
      </c>
    </row>
    <row r="95" spans="1:28" x14ac:dyDescent="0.25">
      <c r="A95" s="41">
        <v>46813</v>
      </c>
      <c r="B95" s="86">
        <v>2.7659618309088949</v>
      </c>
      <c r="C95" s="87">
        <v>1114.898971026819</v>
      </c>
      <c r="D95" s="88">
        <v>125643.8261670629</v>
      </c>
      <c r="E95" s="87">
        <v>0.8750983075296076</v>
      </c>
      <c r="F95" s="87">
        <v>0.95185186632115537</v>
      </c>
      <c r="G95" s="87">
        <v>0.7869271522986202</v>
      </c>
      <c r="H95" s="43">
        <v>28.681862807129409</v>
      </c>
      <c r="I95" s="43">
        <v>15079215.381181611</v>
      </c>
      <c r="J95" s="14">
        <v>20954764.335701339</v>
      </c>
      <c r="K95" s="43">
        <v>497322845.55604792</v>
      </c>
      <c r="L95" s="67">
        <v>8355124.2047632094</v>
      </c>
      <c r="M95" s="41">
        <v>46813</v>
      </c>
      <c r="N95" s="73">
        <v>9596934.7325566672</v>
      </c>
      <c r="O95" s="43">
        <v>5630163.051932958</v>
      </c>
      <c r="P95" s="14">
        <v>7040922.5793942586</v>
      </c>
      <c r="Q95" s="14">
        <v>2342504.956432113</v>
      </c>
      <c r="R95" s="14">
        <v>401.29969405352699</v>
      </c>
      <c r="S95" s="14">
        <v>897.10844104143166</v>
      </c>
      <c r="T95" s="14">
        <v>6437.3220292353544</v>
      </c>
      <c r="U95" s="14">
        <v>13689.5094639945</v>
      </c>
      <c r="V95" s="41">
        <v>46813</v>
      </c>
      <c r="W95" s="43">
        <v>730.91618876770872</v>
      </c>
      <c r="X95" s="14">
        <v>54.757586456782171</v>
      </c>
      <c r="Y95" s="14">
        <v>1862805.495622152</v>
      </c>
      <c r="Z95" s="52">
        <v>163330.28885968839</v>
      </c>
      <c r="AA95" s="43">
        <v>48399493.245686807</v>
      </c>
      <c r="AB95" s="14">
        <v>675826.44756072247</v>
      </c>
    </row>
    <row r="96" spans="1:28" x14ac:dyDescent="0.25">
      <c r="A96" s="41">
        <v>46844</v>
      </c>
      <c r="B96" s="86">
        <v>2.7601728081870531</v>
      </c>
      <c r="C96" s="87">
        <v>1105.4565457214701</v>
      </c>
      <c r="D96" s="88">
        <v>127779.7532326061</v>
      </c>
      <c r="E96" s="87">
        <v>0.87501799374717004</v>
      </c>
      <c r="F96" s="87">
        <v>0.94507284510537803</v>
      </c>
      <c r="G96" s="87">
        <v>0.78723600344939793</v>
      </c>
      <c r="H96" s="43">
        <v>29.268167935589481</v>
      </c>
      <c r="I96" s="43">
        <v>15407599.52299395</v>
      </c>
      <c r="J96" s="14">
        <v>20961603.918914501</v>
      </c>
      <c r="K96" s="43">
        <v>503995144.62610823</v>
      </c>
      <c r="L96" s="67">
        <v>8350797.0658567362</v>
      </c>
      <c r="M96" s="41">
        <v>46844</v>
      </c>
      <c r="N96" s="73">
        <v>9786668.9782068152</v>
      </c>
      <c r="O96" s="43">
        <v>5643429.0071893288</v>
      </c>
      <c r="P96" s="14">
        <v>7175322.9436812187</v>
      </c>
      <c r="Q96" s="14">
        <v>2341021.6072373348</v>
      </c>
      <c r="R96" s="14">
        <v>401.20110195309809</v>
      </c>
      <c r="S96" s="14">
        <v>910.68043751466416</v>
      </c>
      <c r="T96" s="14">
        <v>6408.877195294278</v>
      </c>
      <c r="U96" s="14">
        <v>13622.925223703191</v>
      </c>
      <c r="V96" s="41">
        <v>46844</v>
      </c>
      <c r="W96" s="43">
        <v>739.3740117477588</v>
      </c>
      <c r="X96" s="14">
        <v>54.406153076431401</v>
      </c>
      <c r="Y96" s="14">
        <v>1904188.3957525881</v>
      </c>
      <c r="Z96" s="52">
        <v>171465.008313461</v>
      </c>
      <c r="AA96" s="43">
        <v>49055516.961360343</v>
      </c>
      <c r="AB96" s="14">
        <v>676153.16589587077</v>
      </c>
    </row>
    <row r="97" spans="1:28" x14ac:dyDescent="0.25">
      <c r="A97" s="41">
        <v>46874</v>
      </c>
      <c r="B97" s="86">
        <v>2.757797380219416</v>
      </c>
      <c r="C97" s="87">
        <v>1102.8786434756289</v>
      </c>
      <c r="D97" s="88">
        <v>130086.971241545</v>
      </c>
      <c r="E97" s="87">
        <v>0.87519193003637408</v>
      </c>
      <c r="F97" s="87">
        <v>0.94219177528590947</v>
      </c>
      <c r="G97" s="87">
        <v>0.787403381922399</v>
      </c>
      <c r="H97" s="43">
        <v>29.851663439876809</v>
      </c>
      <c r="I97" s="43">
        <v>15740067.921446649</v>
      </c>
      <c r="J97" s="14">
        <v>20960824.36482257</v>
      </c>
      <c r="K97" s="43">
        <v>511407255.65010858</v>
      </c>
      <c r="L97" s="67">
        <v>8402109.6756030247</v>
      </c>
      <c r="M97" s="41">
        <v>46874</v>
      </c>
      <c r="N97" s="73">
        <v>9985409.1006554775</v>
      </c>
      <c r="O97" s="43">
        <v>5657266.2242124574</v>
      </c>
      <c r="P97" s="14">
        <v>7679223.2091704477</v>
      </c>
      <c r="Q97" s="14">
        <v>2357948.9485487919</v>
      </c>
      <c r="R97" s="14">
        <v>401.22928101161449</v>
      </c>
      <c r="S97" s="14">
        <v>945.44371065651194</v>
      </c>
      <c r="T97" s="14">
        <v>6416.3863172531946</v>
      </c>
      <c r="U97" s="14">
        <v>13573.692584778961</v>
      </c>
      <c r="V97" s="41">
        <v>46874</v>
      </c>
      <c r="W97" s="43">
        <v>747.34624861016675</v>
      </c>
      <c r="X97" s="14">
        <v>54.94243328311574</v>
      </c>
      <c r="Y97" s="14">
        <v>1944540.5646859431</v>
      </c>
      <c r="Z97" s="52">
        <v>165309.10733244871</v>
      </c>
      <c r="AA97" s="43">
        <v>49778305.118752837</v>
      </c>
      <c r="AB97" s="14">
        <v>676009.39588473004</v>
      </c>
    </row>
    <row r="98" spans="1:28" x14ac:dyDescent="0.25">
      <c r="A98" s="41">
        <v>46905</v>
      </c>
      <c r="B98" s="86">
        <v>2.7524495676634531</v>
      </c>
      <c r="C98" s="87">
        <v>1097.5994028511211</v>
      </c>
      <c r="D98" s="88">
        <v>132734.07448440621</v>
      </c>
      <c r="E98" s="87">
        <v>0.8750459295832711</v>
      </c>
      <c r="F98" s="87">
        <v>0.9499660233025452</v>
      </c>
      <c r="G98" s="87">
        <v>0.78795557849724474</v>
      </c>
      <c r="H98" s="43">
        <v>30.43254467072472</v>
      </c>
      <c r="I98" s="43">
        <v>16078760.98302866</v>
      </c>
      <c r="J98" s="14">
        <v>20958095.50983702</v>
      </c>
      <c r="K98" s="43">
        <v>520272632.39068198</v>
      </c>
      <c r="L98" s="67">
        <v>8426441.370885957</v>
      </c>
      <c r="M98" s="41">
        <v>46905</v>
      </c>
      <c r="N98" s="73">
        <v>10186150.884681759</v>
      </c>
      <c r="O98" s="43">
        <v>5671115.2077409858</v>
      </c>
      <c r="P98" s="14">
        <v>8438584.7137047239</v>
      </c>
      <c r="Q98" s="14">
        <v>2374744.630106058</v>
      </c>
      <c r="R98" s="14">
        <v>401.21453178545619</v>
      </c>
      <c r="S98" s="14">
        <v>1019.48842653896</v>
      </c>
      <c r="T98" s="14">
        <v>6347.8652810805715</v>
      </c>
      <c r="U98" s="14">
        <v>13992.047195235609</v>
      </c>
      <c r="V98" s="41">
        <v>46905</v>
      </c>
      <c r="W98" s="43">
        <v>754.52182096532727</v>
      </c>
      <c r="X98" s="14">
        <v>58.473901460818787</v>
      </c>
      <c r="Y98" s="14">
        <v>1984223.3578646409</v>
      </c>
      <c r="Z98" s="52">
        <v>172446.1796221585</v>
      </c>
      <c r="AA98" s="43">
        <v>50631869.342959143</v>
      </c>
      <c r="AB98" s="14">
        <v>675938.9493262379</v>
      </c>
    </row>
    <row r="99" spans="1:28" x14ac:dyDescent="0.25">
      <c r="A99" s="41">
        <v>46935</v>
      </c>
      <c r="B99" s="86">
        <v>2.752213881802362</v>
      </c>
      <c r="C99" s="87">
        <v>1096.64736408455</v>
      </c>
      <c r="D99" s="88">
        <v>135676.57224905631</v>
      </c>
      <c r="E99" s="87">
        <v>0.87497311900689634</v>
      </c>
      <c r="F99" s="87">
        <v>0.96716303667090608</v>
      </c>
      <c r="G99" s="87">
        <v>0.7880784007714603</v>
      </c>
      <c r="H99" s="43">
        <v>31.010671010984709</v>
      </c>
      <c r="I99" s="43">
        <v>16429502.37168349</v>
      </c>
      <c r="J99" s="14">
        <v>20959329.885355189</v>
      </c>
      <c r="K99" s="43">
        <v>530434304.78434598</v>
      </c>
      <c r="L99" s="67">
        <v>8448822.2191526759</v>
      </c>
      <c r="M99" s="41">
        <v>46935</v>
      </c>
      <c r="N99" s="73">
        <v>10395630.199469021</v>
      </c>
      <c r="O99" s="43">
        <v>5684701.5112534557</v>
      </c>
      <c r="P99" s="14">
        <v>9146922.3877927568</v>
      </c>
      <c r="Q99" s="14">
        <v>2395690.7600410422</v>
      </c>
      <c r="R99" s="14">
        <v>401.38431395764189</v>
      </c>
      <c r="S99" s="14">
        <v>1091.2111059361951</v>
      </c>
      <c r="T99" s="14">
        <v>6385.9384483520498</v>
      </c>
      <c r="U99" s="14">
        <v>14452.50062212882</v>
      </c>
      <c r="V99" s="41">
        <v>46935</v>
      </c>
      <c r="W99" s="43">
        <v>761.9184221253189</v>
      </c>
      <c r="X99" s="14">
        <v>61.604650043678902</v>
      </c>
      <c r="Y99" s="14">
        <v>2024561.9082775789</v>
      </c>
      <c r="Z99" s="52">
        <v>165075.42633959319</v>
      </c>
      <c r="AA99" s="43">
        <v>51604498.248652309</v>
      </c>
      <c r="AB99" s="14">
        <v>675517.36674092559</v>
      </c>
    </row>
    <row r="100" spans="1:28" x14ac:dyDescent="0.25">
      <c r="A100" s="41">
        <v>46966</v>
      </c>
      <c r="B100" s="86">
        <v>2.7511586523829781</v>
      </c>
      <c r="C100" s="87">
        <v>1091.801877112483</v>
      </c>
      <c r="D100" s="88">
        <v>138633.19482212019</v>
      </c>
      <c r="E100" s="87">
        <v>0.87490470466052361</v>
      </c>
      <c r="F100" s="87">
        <v>0.96497977549624858</v>
      </c>
      <c r="G100" s="87">
        <v>0.78806168317070291</v>
      </c>
      <c r="H100" s="43">
        <v>31.586046457533531</v>
      </c>
      <c r="I100" s="43">
        <v>16784298.998663232</v>
      </c>
      <c r="J100" s="14">
        <v>20957228.074883349</v>
      </c>
      <c r="K100" s="43">
        <v>540699788.37564397</v>
      </c>
      <c r="L100" s="67">
        <v>8426058.8734957576</v>
      </c>
      <c r="M100" s="41">
        <v>46966</v>
      </c>
      <c r="N100" s="73">
        <v>10606560.4514936</v>
      </c>
      <c r="O100" s="43">
        <v>5697569.6700149262</v>
      </c>
      <c r="P100" s="14">
        <v>9221454.7609135732</v>
      </c>
      <c r="Q100" s="14">
        <v>2402006.6066305572</v>
      </c>
      <c r="R100" s="14">
        <v>401.4662953735575</v>
      </c>
      <c r="S100" s="14">
        <v>1109.322524608004</v>
      </c>
      <c r="T100" s="14">
        <v>6448.1627584363032</v>
      </c>
      <c r="U100" s="14">
        <v>15143.12858894288</v>
      </c>
      <c r="V100" s="41">
        <v>46966</v>
      </c>
      <c r="W100" s="43">
        <v>769.55897750229008</v>
      </c>
      <c r="X100" s="14">
        <v>67.152625355069787</v>
      </c>
      <c r="Y100" s="14">
        <v>2065774.831242488</v>
      </c>
      <c r="Z100" s="52">
        <v>171134.08670975361</v>
      </c>
      <c r="AA100" s="43">
        <v>52589345.186832368</v>
      </c>
      <c r="AB100" s="14">
        <v>675361.00257666758</v>
      </c>
    </row>
    <row r="101" spans="1:28" x14ac:dyDescent="0.25">
      <c r="A101" s="41">
        <v>46997</v>
      </c>
      <c r="B101" s="86">
        <v>2.7532213717417888</v>
      </c>
      <c r="C101" s="87">
        <v>1086.2480843243441</v>
      </c>
      <c r="D101" s="88">
        <v>140920.01275760701</v>
      </c>
      <c r="E101" s="87">
        <v>0.8749857643166904</v>
      </c>
      <c r="F101" s="87">
        <v>0.95528073000097113</v>
      </c>
      <c r="G101" s="87">
        <v>0.78786391941708778</v>
      </c>
      <c r="H101" s="43">
        <v>32.158671940087331</v>
      </c>
      <c r="I101" s="43">
        <v>17123832.70642953</v>
      </c>
      <c r="J101" s="14">
        <v>20950616.87847371</v>
      </c>
      <c r="K101" s="43">
        <v>549501923.81639731</v>
      </c>
      <c r="L101" s="67">
        <v>8399215.020379778</v>
      </c>
      <c r="M101" s="41">
        <v>46997</v>
      </c>
      <c r="N101" s="73">
        <v>10799647.920892119</v>
      </c>
      <c r="O101" s="43">
        <v>5709091.3380989041</v>
      </c>
      <c r="P101" s="14">
        <v>8452081.5177996121</v>
      </c>
      <c r="Q101" s="14">
        <v>2387328.6854981091</v>
      </c>
      <c r="R101" s="14">
        <v>401.50537032138863</v>
      </c>
      <c r="S101" s="14">
        <v>1015.131384181184</v>
      </c>
      <c r="T101" s="14">
        <v>6363.0032589590674</v>
      </c>
      <c r="U101" s="14">
        <v>14408.025768043861</v>
      </c>
      <c r="V101" s="41">
        <v>46997</v>
      </c>
      <c r="W101" s="43">
        <v>776.05088352426628</v>
      </c>
      <c r="X101" s="14">
        <v>62.289066235964903</v>
      </c>
      <c r="Y101" s="14">
        <v>2105775.3556933892</v>
      </c>
      <c r="Z101" s="52">
        <v>163262.26618596239</v>
      </c>
      <c r="AA101" s="43">
        <v>53444096.18171186</v>
      </c>
      <c r="AB101" s="14">
        <v>675322.46473094262</v>
      </c>
    </row>
    <row r="102" spans="1:28" x14ac:dyDescent="0.25">
      <c r="A102" s="41">
        <v>47027</v>
      </c>
      <c r="B102" s="86">
        <v>2.7529703205891072</v>
      </c>
      <c r="C102" s="87">
        <v>1080.690865372874</v>
      </c>
      <c r="D102" s="88">
        <v>142963.2980076315</v>
      </c>
      <c r="E102" s="87">
        <v>0.87506364666424918</v>
      </c>
      <c r="F102" s="87">
        <v>0.95870569511784232</v>
      </c>
      <c r="G102" s="87">
        <v>0.78768139814328186</v>
      </c>
      <c r="H102" s="43">
        <v>32.728500024749103</v>
      </c>
      <c r="I102" s="43">
        <v>17455389.295972921</v>
      </c>
      <c r="J102" s="14">
        <v>20947780.790351409</v>
      </c>
      <c r="K102" s="43">
        <v>556699799.78167868</v>
      </c>
      <c r="L102" s="67">
        <v>8408156.1571496855</v>
      </c>
      <c r="M102" s="41">
        <v>47027</v>
      </c>
      <c r="N102" s="73">
        <v>10987521.535717459</v>
      </c>
      <c r="O102" s="43">
        <v>5719078.3779829694</v>
      </c>
      <c r="P102" s="14">
        <v>7730944.5457003191</v>
      </c>
      <c r="Q102" s="14">
        <v>2385936.8896688051</v>
      </c>
      <c r="R102" s="14">
        <v>401.55125653648861</v>
      </c>
      <c r="S102" s="14">
        <v>966.6198692125854</v>
      </c>
      <c r="T102" s="14">
        <v>6463.0037758004964</v>
      </c>
      <c r="U102" s="14">
        <v>14045.892633975909</v>
      </c>
      <c r="V102" s="41">
        <v>47027</v>
      </c>
      <c r="W102" s="43">
        <v>782.59337853514216</v>
      </c>
      <c r="X102" s="14">
        <v>58.787361415874898</v>
      </c>
      <c r="Y102" s="14">
        <v>2145982.9907232681</v>
      </c>
      <c r="Z102" s="52">
        <v>169421.38449826141</v>
      </c>
      <c r="AA102" s="43">
        <v>54151284.570011318</v>
      </c>
      <c r="AB102" s="14">
        <v>675329.53709938948</v>
      </c>
    </row>
    <row r="103" spans="1:28" x14ac:dyDescent="0.25">
      <c r="A103" s="41">
        <v>47058</v>
      </c>
      <c r="B103" s="86">
        <v>2.7563086064748208</v>
      </c>
      <c r="C103" s="87">
        <v>1069.657757011161</v>
      </c>
      <c r="D103" s="88">
        <v>144783.06012156501</v>
      </c>
      <c r="E103" s="87">
        <v>0.8750821282654504</v>
      </c>
      <c r="F103" s="87">
        <v>0.95735329424493698</v>
      </c>
      <c r="G103" s="87">
        <v>0.78766066935163237</v>
      </c>
      <c r="H103" s="43">
        <v>33.295508741734729</v>
      </c>
      <c r="I103" s="43">
        <v>17781124.125023369</v>
      </c>
      <c r="J103" s="14">
        <v>20947037.83745937</v>
      </c>
      <c r="K103" s="43">
        <v>562614430.72505236</v>
      </c>
      <c r="L103" s="67">
        <v>8428602.1440704614</v>
      </c>
      <c r="M103" s="41">
        <v>47058</v>
      </c>
      <c r="N103" s="73">
        <v>11172764.073347069</v>
      </c>
      <c r="O103" s="43">
        <v>5727016.5271490784</v>
      </c>
      <c r="P103" s="14">
        <v>7124427.3232967108</v>
      </c>
      <c r="Q103" s="14">
        <v>2372226.2176189958</v>
      </c>
      <c r="R103" s="14">
        <v>401.55941984484139</v>
      </c>
      <c r="S103" s="14">
        <v>929.24318970516185</v>
      </c>
      <c r="T103" s="14">
        <v>6575.9164407152157</v>
      </c>
      <c r="U103" s="14">
        <v>13709.25165190708</v>
      </c>
      <c r="V103" s="41">
        <v>47058</v>
      </c>
      <c r="W103" s="43">
        <v>789.56860878705413</v>
      </c>
      <c r="X103" s="14">
        <v>55.184057620818308</v>
      </c>
      <c r="Y103" s="14">
        <v>2187825.7710851608</v>
      </c>
      <c r="Z103" s="52">
        <v>162266.03961970611</v>
      </c>
      <c r="AA103" s="43">
        <v>54742491.532815948</v>
      </c>
      <c r="AB103" s="14">
        <v>675349.51998294587</v>
      </c>
    </row>
    <row r="104" spans="1:28" x14ac:dyDescent="0.25">
      <c r="A104" s="41">
        <v>47088</v>
      </c>
      <c r="B104" s="86">
        <v>2.7559609176626538</v>
      </c>
      <c r="C104" s="87">
        <v>1065.0955097804131</v>
      </c>
      <c r="D104" s="88">
        <v>146567.3854933696</v>
      </c>
      <c r="E104" s="87">
        <v>0.87507261233354428</v>
      </c>
      <c r="F104" s="87">
        <v>0.95314774843114114</v>
      </c>
      <c r="G104" s="87">
        <v>0.78770119427272156</v>
      </c>
      <c r="H104" s="43">
        <v>33.859793129798192</v>
      </c>
      <c r="I104" s="43">
        <v>18117888.4479241</v>
      </c>
      <c r="J104" s="14">
        <v>20942236.364163872</v>
      </c>
      <c r="K104" s="43">
        <v>568486662.11321008</v>
      </c>
      <c r="L104" s="67">
        <v>8455098.9985349905</v>
      </c>
      <c r="M104" s="41">
        <v>47088</v>
      </c>
      <c r="N104" s="73">
        <v>11356410.01343308</v>
      </c>
      <c r="O104" s="43">
        <v>5733893.0580765568</v>
      </c>
      <c r="P104" s="14">
        <v>7237805.8679552469</v>
      </c>
      <c r="Q104" s="14">
        <v>2377014.2493130271</v>
      </c>
      <c r="R104" s="14">
        <v>401.57740093324128</v>
      </c>
      <c r="S104" s="14">
        <v>926.41251777288142</v>
      </c>
      <c r="T104" s="14">
        <v>6642.7400819020868</v>
      </c>
      <c r="U104" s="14">
        <v>14169.30124487172</v>
      </c>
      <c r="V104" s="41">
        <v>47088</v>
      </c>
      <c r="W104" s="43">
        <v>796.61765794252278</v>
      </c>
      <c r="X104" s="14">
        <v>57.092558812294122</v>
      </c>
      <c r="Y104" s="14">
        <v>2232695.2300377232</v>
      </c>
      <c r="Z104" s="52">
        <v>169378.72729984869</v>
      </c>
      <c r="AA104" s="43">
        <v>55330404.240459539</v>
      </c>
      <c r="AB104" s="14">
        <v>675386.29743152787</v>
      </c>
    </row>
    <row r="105" spans="1:28" x14ac:dyDescent="0.25">
      <c r="A105" s="41">
        <v>47119</v>
      </c>
      <c r="B105" s="86">
        <v>2.756471308073225</v>
      </c>
      <c r="C105" s="87">
        <v>1062.5244098531771</v>
      </c>
      <c r="D105" s="88">
        <v>148444.10683698879</v>
      </c>
      <c r="E105" s="87">
        <v>0.87504292447774545</v>
      </c>
      <c r="F105" s="87">
        <v>0.95225373091611054</v>
      </c>
      <c r="G105" s="87">
        <v>0.78752394078093169</v>
      </c>
      <c r="H105" s="43">
        <v>34.421361039665648</v>
      </c>
      <c r="I105" s="43">
        <v>18443527.369304139</v>
      </c>
      <c r="J105" s="14">
        <v>20937206.556672052</v>
      </c>
      <c r="K105" s="43">
        <v>574149170.35958493</v>
      </c>
      <c r="L105" s="67">
        <v>8464211.0623360761</v>
      </c>
      <c r="M105" s="41">
        <v>47119</v>
      </c>
      <c r="N105" s="73">
        <v>11532476.098668629</v>
      </c>
      <c r="O105" s="43">
        <v>5740135.9042050932</v>
      </c>
      <c r="P105" s="14">
        <v>7232163.4666270083</v>
      </c>
      <c r="Q105" s="14">
        <v>2376145.407946988</v>
      </c>
      <c r="R105" s="14">
        <v>401.58630990890612</v>
      </c>
      <c r="S105" s="14">
        <v>935.56500464402723</v>
      </c>
      <c r="T105" s="14">
        <v>6373.6610311018367</v>
      </c>
      <c r="U105" s="14">
        <v>13064.143586492421</v>
      </c>
      <c r="V105" s="41">
        <v>47119</v>
      </c>
      <c r="W105" s="43">
        <v>802.15736025415686</v>
      </c>
      <c r="X105" s="14">
        <v>50.303982445912283</v>
      </c>
      <c r="Y105" s="14">
        <v>2271926.5140112662</v>
      </c>
      <c r="Z105" s="52">
        <v>163189.2767087789</v>
      </c>
      <c r="AA105" s="43">
        <v>55886995.818559617</v>
      </c>
      <c r="AB105" s="14">
        <v>675390.58720928058</v>
      </c>
    </row>
    <row r="106" spans="1:28" x14ac:dyDescent="0.25">
      <c r="A106" s="41">
        <v>47150</v>
      </c>
      <c r="B106" s="86">
        <v>2.7556757981737849</v>
      </c>
      <c r="C106" s="87">
        <v>1054.1353794253171</v>
      </c>
      <c r="D106" s="88">
        <v>150223.86097778619</v>
      </c>
      <c r="E106" s="87">
        <v>0.87505858890359034</v>
      </c>
      <c r="F106" s="87">
        <v>0.95884427582676057</v>
      </c>
      <c r="G106" s="87">
        <v>0.78754880106842451</v>
      </c>
      <c r="H106" s="43">
        <v>34.980205589450158</v>
      </c>
      <c r="I106" s="43">
        <v>18757630.869793721</v>
      </c>
      <c r="J106" s="14">
        <v>20936183.101930961</v>
      </c>
      <c r="K106" s="43">
        <v>579224896.30437577</v>
      </c>
      <c r="L106" s="67">
        <v>8438000.5606603883</v>
      </c>
      <c r="M106" s="41">
        <v>47150</v>
      </c>
      <c r="N106" s="73">
        <v>11704574.79863498</v>
      </c>
      <c r="O106" s="43">
        <v>5745549.8565095393</v>
      </c>
      <c r="P106" s="14">
        <v>6940468.8288375568</v>
      </c>
      <c r="Q106" s="14">
        <v>2372116.5548960031</v>
      </c>
      <c r="R106" s="14">
        <v>401.54748831045652</v>
      </c>
      <c r="S106" s="14">
        <v>920.04533679668054</v>
      </c>
      <c r="T106" s="14">
        <v>6378.8114790609516</v>
      </c>
      <c r="U106" s="14">
        <v>13207.972595337789</v>
      </c>
      <c r="V106" s="41">
        <v>47150</v>
      </c>
      <c r="W106" s="43">
        <v>808.06272572756234</v>
      </c>
      <c r="X106" s="14">
        <v>51.35133116419555</v>
      </c>
      <c r="Y106" s="14">
        <v>2311278.1903040321</v>
      </c>
      <c r="Z106" s="52">
        <v>170838.22501763151</v>
      </c>
      <c r="AA106" s="43">
        <v>56390537.374178037</v>
      </c>
      <c r="AB106" s="14">
        <v>675370.89390880475</v>
      </c>
    </row>
    <row r="107" spans="1:28" x14ac:dyDescent="0.25">
      <c r="A107" s="41">
        <v>47178</v>
      </c>
      <c r="B107" s="86">
        <v>2.75564362887902</v>
      </c>
      <c r="C107" s="87">
        <v>1051.6358340571851</v>
      </c>
      <c r="D107" s="88">
        <v>152104.3608473388</v>
      </c>
      <c r="E107" s="87">
        <v>0.87505561625317785</v>
      </c>
      <c r="F107" s="87">
        <v>0.9564889766777952</v>
      </c>
      <c r="G107" s="87">
        <v>0.78751465790006681</v>
      </c>
      <c r="H107" s="43">
        <v>35.536364680984633</v>
      </c>
      <c r="I107" s="43">
        <v>19080297.385450549</v>
      </c>
      <c r="J107" s="14">
        <v>20933506.82720292</v>
      </c>
      <c r="K107" s="43">
        <v>584652088.15192056</v>
      </c>
      <c r="L107" s="67">
        <v>8432791.7799813673</v>
      </c>
      <c r="M107" s="41">
        <v>47178</v>
      </c>
      <c r="N107" s="73">
        <v>11881021.31302103</v>
      </c>
      <c r="O107" s="43">
        <v>5750584.6541367071</v>
      </c>
      <c r="P107" s="14">
        <v>7273595.4456932414</v>
      </c>
      <c r="Q107" s="14">
        <v>2378666.7886141152</v>
      </c>
      <c r="R107" s="14">
        <v>401.60385279096192</v>
      </c>
      <c r="S107" s="14">
        <v>938.94491376344581</v>
      </c>
      <c r="T107" s="14">
        <v>6427.6635986230885</v>
      </c>
      <c r="U107" s="14">
        <v>13667.721398032591</v>
      </c>
      <c r="V107" s="41">
        <v>47178</v>
      </c>
      <c r="W107" s="43">
        <v>814.23984096426318</v>
      </c>
      <c r="X107" s="14">
        <v>54.493249140513583</v>
      </c>
      <c r="Y107" s="14">
        <v>2352734.5572833419</v>
      </c>
      <c r="Z107" s="52">
        <v>164678.55250090669</v>
      </c>
      <c r="AA107" s="43">
        <v>56927756.093815587</v>
      </c>
      <c r="AB107" s="14">
        <v>675400.44372942124</v>
      </c>
    </row>
    <row r="108" spans="1:28" x14ac:dyDescent="0.25">
      <c r="A108" s="41">
        <v>47209</v>
      </c>
      <c r="B108" s="86">
        <v>2.7525232666537569</v>
      </c>
      <c r="C108" s="87">
        <v>1044.274385008456</v>
      </c>
      <c r="D108" s="88">
        <v>153994.1905536605</v>
      </c>
      <c r="E108" s="87">
        <v>0.87503840523914467</v>
      </c>
      <c r="F108" s="87">
        <v>0.95362944605473277</v>
      </c>
      <c r="G108" s="87">
        <v>0.78763488384156999</v>
      </c>
      <c r="H108" s="43">
        <v>36.089838978784393</v>
      </c>
      <c r="I108" s="43">
        <v>19402366.157353789</v>
      </c>
      <c r="J108" s="14">
        <v>20927761.50826291</v>
      </c>
      <c r="K108" s="43">
        <v>590189676.8444432</v>
      </c>
      <c r="L108" s="67">
        <v>8418479.3244530801</v>
      </c>
      <c r="M108" s="41">
        <v>47209</v>
      </c>
      <c r="N108" s="73">
        <v>12058154.97670312</v>
      </c>
      <c r="O108" s="43">
        <v>5755497.1124249073</v>
      </c>
      <c r="P108" s="14">
        <v>7393324.3846144145</v>
      </c>
      <c r="Q108" s="14">
        <v>2378430.6788542629</v>
      </c>
      <c r="R108" s="14">
        <v>401.55707047866241</v>
      </c>
      <c r="S108" s="14">
        <v>950.24199856214591</v>
      </c>
      <c r="T108" s="14">
        <v>6411.1808212232436</v>
      </c>
      <c r="U108" s="14">
        <v>13636.027732722299</v>
      </c>
      <c r="V108" s="41">
        <v>47209</v>
      </c>
      <c r="W108" s="43">
        <v>820.0656116654045</v>
      </c>
      <c r="X108" s="14">
        <v>54.523161524082028</v>
      </c>
      <c r="Y108" s="14">
        <v>2393535.8558633421</v>
      </c>
      <c r="Z108" s="52">
        <v>171811.47447066521</v>
      </c>
      <c r="AA108" s="43">
        <v>57472455.344921127</v>
      </c>
      <c r="AB108" s="14">
        <v>675379.33882358007</v>
      </c>
    </row>
    <row r="109" spans="1:28" x14ac:dyDescent="0.25">
      <c r="A109" s="41">
        <v>47239</v>
      </c>
      <c r="B109" s="86">
        <v>2.7511937757145848</v>
      </c>
      <c r="C109" s="87">
        <v>1040.6394852993119</v>
      </c>
      <c r="D109" s="88">
        <v>156022.68619381209</v>
      </c>
      <c r="E109" s="87">
        <v>0.87505694470035211</v>
      </c>
      <c r="F109" s="87">
        <v>0.95161622300002113</v>
      </c>
      <c r="G109" s="87">
        <v>0.78767272790850473</v>
      </c>
      <c r="H109" s="43">
        <v>36.640649580585112</v>
      </c>
      <c r="I109" s="43">
        <v>19729291.282354672</v>
      </c>
      <c r="J109" s="14">
        <v>20924292.14125469</v>
      </c>
      <c r="K109" s="43">
        <v>596339304.40087128</v>
      </c>
      <c r="L109" s="67">
        <v>8439218.0518271606</v>
      </c>
      <c r="M109" s="41">
        <v>47239</v>
      </c>
      <c r="N109" s="73">
        <v>12242338.610785721</v>
      </c>
      <c r="O109" s="43">
        <v>5760825.6644934174</v>
      </c>
      <c r="P109" s="14">
        <v>7842830.1709901281</v>
      </c>
      <c r="Q109" s="14">
        <v>2387552.0893571628</v>
      </c>
      <c r="R109" s="14">
        <v>401.54297906063351</v>
      </c>
      <c r="S109" s="14">
        <v>978.33453604238423</v>
      </c>
      <c r="T109" s="14">
        <v>6415.1309344941237</v>
      </c>
      <c r="U109" s="14">
        <v>13592.03577017697</v>
      </c>
      <c r="V109" s="41">
        <v>47239</v>
      </c>
      <c r="W109" s="43">
        <v>825.48119930637563</v>
      </c>
      <c r="X109" s="14">
        <v>54.891277234927493</v>
      </c>
      <c r="Y109" s="14">
        <v>2433536.2655508779</v>
      </c>
      <c r="Z109" s="52">
        <v>164902.54791265851</v>
      </c>
      <c r="AA109" s="43">
        <v>58072389.890336372</v>
      </c>
      <c r="AB109" s="14">
        <v>675404.4388111888</v>
      </c>
    </row>
    <row r="110" spans="1:28" x14ac:dyDescent="0.25">
      <c r="A110" s="41">
        <v>47270</v>
      </c>
      <c r="B110" s="86">
        <v>2.7483434935706281</v>
      </c>
      <c r="C110" s="87">
        <v>1035.8015795348319</v>
      </c>
      <c r="D110" s="88">
        <v>158346.36875415911</v>
      </c>
      <c r="E110" s="87">
        <v>0.87504411583921671</v>
      </c>
      <c r="F110" s="87">
        <v>0.95581156800993916</v>
      </c>
      <c r="G110" s="87">
        <v>0.78785205890325705</v>
      </c>
      <c r="H110" s="43">
        <v>37.188857018569912</v>
      </c>
      <c r="I110" s="43">
        <v>20060371.961062439</v>
      </c>
      <c r="J110" s="14">
        <v>20922229.197475061</v>
      </c>
      <c r="K110" s="43">
        <v>603692276.25255394</v>
      </c>
      <c r="L110" s="67">
        <v>8464100.2711116597</v>
      </c>
      <c r="M110" s="41">
        <v>47270</v>
      </c>
      <c r="N110" s="73">
        <v>12427966.696437789</v>
      </c>
      <c r="O110" s="43">
        <v>5766220.3202243447</v>
      </c>
      <c r="P110" s="14">
        <v>8519519.1625803802</v>
      </c>
      <c r="Q110" s="14">
        <v>2398005.2762401639</v>
      </c>
      <c r="R110" s="14">
        <v>401.51444405267392</v>
      </c>
      <c r="S110" s="14">
        <v>1038.1549251448171</v>
      </c>
      <c r="T110" s="14">
        <v>6375.2589269276477</v>
      </c>
      <c r="U110" s="14">
        <v>13888.4175535207</v>
      </c>
      <c r="V110" s="41">
        <v>47270</v>
      </c>
      <c r="W110" s="43">
        <v>830.34122762668824</v>
      </c>
      <c r="X110" s="14">
        <v>57.054036800364408</v>
      </c>
      <c r="Y110" s="14">
        <v>2473030.6815395672</v>
      </c>
      <c r="Z110" s="52">
        <v>171183.971531597</v>
      </c>
      <c r="AA110" s="43">
        <v>58780562.642754316</v>
      </c>
      <c r="AB110" s="14">
        <v>675428.39497517201</v>
      </c>
    </row>
    <row r="111" spans="1:28" x14ac:dyDescent="0.25">
      <c r="A111" s="41">
        <v>47300</v>
      </c>
      <c r="B111" s="86">
        <v>2.7481013542704011</v>
      </c>
      <c r="C111" s="87">
        <v>1032.8711162604129</v>
      </c>
      <c r="D111" s="88">
        <v>160930.17695925111</v>
      </c>
      <c r="E111" s="87">
        <v>0.87503981455902258</v>
      </c>
      <c r="F111" s="87">
        <v>0.96733207728768034</v>
      </c>
      <c r="G111" s="87">
        <v>0.78789633646652657</v>
      </c>
      <c r="H111" s="43">
        <v>37.734431159006007</v>
      </c>
      <c r="I111" s="43">
        <v>20402571.841933839</v>
      </c>
      <c r="J111" s="14">
        <v>20917553.88157298</v>
      </c>
      <c r="K111" s="43">
        <v>612118854.06193089</v>
      </c>
      <c r="L111" s="67">
        <v>8487175.3434534296</v>
      </c>
      <c r="M111" s="41">
        <v>47300</v>
      </c>
      <c r="N111" s="73">
        <v>12620294.504589951</v>
      </c>
      <c r="O111" s="43">
        <v>5771321.2852422046</v>
      </c>
      <c r="P111" s="14">
        <v>9152689.6996909119</v>
      </c>
      <c r="Q111" s="14">
        <v>2408524.2401314918</v>
      </c>
      <c r="R111" s="14">
        <v>401.5448362420932</v>
      </c>
      <c r="S111" s="14">
        <v>1097.573813264667</v>
      </c>
      <c r="T111" s="14">
        <v>6399.7968683126473</v>
      </c>
      <c r="U111" s="14">
        <v>14285.34876762537</v>
      </c>
      <c r="V111" s="41">
        <v>47300</v>
      </c>
      <c r="W111" s="43">
        <v>835.38524945687152</v>
      </c>
      <c r="X111" s="14">
        <v>60.226250923444347</v>
      </c>
      <c r="Y111" s="14">
        <v>2513027.433170578</v>
      </c>
      <c r="Z111" s="52">
        <v>163757.92686820641</v>
      </c>
      <c r="AA111" s="43">
        <v>59587363.868684627</v>
      </c>
      <c r="AB111" s="14">
        <v>675465.49096935964</v>
      </c>
    </row>
    <row r="112" spans="1:28" x14ac:dyDescent="0.25">
      <c r="A112" s="41">
        <v>47331</v>
      </c>
      <c r="B112" s="86">
        <v>2.7474208097472128</v>
      </c>
      <c r="C112" s="87">
        <v>1028.218912039679</v>
      </c>
      <c r="D112" s="88">
        <v>163522.41634295051</v>
      </c>
      <c r="E112" s="87">
        <v>0.87503189991362185</v>
      </c>
      <c r="F112" s="87">
        <v>0.96580055047020852</v>
      </c>
      <c r="G112" s="87">
        <v>0.78789226037418147</v>
      </c>
      <c r="H112" s="43">
        <v>38.277384876103802</v>
      </c>
      <c r="I112" s="43">
        <v>20750345.97242713</v>
      </c>
      <c r="J112" s="14">
        <v>20912645.84801824</v>
      </c>
      <c r="K112" s="43">
        <v>620631113.47956836</v>
      </c>
      <c r="L112" s="67">
        <v>8482840.4737759847</v>
      </c>
      <c r="M112" s="41">
        <v>47331</v>
      </c>
      <c r="N112" s="73">
        <v>12813695.78659213</v>
      </c>
      <c r="O112" s="43">
        <v>5776171.2872054363</v>
      </c>
      <c r="P112" s="14">
        <v>9220123.5279853176</v>
      </c>
      <c r="Q112" s="14">
        <v>2412583.0813854039</v>
      </c>
      <c r="R112" s="14">
        <v>401.56084068638279</v>
      </c>
      <c r="S112" s="14">
        <v>1112.5931099316861</v>
      </c>
      <c r="T112" s="14">
        <v>6427.7956917801876</v>
      </c>
      <c r="U112" s="14">
        <v>14822.963232866379</v>
      </c>
      <c r="V112" s="41">
        <v>47331</v>
      </c>
      <c r="W112" s="43">
        <v>840.54616541839812</v>
      </c>
      <c r="X112" s="14">
        <v>64.776872523682385</v>
      </c>
      <c r="Y112" s="14">
        <v>2553785.4003821472</v>
      </c>
      <c r="Z112" s="52">
        <v>169903.11025284629</v>
      </c>
      <c r="AA112" s="43">
        <v>60404222.244958632</v>
      </c>
      <c r="AB112" s="14">
        <v>675474.83302736236</v>
      </c>
    </row>
    <row r="113" spans="1:28" x14ac:dyDescent="0.25">
      <c r="A113" s="41">
        <v>47362</v>
      </c>
      <c r="B113" s="86">
        <v>2.7484004570509231</v>
      </c>
      <c r="C113" s="87">
        <v>1023.116791450364</v>
      </c>
      <c r="D113" s="88">
        <v>165558.9584291598</v>
      </c>
      <c r="E113" s="87">
        <v>0.87504029292891083</v>
      </c>
      <c r="F113" s="87">
        <v>0.96012463702538076</v>
      </c>
      <c r="G113" s="87">
        <v>0.78780700029060069</v>
      </c>
      <c r="H113" s="43">
        <v>38.817725962903737</v>
      </c>
      <c r="I113" s="43">
        <v>21082651.426578939</v>
      </c>
      <c r="J113" s="14">
        <v>20910274.373102222</v>
      </c>
      <c r="K113" s="43">
        <v>627929203.63574553</v>
      </c>
      <c r="L113" s="67">
        <v>8461546.2278673649</v>
      </c>
      <c r="M113" s="41">
        <v>47362</v>
      </c>
      <c r="N113" s="73">
        <v>12992427.464846879</v>
      </c>
      <c r="O113" s="43">
        <v>5780658.489629833</v>
      </c>
      <c r="P113" s="14">
        <v>8531996.2140903585</v>
      </c>
      <c r="Q113" s="14">
        <v>2404092.066928192</v>
      </c>
      <c r="R113" s="14">
        <v>401.56926732314741</v>
      </c>
      <c r="S113" s="14">
        <v>1040.3864480774439</v>
      </c>
      <c r="T113" s="14">
        <v>6368.8298647308739</v>
      </c>
      <c r="U113" s="14">
        <v>14284.33826735342</v>
      </c>
      <c r="V113" s="41">
        <v>47362</v>
      </c>
      <c r="W113" s="43">
        <v>844.97269596974445</v>
      </c>
      <c r="X113" s="14">
        <v>61.966114477045437</v>
      </c>
      <c r="Y113" s="14">
        <v>2593503.3519499921</v>
      </c>
      <c r="Z113" s="52">
        <v>162822.81504446431</v>
      </c>
      <c r="AA113" s="43">
        <v>61113101.478627488</v>
      </c>
      <c r="AB113" s="14">
        <v>675463.44111094857</v>
      </c>
    </row>
    <row r="114" spans="1:28" x14ac:dyDescent="0.25">
      <c r="A114" s="41">
        <v>47392</v>
      </c>
      <c r="B114" s="86">
        <v>2.7481627388736678</v>
      </c>
      <c r="C114" s="87">
        <v>1018.204901717593</v>
      </c>
      <c r="D114" s="88">
        <v>167377.9903133726</v>
      </c>
      <c r="E114" s="87">
        <v>0.87505000582498771</v>
      </c>
      <c r="F114" s="87">
        <v>0.96445436633221571</v>
      </c>
      <c r="G114" s="87">
        <v>0.78771689909083642</v>
      </c>
      <c r="H114" s="43">
        <v>39.355449984314802</v>
      </c>
      <c r="I114" s="43">
        <v>21405431.985668879</v>
      </c>
      <c r="J114" s="14">
        <v>20907588.37277792</v>
      </c>
      <c r="K114" s="43">
        <v>633897104.05194187</v>
      </c>
      <c r="L114" s="67">
        <v>8454412.5107786115</v>
      </c>
      <c r="M114" s="41">
        <v>47392</v>
      </c>
      <c r="N114" s="73">
        <v>13166649.101139739</v>
      </c>
      <c r="O114" s="43">
        <v>5784480.2157900454</v>
      </c>
      <c r="P114" s="14">
        <v>7888304.8294885978</v>
      </c>
      <c r="Q114" s="14">
        <v>2404035.2967206938</v>
      </c>
      <c r="R114" s="14">
        <v>401.55917447861941</v>
      </c>
      <c r="S114" s="14">
        <v>999.13828844881766</v>
      </c>
      <c r="T114" s="14">
        <v>6435.1245973402556</v>
      </c>
      <c r="U114" s="14">
        <v>13982.751960089299</v>
      </c>
      <c r="V114" s="41">
        <v>47392</v>
      </c>
      <c r="W114" s="43">
        <v>849.48052264851128</v>
      </c>
      <c r="X114" s="14">
        <v>58.558746995865206</v>
      </c>
      <c r="Y114" s="14">
        <v>2633312.7314971848</v>
      </c>
      <c r="Z114" s="52">
        <v>169546.88751195019</v>
      </c>
      <c r="AA114" s="43">
        <v>61699579.024287842</v>
      </c>
      <c r="AB114" s="14">
        <v>675476.75956869451</v>
      </c>
    </row>
    <row r="115" spans="1:28" x14ac:dyDescent="0.25">
      <c r="A115" s="41">
        <v>47423</v>
      </c>
      <c r="B115" s="86">
        <v>2.749834037673927</v>
      </c>
      <c r="C115" s="87">
        <v>1010.637273699487</v>
      </c>
      <c r="D115" s="88">
        <v>168988.17871311319</v>
      </c>
      <c r="E115" s="87">
        <v>0.87505031634063757</v>
      </c>
      <c r="F115" s="87">
        <v>0.96276070450553231</v>
      </c>
      <c r="G115" s="87">
        <v>0.78769693047495215</v>
      </c>
      <c r="H115" s="43">
        <v>39.89056103176943</v>
      </c>
      <c r="I115" s="43">
        <v>21721864.955605611</v>
      </c>
      <c r="J115" s="14">
        <v>20903517.513475578</v>
      </c>
      <c r="K115" s="43">
        <v>638800795.32143831</v>
      </c>
      <c r="L115" s="67">
        <v>8454387.5996846929</v>
      </c>
      <c r="M115" s="41">
        <v>47423</v>
      </c>
      <c r="N115" s="73">
        <v>13338496.74018326</v>
      </c>
      <c r="O115" s="43">
        <v>5787426.102473557</v>
      </c>
      <c r="P115" s="14">
        <v>7345642.3685776312</v>
      </c>
      <c r="Q115" s="14">
        <v>2395319.7492015688</v>
      </c>
      <c r="R115" s="14">
        <v>401.5541631835095</v>
      </c>
      <c r="S115" s="14">
        <v>967.6174957501247</v>
      </c>
      <c r="T115" s="14">
        <v>6517.8845430808906</v>
      </c>
      <c r="U115" s="14">
        <v>13728.44524594456</v>
      </c>
      <c r="V115" s="41">
        <v>47423</v>
      </c>
      <c r="W115" s="43">
        <v>854.34551370558393</v>
      </c>
      <c r="X115" s="14">
        <v>56.155163014386531</v>
      </c>
      <c r="Y115" s="14">
        <v>2674427.2855693442</v>
      </c>
      <c r="Z115" s="52">
        <v>163183.6243634742</v>
      </c>
      <c r="AA115" s="43">
        <v>62189858.218569398</v>
      </c>
      <c r="AB115" s="14">
        <v>675471.78465460299</v>
      </c>
    </row>
    <row r="116" spans="1:28" x14ac:dyDescent="0.25">
      <c r="A116" s="41">
        <v>47453</v>
      </c>
      <c r="B116" s="86">
        <v>2.749549629313409</v>
      </c>
      <c r="C116" s="87">
        <v>1006.230587322098</v>
      </c>
      <c r="D116" s="88">
        <v>170573.64410430379</v>
      </c>
      <c r="E116" s="87">
        <v>0.87504569563847412</v>
      </c>
      <c r="F116" s="87">
        <v>0.95737976536306624</v>
      </c>
      <c r="G116" s="87">
        <v>0.78771203072703988</v>
      </c>
      <c r="H116" s="43">
        <v>40.423092898330417</v>
      </c>
      <c r="I116" s="43">
        <v>22046320.607155301</v>
      </c>
      <c r="J116" s="14">
        <v>20901158.521511812</v>
      </c>
      <c r="K116" s="43">
        <v>643670001.1252594</v>
      </c>
      <c r="L116" s="67">
        <v>8470856.7222597469</v>
      </c>
      <c r="M116" s="41">
        <v>47453</v>
      </c>
      <c r="N116" s="73">
        <v>13508781.47929447</v>
      </c>
      <c r="O116" s="43">
        <v>5790071.2725771619</v>
      </c>
      <c r="P116" s="14">
        <v>7446948.3642931944</v>
      </c>
      <c r="Q116" s="14">
        <v>2397948.182319921</v>
      </c>
      <c r="R116" s="14">
        <v>401.54407214083778</v>
      </c>
      <c r="S116" s="14">
        <v>966.36817536618435</v>
      </c>
      <c r="T116" s="14">
        <v>6576.8164701397454</v>
      </c>
      <c r="U116" s="14">
        <v>14127.79603999441</v>
      </c>
      <c r="V116" s="41">
        <v>47453</v>
      </c>
      <c r="W116" s="43">
        <v>859.36821160558691</v>
      </c>
      <c r="X116" s="14">
        <v>58.15294872516364</v>
      </c>
      <c r="Y116" s="14">
        <v>2717995.115614315</v>
      </c>
      <c r="Z116" s="52">
        <v>170405.89498743851</v>
      </c>
      <c r="AA116" s="43">
        <v>62677460.461277753</v>
      </c>
      <c r="AB116" s="14">
        <v>675476.29778889078</v>
      </c>
    </row>
    <row r="117" spans="1:28" x14ac:dyDescent="0.25">
      <c r="A117" s="41">
        <v>47484</v>
      </c>
      <c r="B117" s="86">
        <v>2.7497061499095738</v>
      </c>
      <c r="C117" s="87">
        <v>1002.930666464482</v>
      </c>
      <c r="D117" s="88">
        <v>172230.85887487399</v>
      </c>
      <c r="E117" s="87">
        <v>0.8750479006438987</v>
      </c>
      <c r="F117" s="87">
        <v>0.95567453046391471</v>
      </c>
      <c r="G117" s="87">
        <v>0.78764259817550475</v>
      </c>
      <c r="H117" s="43">
        <v>40.95305764692182</v>
      </c>
      <c r="I117" s="43">
        <v>22362795.471918318</v>
      </c>
      <c r="J117" s="14">
        <v>20900011.68564425</v>
      </c>
      <c r="K117" s="43">
        <v>648365531.20579541</v>
      </c>
      <c r="L117" s="67">
        <v>8489056.4067960065</v>
      </c>
      <c r="M117" s="41">
        <v>47484</v>
      </c>
      <c r="N117" s="73">
        <v>13672725.26488339</v>
      </c>
      <c r="O117" s="43">
        <v>5792511.9534306955</v>
      </c>
      <c r="P117" s="14">
        <v>7441613.7750980882</v>
      </c>
      <c r="Q117" s="14">
        <v>2398545.2315808991</v>
      </c>
      <c r="R117" s="14">
        <v>401.52300664550052</v>
      </c>
      <c r="S117" s="14">
        <v>971.21731895359653</v>
      </c>
      <c r="T117" s="14">
        <v>6389.1777901047872</v>
      </c>
      <c r="U117" s="14">
        <v>13128.27379187219</v>
      </c>
      <c r="V117" s="41">
        <v>47484</v>
      </c>
      <c r="W117" s="43">
        <v>863.23566235016347</v>
      </c>
      <c r="X117" s="14">
        <v>50.338463944462113</v>
      </c>
      <c r="Y117" s="14">
        <v>2757038.4656406469</v>
      </c>
      <c r="Z117" s="52">
        <v>164264.80422309649</v>
      </c>
      <c r="AA117" s="43">
        <v>63139105.678839311</v>
      </c>
      <c r="AB117" s="14">
        <v>675484.86061500816</v>
      </c>
    </row>
    <row r="118" spans="1:28" x14ac:dyDescent="0.25">
      <c r="A118" s="41">
        <v>47515</v>
      </c>
      <c r="B118" s="86">
        <v>2.749181757064318</v>
      </c>
      <c r="C118" s="87">
        <v>996.67327796332336</v>
      </c>
      <c r="D118" s="88">
        <v>173803.3078524954</v>
      </c>
      <c r="E118" s="87">
        <v>0.8750512040979942</v>
      </c>
      <c r="F118" s="87">
        <v>0.96183530793628258</v>
      </c>
      <c r="G118" s="87">
        <v>0.78766087176309485</v>
      </c>
      <c r="H118" s="43">
        <v>41.480462138014111</v>
      </c>
      <c r="I118" s="43">
        <v>22669499.21480808</v>
      </c>
      <c r="J118" s="14">
        <v>20897564.537219811</v>
      </c>
      <c r="K118" s="43">
        <v>652574702.62715042</v>
      </c>
      <c r="L118" s="67">
        <v>8483235.9838218782</v>
      </c>
      <c r="M118" s="41">
        <v>47515</v>
      </c>
      <c r="N118" s="73">
        <v>13833255.70342752</v>
      </c>
      <c r="O118" s="43">
        <v>5794534.4135193676</v>
      </c>
      <c r="P118" s="14">
        <v>7180926.1300021904</v>
      </c>
      <c r="Q118" s="14">
        <v>2395340.1220153659</v>
      </c>
      <c r="R118" s="14">
        <v>401.51938754778843</v>
      </c>
      <c r="S118" s="14">
        <v>958.74590810851748</v>
      </c>
      <c r="T118" s="14">
        <v>6399.4287412299846</v>
      </c>
      <c r="U118" s="14">
        <v>13286.81677534341</v>
      </c>
      <c r="V118" s="41">
        <v>47515</v>
      </c>
      <c r="W118" s="43">
        <v>867.38955041837312</v>
      </c>
      <c r="X118" s="14">
        <v>51.817532242886891</v>
      </c>
      <c r="Y118" s="14">
        <v>2796204.7967044651</v>
      </c>
      <c r="Z118" s="52">
        <v>171273.97886028621</v>
      </c>
      <c r="AA118" s="43">
        <v>63556765.731165349</v>
      </c>
      <c r="AB118" s="14">
        <v>675470.89815362601</v>
      </c>
    </row>
    <row r="119" spans="1:28" x14ac:dyDescent="0.25">
      <c r="A119" s="41">
        <v>47543</v>
      </c>
      <c r="B119" s="86">
        <v>2.7490726948326571</v>
      </c>
      <c r="C119" s="87">
        <v>993.61869280662813</v>
      </c>
      <c r="D119" s="88">
        <v>175463.96720493611</v>
      </c>
      <c r="E119" s="87">
        <v>0.87505038654194744</v>
      </c>
      <c r="F119" s="87">
        <v>0.96185618241391324</v>
      </c>
      <c r="G119" s="87">
        <v>0.78764074626723923</v>
      </c>
      <c r="H119" s="43">
        <v>42.005325031025492</v>
      </c>
      <c r="I119" s="43">
        <v>22983536.552121822</v>
      </c>
      <c r="J119" s="14">
        <v>20895087.167987909</v>
      </c>
      <c r="K119" s="43">
        <v>657075568.95113587</v>
      </c>
      <c r="L119" s="67">
        <v>8481876.0945854429</v>
      </c>
      <c r="M119" s="41">
        <v>47543</v>
      </c>
      <c r="N119" s="73">
        <v>13997032.73100945</v>
      </c>
      <c r="O119" s="43">
        <v>5796421.4278051835</v>
      </c>
      <c r="P119" s="14">
        <v>7478467.7831299473</v>
      </c>
      <c r="Q119" s="14">
        <v>2400170.8489740738</v>
      </c>
      <c r="R119" s="14">
        <v>401.50803313854612</v>
      </c>
      <c r="S119" s="14">
        <v>974.29614358438494</v>
      </c>
      <c r="T119" s="14">
        <v>6431.8874049443111</v>
      </c>
      <c r="U119" s="14">
        <v>13663.85213328996</v>
      </c>
      <c r="V119" s="41">
        <v>47543</v>
      </c>
      <c r="W119" s="43">
        <v>871.75476252357214</v>
      </c>
      <c r="X119" s="14">
        <v>54.636205466279293</v>
      </c>
      <c r="Y119" s="14">
        <v>2837088.3398353262</v>
      </c>
      <c r="Z119" s="52">
        <v>164692.54523900861</v>
      </c>
      <c r="AA119" s="43">
        <v>64002386.47018905</v>
      </c>
      <c r="AB119" s="14">
        <v>675493.47731866129</v>
      </c>
    </row>
    <row r="120" spans="1:28" x14ac:dyDescent="0.25">
      <c r="A120" s="41">
        <v>47574</v>
      </c>
      <c r="B120" s="86">
        <v>2.7473276283775609</v>
      </c>
      <c r="C120" s="87">
        <v>988.07422172748556</v>
      </c>
      <c r="D120" s="88">
        <v>177137.84625275791</v>
      </c>
      <c r="E120" s="87">
        <v>0.87504987021802139</v>
      </c>
      <c r="F120" s="87">
        <v>0.96022266548906077</v>
      </c>
      <c r="G120" s="87">
        <v>0.78769142659324387</v>
      </c>
      <c r="H120" s="43">
        <v>42.527655649419302</v>
      </c>
      <c r="I120" s="43">
        <v>23297600.014047191</v>
      </c>
      <c r="J120" s="14">
        <v>20894141.778293312</v>
      </c>
      <c r="K120" s="43">
        <v>661668404.93705595</v>
      </c>
      <c r="L120" s="67">
        <v>8463648.6985790543</v>
      </c>
      <c r="M120" s="41">
        <v>47574</v>
      </c>
      <c r="N120" s="73">
        <v>14161184.974914961</v>
      </c>
      <c r="O120" s="43">
        <v>5798343.0687028486</v>
      </c>
      <c r="P120" s="14">
        <v>7585600.7225774154</v>
      </c>
      <c r="Q120" s="14">
        <v>2399746.9932517852</v>
      </c>
      <c r="R120" s="14">
        <v>401.51034922609853</v>
      </c>
      <c r="S120" s="14">
        <v>983.58259491441891</v>
      </c>
      <c r="T120" s="14">
        <v>6419.213465476927</v>
      </c>
      <c r="U120" s="14">
        <v>13625.55608101389</v>
      </c>
      <c r="V120" s="41">
        <v>47574</v>
      </c>
      <c r="W120" s="43">
        <v>875.88894529432878</v>
      </c>
      <c r="X120" s="14">
        <v>54.429797702688049</v>
      </c>
      <c r="Y120" s="14">
        <v>2877452.6616429482</v>
      </c>
      <c r="Z120" s="52">
        <v>171094.7671862467</v>
      </c>
      <c r="AA120" s="43">
        <v>64454242.627805673</v>
      </c>
      <c r="AB120" s="14">
        <v>675480.12336151907</v>
      </c>
    </row>
    <row r="121" spans="1:28" x14ac:dyDescent="0.25">
      <c r="A121" s="41">
        <v>47604</v>
      </c>
      <c r="B121" s="86">
        <v>2.7465264962397509</v>
      </c>
      <c r="C121" s="87">
        <v>984.45201526454457</v>
      </c>
      <c r="D121" s="88">
        <v>178941.2539019887</v>
      </c>
      <c r="E121" s="87">
        <v>0.8750460513079048</v>
      </c>
      <c r="F121" s="87">
        <v>0.95745802158106874</v>
      </c>
      <c r="G121" s="87">
        <v>0.78771584845487319</v>
      </c>
      <c r="H121" s="43">
        <v>43.047468147055319</v>
      </c>
      <c r="I121" s="43">
        <v>23614549.080104519</v>
      </c>
      <c r="J121" s="14">
        <v>20892844.286058839</v>
      </c>
      <c r="K121" s="43">
        <v>666769191.27600372</v>
      </c>
      <c r="L121" s="67">
        <v>8464905.7981794644</v>
      </c>
      <c r="M121" s="41">
        <v>47604</v>
      </c>
      <c r="N121" s="73">
        <v>14330819.220120599</v>
      </c>
      <c r="O121" s="43">
        <v>5800382.8832712229</v>
      </c>
      <c r="P121" s="14">
        <v>7987573.0602402333</v>
      </c>
      <c r="Q121" s="14">
        <v>2405609.4455949869</v>
      </c>
      <c r="R121" s="14">
        <v>401.50689172909603</v>
      </c>
      <c r="S121" s="14">
        <v>1007.160410311415</v>
      </c>
      <c r="T121" s="14">
        <v>6422.1657896879478</v>
      </c>
      <c r="U121" s="14">
        <v>13591.177972190781</v>
      </c>
      <c r="V121" s="41">
        <v>47604</v>
      </c>
      <c r="W121" s="43">
        <v>879.7661608013226</v>
      </c>
      <c r="X121" s="14">
        <v>54.837176785955222</v>
      </c>
      <c r="Y121" s="14">
        <v>2917142.6690013111</v>
      </c>
      <c r="Z121" s="52">
        <v>164056.613799196</v>
      </c>
      <c r="AA121" s="43">
        <v>64951958.803593136</v>
      </c>
      <c r="AB121" s="14">
        <v>675487.60833167878</v>
      </c>
    </row>
    <row r="122" spans="1:28" x14ac:dyDescent="0.25">
      <c r="A122" s="41">
        <v>47635</v>
      </c>
      <c r="B122" s="86">
        <v>2.7449192327188672</v>
      </c>
      <c r="C122" s="87">
        <v>980.19180051293188</v>
      </c>
      <c r="D122" s="88">
        <v>181008.65402551519</v>
      </c>
      <c r="E122" s="87">
        <v>0.87504997737182399</v>
      </c>
      <c r="F122" s="87">
        <v>0.95906559508437228</v>
      </c>
      <c r="G122" s="87">
        <v>0.78780246988175506</v>
      </c>
      <c r="H122" s="43">
        <v>43.564788453530333</v>
      </c>
      <c r="I122" s="43">
        <v>23935330.95588325</v>
      </c>
      <c r="J122" s="14">
        <v>20890551.030902188</v>
      </c>
      <c r="K122" s="43">
        <v>672868821.7374239</v>
      </c>
      <c r="L122" s="67">
        <v>8474765.542138258</v>
      </c>
      <c r="M122" s="41">
        <v>47635</v>
      </c>
      <c r="N122" s="73">
        <v>14501379.974629991</v>
      </c>
      <c r="O122" s="43">
        <v>5802395.6538227499</v>
      </c>
      <c r="P122" s="14">
        <v>8592979.7300878242</v>
      </c>
      <c r="Q122" s="14">
        <v>2411646.2057842398</v>
      </c>
      <c r="R122" s="14">
        <v>401.50504804973679</v>
      </c>
      <c r="S122" s="14">
        <v>1057.430478379355</v>
      </c>
      <c r="T122" s="14">
        <v>6392.2627567873033</v>
      </c>
      <c r="U122" s="14">
        <v>13860.459328527289</v>
      </c>
      <c r="V122" s="41">
        <v>47635</v>
      </c>
      <c r="W122" s="43">
        <v>883.25219293884322</v>
      </c>
      <c r="X122" s="14">
        <v>57.471689856849963</v>
      </c>
      <c r="Y122" s="14">
        <v>2956398.5356521839</v>
      </c>
      <c r="Z122" s="52">
        <v>170203.68099129389</v>
      </c>
      <c r="AA122" s="43">
        <v>65539540.471405923</v>
      </c>
      <c r="AB122" s="14">
        <v>675485.64597426844</v>
      </c>
    </row>
    <row r="123" spans="1:28" x14ac:dyDescent="0.25">
      <c r="A123" s="41">
        <v>47665</v>
      </c>
      <c r="B123" s="86">
        <v>2.744703537226866</v>
      </c>
      <c r="C123" s="87">
        <v>977.08055295681083</v>
      </c>
      <c r="D123" s="88">
        <v>183306.69078377041</v>
      </c>
      <c r="E123" s="87">
        <v>0.87505248766250721</v>
      </c>
      <c r="F123" s="87">
        <v>0.96784799710101677</v>
      </c>
      <c r="G123" s="87">
        <v>0.78782223284220154</v>
      </c>
      <c r="H123" s="43">
        <v>44.079616651811271</v>
      </c>
      <c r="I123" s="43">
        <v>24264602.452548761</v>
      </c>
      <c r="J123" s="14">
        <v>20889244.675617691</v>
      </c>
      <c r="K123" s="43">
        <v>679859301.19181883</v>
      </c>
      <c r="L123" s="67">
        <v>8495008.294637192</v>
      </c>
      <c r="M123" s="41">
        <v>47665</v>
      </c>
      <c r="N123" s="73">
        <v>14677194.852937181</v>
      </c>
      <c r="O123" s="43">
        <v>5804350.6413085759</v>
      </c>
      <c r="P123" s="14">
        <v>9158693.1813847553</v>
      </c>
      <c r="Q123" s="14">
        <v>2418787.9028330641</v>
      </c>
      <c r="R123" s="14">
        <v>401.49595107130932</v>
      </c>
      <c r="S123" s="14">
        <v>1106.5750228969409</v>
      </c>
      <c r="T123" s="14">
        <v>6409.6619375912023</v>
      </c>
      <c r="U123" s="14">
        <v>14177.69253530875</v>
      </c>
      <c r="V123" s="41">
        <v>47665</v>
      </c>
      <c r="W123" s="43">
        <v>886.85443311750146</v>
      </c>
      <c r="X123" s="14">
        <v>60.084304002722661</v>
      </c>
      <c r="Y123" s="14">
        <v>2996074.4044410321</v>
      </c>
      <c r="Z123" s="52">
        <v>163278.41022509249</v>
      </c>
      <c r="AA123" s="43">
        <v>66208984.162191629</v>
      </c>
      <c r="AB123" s="14">
        <v>675501.92489722918</v>
      </c>
    </row>
    <row r="124" spans="1:28" x14ac:dyDescent="0.25">
      <c r="A124" s="41">
        <v>47696</v>
      </c>
      <c r="B124" s="86">
        <v>2.744262072366225</v>
      </c>
      <c r="C124" s="87">
        <v>973.02762057752068</v>
      </c>
      <c r="D124" s="88">
        <v>185614.2671906226</v>
      </c>
      <c r="E124" s="87">
        <v>0.87505382579994118</v>
      </c>
      <c r="F124" s="87">
        <v>0.96806242042556467</v>
      </c>
      <c r="G124" s="87">
        <v>0.78781976893306194</v>
      </c>
      <c r="H124" s="43">
        <v>44.591964395630228</v>
      </c>
      <c r="I124" s="43">
        <v>24596900.691225171</v>
      </c>
      <c r="J124" s="14">
        <v>20888652.609714311</v>
      </c>
      <c r="K124" s="43">
        <v>686921058.13950312</v>
      </c>
      <c r="L124" s="67">
        <v>8502170.0161458086</v>
      </c>
      <c r="M124" s="41">
        <v>47696</v>
      </c>
      <c r="N124" s="73">
        <v>14853614.957552779</v>
      </c>
      <c r="O124" s="43">
        <v>5806231.7866315888</v>
      </c>
      <c r="P124" s="14">
        <v>9218629.8096280005</v>
      </c>
      <c r="Q124" s="14">
        <v>2421078.9533612952</v>
      </c>
      <c r="R124" s="14">
        <v>401.49169247936061</v>
      </c>
      <c r="S124" s="14">
        <v>1118.9776086918901</v>
      </c>
      <c r="T124" s="14">
        <v>6434.8035784347676</v>
      </c>
      <c r="U124" s="14">
        <v>14636.482692937099</v>
      </c>
      <c r="V124" s="41">
        <v>47696</v>
      </c>
      <c r="W124" s="43">
        <v>890.56265125362245</v>
      </c>
      <c r="X124" s="14">
        <v>64.477999280079416</v>
      </c>
      <c r="Y124" s="14">
        <v>3036344.869032667</v>
      </c>
      <c r="Z124" s="52">
        <v>169743.2242499628</v>
      </c>
      <c r="AA124" s="43">
        <v>66886788.480692059</v>
      </c>
      <c r="AB124" s="14">
        <v>675507.75692995044</v>
      </c>
    </row>
    <row r="125" spans="1:28" x14ac:dyDescent="0.25">
      <c r="A125" s="41">
        <v>47727</v>
      </c>
      <c r="B125" s="86">
        <v>2.744689592324995</v>
      </c>
      <c r="C125" s="87">
        <v>968.81741242556006</v>
      </c>
      <c r="D125" s="88">
        <v>187409.92585486069</v>
      </c>
      <c r="E125" s="87">
        <v>0.8750519809557753</v>
      </c>
      <c r="F125" s="87">
        <v>0.96505870026270912</v>
      </c>
      <c r="G125" s="87">
        <v>0.78778640849925285</v>
      </c>
      <c r="H125" s="43">
        <v>45.101842508237631</v>
      </c>
      <c r="I125" s="43">
        <v>24917315.074876841</v>
      </c>
      <c r="J125" s="14">
        <v>20887120.55078163</v>
      </c>
      <c r="K125" s="43">
        <v>692975659.50884271</v>
      </c>
      <c r="L125" s="67">
        <v>8495502.092533106</v>
      </c>
      <c r="M125" s="41">
        <v>47727</v>
      </c>
      <c r="N125" s="73">
        <v>15017952.8050062</v>
      </c>
      <c r="O125" s="43">
        <v>5807920.5508537414</v>
      </c>
      <c r="P125" s="14">
        <v>8603967.1026186775</v>
      </c>
      <c r="Q125" s="14">
        <v>2415900.7592576989</v>
      </c>
      <c r="R125" s="14">
        <v>401.48974296834558</v>
      </c>
      <c r="S125" s="14">
        <v>1056.1318895046079</v>
      </c>
      <c r="T125" s="14">
        <v>6395.2241094454857</v>
      </c>
      <c r="U125" s="14">
        <v>14158.05682577456</v>
      </c>
      <c r="V125" s="41">
        <v>47727</v>
      </c>
      <c r="W125" s="43">
        <v>893.724121439025</v>
      </c>
      <c r="X125" s="14">
        <v>60.888773025196059</v>
      </c>
      <c r="Y125" s="14">
        <v>3075787.198469033</v>
      </c>
      <c r="Z125" s="52">
        <v>163320.56317173789</v>
      </c>
      <c r="AA125" s="43">
        <v>67475016.806154788</v>
      </c>
      <c r="AB125" s="14">
        <v>675514.65335627447</v>
      </c>
    </row>
    <row r="126" spans="1:28" x14ac:dyDescent="0.25">
      <c r="A126" s="41">
        <v>47757</v>
      </c>
      <c r="B126" s="86">
        <v>2.7444806292653379</v>
      </c>
      <c r="C126" s="87">
        <v>964.68757828451248</v>
      </c>
      <c r="D126" s="88">
        <v>189014.16821343161</v>
      </c>
      <c r="E126" s="87">
        <v>0.87505064288819268</v>
      </c>
      <c r="F126" s="87">
        <v>0.96821804291748492</v>
      </c>
      <c r="G126" s="87">
        <v>0.78775434516561627</v>
      </c>
      <c r="H126" s="43">
        <v>45.609258152194471</v>
      </c>
      <c r="I126" s="43">
        <v>25231009.329382591</v>
      </c>
      <c r="J126" s="14">
        <v>20885628.883668371</v>
      </c>
      <c r="K126" s="43">
        <v>697926825.80622363</v>
      </c>
      <c r="L126" s="67">
        <v>8486284.0057941526</v>
      </c>
      <c r="M126" s="41">
        <v>47757</v>
      </c>
      <c r="N126" s="73">
        <v>15178454.317237459</v>
      </c>
      <c r="O126" s="43">
        <v>5809358.8352560932</v>
      </c>
      <c r="P126" s="14">
        <v>8028497.2379405871</v>
      </c>
      <c r="Q126" s="14">
        <v>2415524.8652010169</v>
      </c>
      <c r="R126" s="14">
        <v>401.48542439031161</v>
      </c>
      <c r="S126" s="14">
        <v>1022.561379828798</v>
      </c>
      <c r="T126" s="14">
        <v>6440.9470829541096</v>
      </c>
      <c r="U126" s="14">
        <v>13911.683222909731</v>
      </c>
      <c r="V126" s="41">
        <v>47757</v>
      </c>
      <c r="W126" s="43">
        <v>896.92231129391917</v>
      </c>
      <c r="X126" s="14">
        <v>57.996457318861268</v>
      </c>
      <c r="Y126" s="14">
        <v>3115335.0413700878</v>
      </c>
      <c r="Z126" s="52">
        <v>170191.29499198121</v>
      </c>
      <c r="AA126" s="43">
        <v>67961685.105897665</v>
      </c>
      <c r="AB126" s="14">
        <v>675513.6076154738</v>
      </c>
    </row>
    <row r="127" spans="1:28" x14ac:dyDescent="0.25">
      <c r="A127" s="41">
        <v>47788</v>
      </c>
      <c r="B127" s="86">
        <v>2.7452709359281702</v>
      </c>
      <c r="C127" s="87">
        <v>959.16841692922446</v>
      </c>
      <c r="D127" s="88">
        <v>190439.61300417499</v>
      </c>
      <c r="E127" s="87">
        <v>0.87504979968973373</v>
      </c>
      <c r="F127" s="87">
        <v>0.96540939308050699</v>
      </c>
      <c r="G127" s="87">
        <v>0.78774962103657908</v>
      </c>
      <c r="H127" s="43">
        <v>46.114220617070544</v>
      </c>
      <c r="I127" s="43">
        <v>25539850.81197346</v>
      </c>
      <c r="J127" s="14">
        <v>20885276.263562799</v>
      </c>
      <c r="K127" s="43">
        <v>701995084.83207762</v>
      </c>
      <c r="L127" s="67">
        <v>8478222.2192202397</v>
      </c>
      <c r="M127" s="41">
        <v>47788</v>
      </c>
      <c r="N127" s="73">
        <v>15336834.02679476</v>
      </c>
      <c r="O127" s="43">
        <v>5810507.1552790916</v>
      </c>
      <c r="P127" s="14">
        <v>7543844.3897933718</v>
      </c>
      <c r="Q127" s="14">
        <v>2410570.9726533471</v>
      </c>
      <c r="R127" s="14">
        <v>401.48432850642428</v>
      </c>
      <c r="S127" s="14">
        <v>996.78777496796738</v>
      </c>
      <c r="T127" s="14">
        <v>6494.6188148639594</v>
      </c>
      <c r="U127" s="14">
        <v>13690.33387296195</v>
      </c>
      <c r="V127" s="41">
        <v>47788</v>
      </c>
      <c r="W127" s="43">
        <v>900.34727335513037</v>
      </c>
      <c r="X127" s="14">
        <v>55.266508971674028</v>
      </c>
      <c r="Y127" s="14">
        <v>3155955.1382598621</v>
      </c>
      <c r="Z127" s="52">
        <v>164043.47578437251</v>
      </c>
      <c r="AA127" s="43">
        <v>68368531.925634474</v>
      </c>
      <c r="AB127" s="14">
        <v>675515.42155131826</v>
      </c>
    </row>
    <row r="128" spans="1:28" x14ac:dyDescent="0.25">
      <c r="A128" s="41">
        <v>47818</v>
      </c>
      <c r="B128" s="86">
        <v>2.745041177186931</v>
      </c>
      <c r="C128" s="87">
        <v>955.39383746330691</v>
      </c>
      <c r="D128" s="88">
        <v>191839.4620235154</v>
      </c>
      <c r="E128" s="87">
        <v>0.87504905816399325</v>
      </c>
      <c r="F128" s="87">
        <v>0.96016131926774861</v>
      </c>
      <c r="G128" s="87">
        <v>0.78775619755276294</v>
      </c>
      <c r="H128" s="43">
        <v>46.616747891808288</v>
      </c>
      <c r="I128" s="43">
        <v>25855938.751504</v>
      </c>
      <c r="J128" s="14">
        <v>20884755.257801339</v>
      </c>
      <c r="K128" s="43">
        <v>706034610.69987202</v>
      </c>
      <c r="L128" s="67">
        <v>8481651.1201259587</v>
      </c>
      <c r="M128" s="41">
        <v>47818</v>
      </c>
      <c r="N128" s="73">
        <v>15493760.887150159</v>
      </c>
      <c r="O128" s="43">
        <v>5811520.7212070208</v>
      </c>
      <c r="P128" s="14">
        <v>7634373.8957253397</v>
      </c>
      <c r="Q128" s="14">
        <v>2412240.0401073569</v>
      </c>
      <c r="R128" s="14">
        <v>401.48201264125561</v>
      </c>
      <c r="S128" s="14">
        <v>995.2027642389321</v>
      </c>
      <c r="T128" s="14">
        <v>6529.0131809206032</v>
      </c>
      <c r="U128" s="14">
        <v>14008.10536701765</v>
      </c>
      <c r="V128" s="41">
        <v>47818</v>
      </c>
      <c r="W128" s="43">
        <v>903.83594026703315</v>
      </c>
      <c r="X128" s="14">
        <v>56.873191181302808</v>
      </c>
      <c r="Y128" s="14">
        <v>3198576.9174337299</v>
      </c>
      <c r="Z128" s="52">
        <v>170875.75636297799</v>
      </c>
      <c r="AA128" s="43">
        <v>68773137.780678257</v>
      </c>
      <c r="AB128" s="14">
        <v>675510.28457239899</v>
      </c>
    </row>
    <row r="129" spans="1:28" x14ac:dyDescent="0.25">
      <c r="A129" s="41">
        <v>47849</v>
      </c>
      <c r="B129" s="86">
        <v>2.7450477242326929</v>
      </c>
      <c r="C129" s="87">
        <v>952.21039314641507</v>
      </c>
      <c r="D129" s="88">
        <v>193308.16594361069</v>
      </c>
      <c r="E129" s="87">
        <v>0.8750511251546218</v>
      </c>
      <c r="F129" s="87">
        <v>0.95931620802314577</v>
      </c>
      <c r="G129" s="87">
        <v>0.7877270742433774</v>
      </c>
      <c r="H129" s="43">
        <v>47.116851453532391</v>
      </c>
      <c r="I129" s="43">
        <v>26164027.62465287</v>
      </c>
      <c r="J129" s="14">
        <v>20883572.600978229</v>
      </c>
      <c r="K129" s="43">
        <v>709929906.21795988</v>
      </c>
      <c r="L129" s="67">
        <v>8492807.2191477269</v>
      </c>
      <c r="M129" s="41">
        <v>47849</v>
      </c>
      <c r="N129" s="73">
        <v>15645348.249305479</v>
      </c>
      <c r="O129" s="43">
        <v>5812427.6847274872</v>
      </c>
      <c r="P129" s="14">
        <v>7629719.8290601214</v>
      </c>
      <c r="Q129" s="14">
        <v>2412096.5780853038</v>
      </c>
      <c r="R129" s="14">
        <v>401.47923328216478</v>
      </c>
      <c r="S129" s="14">
        <v>1000.684151089455</v>
      </c>
      <c r="T129" s="14">
        <v>6403.361375972414</v>
      </c>
      <c r="U129" s="14">
        <v>13232.888172139281</v>
      </c>
      <c r="V129" s="41">
        <v>47849</v>
      </c>
      <c r="W129" s="43">
        <v>906.55698023986213</v>
      </c>
      <c r="X129" s="14">
        <v>50.998722470932037</v>
      </c>
      <c r="Y129" s="14">
        <v>3237475.3309944738</v>
      </c>
      <c r="Z129" s="52">
        <v>164507.95426435061</v>
      </c>
      <c r="AA129" s="43">
        <v>69156196.808432788</v>
      </c>
      <c r="AB129" s="14">
        <v>675504.97519167478</v>
      </c>
    </row>
    <row r="130" spans="1:28" x14ac:dyDescent="0.25">
      <c r="A130" s="41">
        <v>47880</v>
      </c>
      <c r="B130" s="86">
        <v>2.7446976171418989</v>
      </c>
      <c r="C130" s="87">
        <v>947.52074888784364</v>
      </c>
      <c r="D130" s="88">
        <v>194701.24131782289</v>
      </c>
      <c r="E130" s="87">
        <v>0.87505121179862044</v>
      </c>
      <c r="F130" s="87">
        <v>0.96559533369168749</v>
      </c>
      <c r="G130" s="87">
        <v>0.78773211465148807</v>
      </c>
      <c r="H130" s="43">
        <v>47.614541442497917</v>
      </c>
      <c r="I130" s="43">
        <v>26463486.669045679</v>
      </c>
      <c r="J130" s="14">
        <v>20883074.967478231</v>
      </c>
      <c r="K130" s="43">
        <v>713421731.56273758</v>
      </c>
      <c r="L130" s="67">
        <v>8498360.4786045067</v>
      </c>
      <c r="M130" s="41">
        <v>47880</v>
      </c>
      <c r="N130" s="73">
        <v>15793966.40815521</v>
      </c>
      <c r="O130" s="43">
        <v>5813203.4162162719</v>
      </c>
      <c r="P130" s="14">
        <v>7396784.9640798448</v>
      </c>
      <c r="Q130" s="14">
        <v>2410546.7351171891</v>
      </c>
      <c r="R130" s="14">
        <v>401.48165018604777</v>
      </c>
      <c r="S130" s="14">
        <v>990.17511578984863</v>
      </c>
      <c r="T130" s="14">
        <v>6407.6071050284108</v>
      </c>
      <c r="U130" s="14">
        <v>13342.169549574621</v>
      </c>
      <c r="V130" s="41">
        <v>47880</v>
      </c>
      <c r="W130" s="43">
        <v>909.46567282502031</v>
      </c>
      <c r="X130" s="14">
        <v>51.965504822087887</v>
      </c>
      <c r="Y130" s="14">
        <v>3276458.8685461101</v>
      </c>
      <c r="Z130" s="52">
        <v>170929.29126302261</v>
      </c>
      <c r="AA130" s="43">
        <v>69502753.389772624</v>
      </c>
      <c r="AB130" s="14">
        <v>675509.21341410303</v>
      </c>
    </row>
    <row r="131" spans="1:28" x14ac:dyDescent="0.25">
      <c r="A131" s="41">
        <v>47908</v>
      </c>
      <c r="B131" s="86">
        <v>2.7445643086917162</v>
      </c>
      <c r="C131" s="87">
        <v>944.47918784842466</v>
      </c>
      <c r="D131" s="88">
        <v>196172.78390519231</v>
      </c>
      <c r="E131" s="87">
        <v>0.87505114508926929</v>
      </c>
      <c r="F131" s="87">
        <v>0.96635433996366404</v>
      </c>
      <c r="G131" s="87">
        <v>0.78772575306626891</v>
      </c>
      <c r="H131" s="43">
        <v>48.109831355515553</v>
      </c>
      <c r="I131" s="43">
        <v>26768757.933567729</v>
      </c>
      <c r="J131" s="14">
        <v>20883103.963037111</v>
      </c>
      <c r="K131" s="43">
        <v>717155391.59687424</v>
      </c>
      <c r="L131" s="67">
        <v>8502870.4647953603</v>
      </c>
      <c r="M131" s="41">
        <v>47908</v>
      </c>
      <c r="N131" s="73">
        <v>15945032.64651797</v>
      </c>
      <c r="O131" s="43">
        <v>5813940.2103109984</v>
      </c>
      <c r="P131" s="14">
        <v>7662717.7340539284</v>
      </c>
      <c r="Q131" s="14">
        <v>2413010.773188543</v>
      </c>
      <c r="R131" s="14">
        <v>401.47645282536553</v>
      </c>
      <c r="S131" s="14">
        <v>1003.11075581982</v>
      </c>
      <c r="T131" s="14">
        <v>6430.0693916319378</v>
      </c>
      <c r="U131" s="14">
        <v>13653.23059314465</v>
      </c>
      <c r="V131" s="41">
        <v>47908</v>
      </c>
      <c r="W131" s="43">
        <v>912.51342167920882</v>
      </c>
      <c r="X131" s="14">
        <v>54.507376716000017</v>
      </c>
      <c r="Y131" s="14">
        <v>3316837.2466722392</v>
      </c>
      <c r="Z131" s="52">
        <v>164210.02664933851</v>
      </c>
      <c r="AA131" s="43">
        <v>69872498.183606535</v>
      </c>
      <c r="AB131" s="14">
        <v>675502.05109776917</v>
      </c>
    </row>
    <row r="132" spans="1:28" x14ac:dyDescent="0.25">
      <c r="A132" s="41">
        <v>47939</v>
      </c>
      <c r="B132" s="86">
        <v>2.7435772555980371</v>
      </c>
      <c r="C132" s="87">
        <v>940.18095962771054</v>
      </c>
      <c r="D132" s="88">
        <v>197653.2384837048</v>
      </c>
      <c r="E132" s="87">
        <v>0.87505187039382049</v>
      </c>
      <c r="F132" s="87">
        <v>0.96430407038508015</v>
      </c>
      <c r="G132" s="87">
        <v>0.78774591096752222</v>
      </c>
      <c r="H132" s="43">
        <v>48.602731874855948</v>
      </c>
      <c r="I132" s="43">
        <v>27073369.567560669</v>
      </c>
      <c r="J132" s="14">
        <v>20882471.136255231</v>
      </c>
      <c r="K132" s="43">
        <v>720965276.37703907</v>
      </c>
      <c r="L132" s="67">
        <v>8493451.9549391642</v>
      </c>
      <c r="M132" s="41">
        <v>47939</v>
      </c>
      <c r="N132" s="73">
        <v>16096193.00513741</v>
      </c>
      <c r="O132" s="43">
        <v>5814661.5885759275</v>
      </c>
      <c r="P132" s="14">
        <v>7758394.9951110501</v>
      </c>
      <c r="Q132" s="14">
        <v>2412885.742323067</v>
      </c>
      <c r="R132" s="14">
        <v>401.48004384970068</v>
      </c>
      <c r="S132" s="14">
        <v>1010.83361949505</v>
      </c>
      <c r="T132" s="14">
        <v>6422.089892868612</v>
      </c>
      <c r="U132" s="14">
        <v>13628.15880320307</v>
      </c>
      <c r="V132" s="41">
        <v>47939</v>
      </c>
      <c r="W132" s="43">
        <v>915.3922781622357</v>
      </c>
      <c r="X132" s="14">
        <v>54.479797846240629</v>
      </c>
      <c r="Y132" s="14">
        <v>3356781.9346489478</v>
      </c>
      <c r="Z132" s="52">
        <v>170356.1081970683</v>
      </c>
      <c r="AA132" s="43">
        <v>70247405.361774683</v>
      </c>
      <c r="AB132" s="14">
        <v>675509.35783147684</v>
      </c>
    </row>
    <row r="133" spans="1:28" x14ac:dyDescent="0.25">
      <c r="A133" s="41">
        <v>47969</v>
      </c>
      <c r="B133" s="86">
        <v>2.7430873003159202</v>
      </c>
      <c r="C133" s="87">
        <v>936.9204980141451</v>
      </c>
      <c r="D133" s="88">
        <v>199244.476598143</v>
      </c>
      <c r="E133" s="87">
        <v>0.87504993606789849</v>
      </c>
      <c r="F133" s="87">
        <v>0.96075001583863884</v>
      </c>
      <c r="G133" s="87">
        <v>0.78775320239965319</v>
      </c>
      <c r="H133" s="43">
        <v>49.093255119510907</v>
      </c>
      <c r="I133" s="43">
        <v>27380839.18916449</v>
      </c>
      <c r="J133" s="14">
        <v>20881778.656856932</v>
      </c>
      <c r="K133" s="43">
        <v>725196354.37760592</v>
      </c>
      <c r="L133" s="67">
        <v>8487528.597510267</v>
      </c>
      <c r="M133" s="41">
        <v>47969</v>
      </c>
      <c r="N133" s="73">
        <v>16251598.10357363</v>
      </c>
      <c r="O133" s="43">
        <v>5815428.7318755202</v>
      </c>
      <c r="P133" s="14">
        <v>8117477.4007237079</v>
      </c>
      <c r="Q133" s="14">
        <v>2416188.3900857852</v>
      </c>
      <c r="R133" s="14">
        <v>401.48070330357399</v>
      </c>
      <c r="S133" s="14">
        <v>1030.178994645403</v>
      </c>
      <c r="T133" s="14">
        <v>6423.9600697126953</v>
      </c>
      <c r="U133" s="14">
        <v>13598.89521282908</v>
      </c>
      <c r="V133" s="41">
        <v>47969</v>
      </c>
      <c r="W133" s="43">
        <v>918.07725926526712</v>
      </c>
      <c r="X133" s="14">
        <v>54.794460610074921</v>
      </c>
      <c r="Y133" s="14">
        <v>3396182.8771299282</v>
      </c>
      <c r="Z133" s="52">
        <v>163622.88414824841</v>
      </c>
      <c r="AA133" s="43">
        <v>70660347.280865863</v>
      </c>
      <c r="AB133" s="14">
        <v>675505.99164402962</v>
      </c>
    </row>
    <row r="134" spans="1:28" x14ac:dyDescent="0.25">
      <c r="A134" s="41">
        <v>48000</v>
      </c>
      <c r="B134" s="86">
        <v>2.74217777872901</v>
      </c>
      <c r="C134" s="87">
        <v>933.37454373528885</v>
      </c>
      <c r="D134" s="88">
        <v>201067.6543398416</v>
      </c>
      <c r="E134" s="87">
        <v>0.87505161284188027</v>
      </c>
      <c r="F134" s="87">
        <v>0.96161154581230113</v>
      </c>
      <c r="G134" s="87">
        <v>0.78778449926905836</v>
      </c>
      <c r="H134" s="43">
        <v>49.581416341100997</v>
      </c>
      <c r="I134" s="43">
        <v>27691012.04834374</v>
      </c>
      <c r="J134" s="14">
        <v>20881814.473583799</v>
      </c>
      <c r="K134" s="43">
        <v>730255799.92857254</v>
      </c>
      <c r="L134" s="67">
        <v>8486682.2445843015</v>
      </c>
      <c r="M134" s="41">
        <v>48000</v>
      </c>
      <c r="N134" s="73">
        <v>16407571.85046351</v>
      </c>
      <c r="O134" s="43">
        <v>5816209.1250224933</v>
      </c>
      <c r="P134" s="14">
        <v>8658182.2370627373</v>
      </c>
      <c r="Q134" s="14">
        <v>2419873.3523695138</v>
      </c>
      <c r="R134" s="14">
        <v>401.48256293041271</v>
      </c>
      <c r="S134" s="14">
        <v>1071.398913240984</v>
      </c>
      <c r="T134" s="14">
        <v>6404.7286837185684</v>
      </c>
      <c r="U134" s="14">
        <v>13807.155554323041</v>
      </c>
      <c r="V134" s="41">
        <v>48000</v>
      </c>
      <c r="W134" s="43">
        <v>920.48849633853172</v>
      </c>
      <c r="X134" s="14">
        <v>56.698810739507181</v>
      </c>
      <c r="Y134" s="14">
        <v>3435235.9000244481</v>
      </c>
      <c r="Z134" s="52">
        <v>169907.9962031896</v>
      </c>
      <c r="AA134" s="43">
        <v>71147823.614188701</v>
      </c>
      <c r="AB134" s="14">
        <v>675503.52166285447</v>
      </c>
    </row>
    <row r="135" spans="1:28" x14ac:dyDescent="0.25">
      <c r="A135" s="41">
        <v>48030</v>
      </c>
      <c r="B135" s="86">
        <v>2.741995856875262</v>
      </c>
      <c r="C135" s="87">
        <v>930.40771856910987</v>
      </c>
      <c r="D135" s="88">
        <v>203094.54554590851</v>
      </c>
      <c r="E135" s="87">
        <v>0.87505248968984473</v>
      </c>
      <c r="F135" s="87">
        <v>0.96946070509597981</v>
      </c>
      <c r="G135" s="87">
        <v>0.78779204618831311</v>
      </c>
      <c r="H135" s="43">
        <v>50.067223598667198</v>
      </c>
      <c r="I135" s="43">
        <v>28008606.08335048</v>
      </c>
      <c r="J135" s="14">
        <v>20881711.716596071</v>
      </c>
      <c r="K135" s="43">
        <v>736054044.32333863</v>
      </c>
      <c r="L135" s="67">
        <v>8495564.8599505275</v>
      </c>
      <c r="M135" s="41">
        <v>48030</v>
      </c>
      <c r="N135" s="73">
        <v>16567591.190092981</v>
      </c>
      <c r="O135" s="43">
        <v>5816957.4805790232</v>
      </c>
      <c r="P135" s="14">
        <v>9163729.0988813899</v>
      </c>
      <c r="Q135" s="14">
        <v>2423739.510388949</v>
      </c>
      <c r="R135" s="14">
        <v>401.47945844230321</v>
      </c>
      <c r="S135" s="14">
        <v>1112.105056537195</v>
      </c>
      <c r="T135" s="14">
        <v>6416.2249608583797</v>
      </c>
      <c r="U135" s="14">
        <v>14073.27171666524</v>
      </c>
      <c r="V135" s="41">
        <v>48030</v>
      </c>
      <c r="W135" s="43">
        <v>922.98693477177562</v>
      </c>
      <c r="X135" s="14">
        <v>59.212757498182206</v>
      </c>
      <c r="Y135" s="14">
        <v>3474622.5676965332</v>
      </c>
      <c r="Z135" s="52">
        <v>163504.00885922549</v>
      </c>
      <c r="AA135" s="43">
        <v>71703203.342795208</v>
      </c>
      <c r="AB135" s="14">
        <v>675494.73381525464</v>
      </c>
    </row>
    <row r="136" spans="1:28" ht="15.75" thickBot="1" x14ac:dyDescent="0.3">
      <c r="A136" s="40">
        <v>48061</v>
      </c>
      <c r="B136" s="86">
        <v>2.7416961994488762</v>
      </c>
      <c r="C136" s="87">
        <v>927.00847499556517</v>
      </c>
      <c r="D136" s="88">
        <v>205128.6926072952</v>
      </c>
      <c r="E136" s="87">
        <v>0.87505323846741068</v>
      </c>
      <c r="F136" s="87">
        <v>0.97083181711186894</v>
      </c>
      <c r="G136" s="87">
        <v>0.78779128064626047</v>
      </c>
      <c r="H136" s="43">
        <v>50.550688206681791</v>
      </c>
      <c r="I136" s="43">
        <v>28329465.646153942</v>
      </c>
      <c r="J136" s="14">
        <v>20881119.80942956</v>
      </c>
      <c r="K136" s="43">
        <v>741911391.7856468</v>
      </c>
      <c r="L136" s="67">
        <v>8504166.3908979986</v>
      </c>
      <c r="M136" s="40">
        <v>48061</v>
      </c>
      <c r="N136" s="73">
        <v>16727932.6289727</v>
      </c>
      <c r="O136" s="43">
        <v>5817661.9754187651</v>
      </c>
      <c r="P136" s="14">
        <v>9217412.5176528506</v>
      </c>
      <c r="Q136" s="14">
        <v>2425162.769848302</v>
      </c>
      <c r="R136" s="14">
        <v>401.47787757821379</v>
      </c>
      <c r="S136" s="14">
        <v>1122.3798540541741</v>
      </c>
      <c r="T136" s="14">
        <v>6430.7938124774082</v>
      </c>
      <c r="U136" s="14">
        <v>14442.29328990346</v>
      </c>
      <c r="V136" s="40">
        <v>48061</v>
      </c>
      <c r="W136" s="43">
        <v>925.54908825303539</v>
      </c>
      <c r="X136" s="14">
        <v>62.963586022047252</v>
      </c>
      <c r="Y136" s="14">
        <v>3514501.596222064</v>
      </c>
      <c r="Z136" s="52">
        <v>170088.0369316932</v>
      </c>
      <c r="AA136" s="43">
        <v>72265513.134673491</v>
      </c>
      <c r="AB136" s="14">
        <v>675492.25812756794</v>
      </c>
    </row>
    <row r="137" spans="1:28" x14ac:dyDescent="0.25">
      <c r="B137"/>
      <c r="C137"/>
      <c r="D137" s="24"/>
      <c r="E137"/>
      <c r="F137"/>
      <c r="G137"/>
      <c r="H137" s="24"/>
      <c r="I137" s="24"/>
      <c r="J137"/>
      <c r="K137" s="24"/>
      <c r="L137"/>
      <c r="N137" s="24"/>
      <c r="O137" s="24"/>
      <c r="P137"/>
      <c r="Q137"/>
      <c r="R137"/>
      <c r="S137"/>
      <c r="T137"/>
      <c r="U137"/>
      <c r="W137" s="24"/>
      <c r="X137"/>
      <c r="Y137"/>
      <c r="Z137" s="29"/>
      <c r="AA137" s="24"/>
      <c r="AB137"/>
    </row>
    <row r="138" spans="1:28" x14ac:dyDescent="0.25">
      <c r="B138"/>
      <c r="C138"/>
      <c r="D138" s="24"/>
      <c r="E138"/>
      <c r="F138"/>
      <c r="G138"/>
      <c r="H138" s="24"/>
      <c r="I138" s="24"/>
      <c r="J138"/>
      <c r="K138" s="24"/>
      <c r="L138"/>
      <c r="N138" s="24"/>
      <c r="O138" s="24"/>
      <c r="P138"/>
      <c r="Q138"/>
      <c r="R138"/>
      <c r="S138"/>
      <c r="T138"/>
      <c r="U138"/>
      <c r="W138" s="24"/>
      <c r="X138"/>
      <c r="Y138"/>
      <c r="Z138" s="29"/>
      <c r="AA138" s="24"/>
      <c r="AB138"/>
    </row>
    <row r="139" spans="1:28" x14ac:dyDescent="0.25">
      <c r="B139"/>
      <c r="C139"/>
      <c r="D139" s="24"/>
      <c r="E139"/>
      <c r="F139"/>
      <c r="G139"/>
      <c r="H139" s="24"/>
      <c r="I139" s="24"/>
      <c r="J139"/>
      <c r="K139" s="24"/>
      <c r="L139"/>
      <c r="N139" s="24"/>
      <c r="O139" s="24"/>
      <c r="P139"/>
      <c r="Q139"/>
      <c r="R139"/>
      <c r="S139"/>
      <c r="T139"/>
      <c r="U139"/>
      <c r="W139" s="24"/>
      <c r="X139"/>
      <c r="Y139"/>
      <c r="Z139" s="29"/>
      <c r="AA139" s="24"/>
      <c r="AB139"/>
    </row>
    <row r="140" spans="1:28" x14ac:dyDescent="0.25">
      <c r="B140"/>
      <c r="C140"/>
      <c r="D140" s="24"/>
      <c r="E140"/>
      <c r="F140"/>
      <c r="G140"/>
      <c r="H140" s="24"/>
      <c r="I140" s="24"/>
      <c r="J140"/>
      <c r="K140" s="24"/>
      <c r="L140"/>
      <c r="N140" s="24"/>
      <c r="O140" s="24"/>
      <c r="P140"/>
      <c r="Q140"/>
      <c r="R140"/>
      <c r="S140"/>
      <c r="T140"/>
      <c r="U140"/>
      <c r="W140" s="24"/>
      <c r="X140"/>
      <c r="Y140"/>
      <c r="Z140" s="29"/>
      <c r="AA140" s="24"/>
      <c r="AB140"/>
    </row>
    <row r="141" spans="1:28" x14ac:dyDescent="0.25">
      <c r="B141"/>
      <c r="C141"/>
      <c r="D141" s="24"/>
      <c r="E141"/>
      <c r="F141"/>
      <c r="G141"/>
      <c r="H141" s="24"/>
      <c r="I141" s="24"/>
      <c r="J141"/>
      <c r="K141" s="24"/>
      <c r="L141"/>
      <c r="N141" s="24"/>
      <c r="O141" s="24"/>
      <c r="P141"/>
      <c r="Q141"/>
      <c r="R141"/>
      <c r="S141"/>
      <c r="T141"/>
      <c r="U141"/>
      <c r="W141" s="24"/>
      <c r="X141"/>
      <c r="Y141"/>
      <c r="Z141" s="29"/>
      <c r="AA141" s="24"/>
      <c r="AB141"/>
    </row>
    <row r="142" spans="1:28" x14ac:dyDescent="0.25">
      <c r="B142"/>
      <c r="C142"/>
      <c r="D142" s="24"/>
      <c r="E142"/>
      <c r="F142"/>
      <c r="G142"/>
      <c r="H142" s="24"/>
      <c r="I142" s="24"/>
      <c r="J142"/>
      <c r="K142" s="24"/>
      <c r="L142"/>
      <c r="N142" s="24"/>
      <c r="O142" s="24"/>
      <c r="P142"/>
      <c r="Q142"/>
      <c r="R142"/>
      <c r="S142"/>
      <c r="T142"/>
      <c r="U142"/>
      <c r="W142" s="24"/>
      <c r="X142"/>
      <c r="Y142"/>
      <c r="Z142" s="29"/>
      <c r="AA142" s="24"/>
      <c r="AB142"/>
    </row>
    <row r="143" spans="1:28" x14ac:dyDescent="0.25">
      <c r="B143"/>
      <c r="C143"/>
      <c r="D143" s="24"/>
      <c r="E143"/>
      <c r="F143"/>
      <c r="G143"/>
      <c r="H143" s="24"/>
      <c r="I143" s="24"/>
      <c r="J143"/>
      <c r="K143" s="24"/>
      <c r="L143"/>
      <c r="N143" s="24"/>
      <c r="O143" s="24"/>
      <c r="P143"/>
      <c r="Q143"/>
      <c r="R143"/>
      <c r="S143"/>
      <c r="T143"/>
      <c r="U143"/>
      <c r="W143" s="24"/>
      <c r="X143"/>
      <c r="Y143"/>
      <c r="Z143" s="29"/>
      <c r="AA143" s="24"/>
      <c r="AB143"/>
    </row>
    <row r="144" spans="1:28" x14ac:dyDescent="0.25">
      <c r="B144"/>
      <c r="C144"/>
      <c r="D144" s="24"/>
      <c r="E144"/>
      <c r="F144"/>
      <c r="G144"/>
      <c r="H144" s="24"/>
      <c r="I144" s="24"/>
      <c r="J144"/>
      <c r="K144" s="24"/>
      <c r="L144"/>
      <c r="N144" s="24"/>
      <c r="O144" s="24"/>
      <c r="P144"/>
      <c r="Q144"/>
      <c r="R144"/>
      <c r="S144"/>
      <c r="T144"/>
      <c r="U144"/>
      <c r="W144" s="24"/>
      <c r="X144"/>
      <c r="Y144"/>
      <c r="Z144" s="29"/>
      <c r="AA144" s="24"/>
      <c r="AB144"/>
    </row>
    <row r="145" spans="2:28" x14ac:dyDescent="0.25">
      <c r="B145"/>
      <c r="C145"/>
      <c r="D145" s="24"/>
      <c r="E145"/>
      <c r="F145"/>
      <c r="G145"/>
      <c r="H145" s="24"/>
      <c r="I145" s="24"/>
      <c r="J145"/>
      <c r="K145" s="24"/>
      <c r="L145"/>
      <c r="N145" s="24"/>
      <c r="O145" s="24"/>
      <c r="P145"/>
      <c r="Q145"/>
      <c r="R145"/>
      <c r="S145"/>
      <c r="T145"/>
      <c r="U145"/>
      <c r="W145" s="24"/>
      <c r="X145"/>
      <c r="Y145"/>
      <c r="Z145" s="29"/>
      <c r="AA145" s="24"/>
      <c r="AB145"/>
    </row>
    <row r="146" spans="2:28" x14ac:dyDescent="0.25">
      <c r="B146"/>
      <c r="C146"/>
      <c r="D146" s="24"/>
      <c r="E146"/>
      <c r="F146"/>
      <c r="G146"/>
      <c r="H146" s="24"/>
      <c r="I146" s="24"/>
      <c r="J146"/>
      <c r="K146" s="24"/>
      <c r="L146"/>
      <c r="N146" s="24"/>
      <c r="O146" s="24"/>
      <c r="P146"/>
      <c r="Q146"/>
      <c r="R146"/>
      <c r="S146"/>
      <c r="T146"/>
      <c r="U146"/>
      <c r="W146" s="24"/>
      <c r="X146"/>
      <c r="Y146"/>
      <c r="Z146" s="29"/>
      <c r="AA146" s="24"/>
      <c r="AB146"/>
    </row>
    <row r="147" spans="2:28" x14ac:dyDescent="0.25">
      <c r="B147"/>
      <c r="C147"/>
      <c r="D147" s="24"/>
      <c r="E147"/>
      <c r="F147"/>
      <c r="G147"/>
      <c r="H147" s="24"/>
      <c r="I147" s="24"/>
      <c r="J147"/>
      <c r="K147" s="24"/>
      <c r="L147"/>
      <c r="N147" s="24"/>
      <c r="O147" s="24"/>
      <c r="P147"/>
      <c r="Q147"/>
      <c r="R147"/>
      <c r="S147"/>
      <c r="T147"/>
      <c r="U147"/>
      <c r="W147" s="24"/>
      <c r="X147"/>
      <c r="Y147"/>
      <c r="Z147" s="29"/>
      <c r="AA147" s="24"/>
      <c r="AB147"/>
    </row>
    <row r="148" spans="2:28" x14ac:dyDescent="0.25">
      <c r="B148"/>
      <c r="C148"/>
      <c r="D148" s="24"/>
      <c r="E148"/>
      <c r="F148"/>
      <c r="G148"/>
      <c r="H148" s="24"/>
      <c r="I148" s="24"/>
      <c r="J148"/>
      <c r="K148" s="24"/>
      <c r="L148"/>
      <c r="N148" s="24"/>
      <c r="O148" s="24"/>
      <c r="P148"/>
      <c r="Q148"/>
      <c r="R148"/>
      <c r="S148"/>
      <c r="T148"/>
      <c r="U148"/>
      <c r="W148" s="24"/>
      <c r="X148"/>
      <c r="Y148"/>
      <c r="Z148" s="29"/>
      <c r="AA148" s="24"/>
      <c r="AB14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"/>
  <sheetViews>
    <sheetView workbookViewId="0">
      <pane xSplit="2" ySplit="1" topLeftCell="C14" activePane="bottomRight" state="frozen"/>
      <selection pane="topRight" activeCell="B1" sqref="B1"/>
      <selection pane="bottomLeft" activeCell="A2" sqref="A2"/>
      <selection pane="bottomRight" activeCell="O29" sqref="O29"/>
    </sheetView>
  </sheetViews>
  <sheetFormatPr defaultRowHeight="15" x14ac:dyDescent="0.25"/>
  <cols>
    <col min="1" max="1" width="18.5703125" bestFit="1" customWidth="1"/>
    <col min="2" max="2" width="92.42578125" customWidth="1"/>
    <col min="3" max="3" width="12" style="13" bestFit="1" customWidth="1"/>
    <col min="4" max="9" width="9.140625" style="13"/>
    <col min="13" max="29" width="12" bestFit="1" customWidth="1"/>
    <col min="30" max="30" width="18.7109375" bestFit="1" customWidth="1"/>
    <col min="31" max="31" width="18.140625" bestFit="1" customWidth="1"/>
    <col min="32" max="37" width="12" bestFit="1" customWidth="1"/>
  </cols>
  <sheetData>
    <row r="1" spans="1:37" x14ac:dyDescent="0.25">
      <c r="A1" s="14"/>
      <c r="B1" s="14"/>
      <c r="C1" s="15">
        <v>2024</v>
      </c>
      <c r="D1" s="15">
        <v>2025</v>
      </c>
      <c r="E1" s="15">
        <v>2026</v>
      </c>
      <c r="F1" s="15">
        <v>2027</v>
      </c>
      <c r="G1" s="15">
        <v>2028</v>
      </c>
      <c r="H1" s="15">
        <v>2029</v>
      </c>
      <c r="I1" s="15">
        <v>2030</v>
      </c>
      <c r="K1">
        <v>2023</v>
      </c>
      <c r="M1" s="3" t="s">
        <v>0</v>
      </c>
      <c r="N1" s="3" t="s">
        <v>3</v>
      </c>
      <c r="O1" s="3" t="s">
        <v>2</v>
      </c>
      <c r="P1" s="3" t="s">
        <v>4</v>
      </c>
      <c r="Q1" s="3" t="s">
        <v>5</v>
      </c>
      <c r="R1" s="3" t="s">
        <v>6</v>
      </c>
      <c r="S1" s="1" t="s">
        <v>7</v>
      </c>
      <c r="T1" s="10" t="s">
        <v>9</v>
      </c>
      <c r="U1" s="3" t="s">
        <v>8</v>
      </c>
      <c r="V1" s="10" t="s">
        <v>10</v>
      </c>
      <c r="W1" s="3" t="s">
        <v>11</v>
      </c>
      <c r="X1" s="10" t="s">
        <v>12</v>
      </c>
      <c r="Y1" s="3" t="s">
        <v>13</v>
      </c>
      <c r="Z1" s="3" t="s">
        <v>14</v>
      </c>
      <c r="AA1" s="3" t="s">
        <v>15</v>
      </c>
      <c r="AB1" s="7" t="s">
        <v>16</v>
      </c>
      <c r="AC1" s="7" t="s">
        <v>17</v>
      </c>
      <c r="AD1" s="7" t="s">
        <v>18</v>
      </c>
      <c r="AE1" s="7" t="s">
        <v>19</v>
      </c>
      <c r="AF1" s="12" t="s">
        <v>20</v>
      </c>
      <c r="AG1" s="7" t="s">
        <v>21</v>
      </c>
      <c r="AH1" s="12" t="s">
        <v>23</v>
      </c>
      <c r="AI1" s="7" t="s">
        <v>22</v>
      </c>
      <c r="AJ1" s="12" t="s">
        <v>25</v>
      </c>
      <c r="AK1" s="7" t="s">
        <v>24</v>
      </c>
    </row>
    <row r="2" spans="1:37" x14ac:dyDescent="0.25">
      <c r="A2" s="20" t="s">
        <v>0</v>
      </c>
      <c r="B2" s="16" t="s">
        <v>36</v>
      </c>
      <c r="C2" s="15">
        <f>AVERAGE(Предсказание!B$45:B$56)</f>
        <v>2.848272599059007</v>
      </c>
      <c r="D2" s="15">
        <f>AVERAGE(Предсказание!B$57:B$68)</f>
        <v>2.8004521750565927</v>
      </c>
      <c r="E2" s="15">
        <f>AVERAGE(Предсказание!B$69:B$80)</f>
        <v>2.7818558594263005</v>
      </c>
      <c r="F2" s="15">
        <f>AVERAGE(Предсказание!B$81:B$92)</f>
        <v>2.7669039931955841</v>
      </c>
      <c r="G2" s="15">
        <f>AVERAGE(Предсказание!B$93:B$104)</f>
        <v>2.7575853056261028</v>
      </c>
      <c r="H2" s="15">
        <f>AVERAGE(Предсказание!B$105:B$116)</f>
        <v>2.7509433581662113</v>
      </c>
      <c r="I2" s="15">
        <f>AVERAGE(Предсказание!B$117:B$128)</f>
        <v>2.7462651586201043</v>
      </c>
      <c r="K2" s="11">
        <v>34.232959011612756</v>
      </c>
      <c r="L2">
        <v>2024</v>
      </c>
      <c r="M2">
        <f>SUM(Предсказание!B$45:B$56)</f>
        <v>34.179271188708086</v>
      </c>
      <c r="N2">
        <f>SUM(Предсказание!C$45:C$56)</f>
        <v>13107.513888540014</v>
      </c>
      <c r="O2" s="11">
        <f>SUM(Предсказание!D$45:D$56)</f>
        <v>78804.031053881263</v>
      </c>
      <c r="P2">
        <f>SUM(Предсказание!E$45:E$56)</f>
        <v>10.42028234450321</v>
      </c>
      <c r="Q2">
        <f>SUM(Предсказание!F$45:F$56)</f>
        <v>10.997883330607721</v>
      </c>
      <c r="R2">
        <f>SUM(Предсказание!G$45:G$56)</f>
        <v>9.3289192859659007</v>
      </c>
      <c r="S2" s="11">
        <f>SUM(Предсказание!H$45:H$56)</f>
        <v>15.52968490690276</v>
      </c>
      <c r="T2" s="11">
        <f>SUM(Предсказание!I$45:I$56)</f>
        <v>7544493.8267609905</v>
      </c>
      <c r="U2">
        <f>SUM(Предсказание!J$45:J$56)</f>
        <v>33951524.338089503</v>
      </c>
      <c r="V2" s="11">
        <f>SUM(Предсказание!K$45:K$56)</f>
        <v>366963871.43993789</v>
      </c>
      <c r="W2">
        <f>SUM(Предсказание!L$45:L$56)</f>
        <v>83360538.768205717</v>
      </c>
      <c r="X2" s="11">
        <f>SUM(Предсказание!N$45:N$56)</f>
        <v>5313577.6049364172</v>
      </c>
      <c r="Y2">
        <f>SUM(Предсказание!O$45:O$56)</f>
        <v>8482405.0895361081</v>
      </c>
      <c r="Z2">
        <f>SUM(Предсказание!P$45:P$56)</f>
        <v>82710156.613018289</v>
      </c>
      <c r="AA2">
        <f>SUM(Предсказание!Q$45:Q$56)</f>
        <v>23068181.280773796</v>
      </c>
      <c r="AB2">
        <f>SUM(Предсказание!R$45:R$56)</f>
        <v>5192.0506084110611</v>
      </c>
      <c r="AC2">
        <f>SUM(Предсказание!S$45:S$56)</f>
        <v>9207.7724492378366</v>
      </c>
      <c r="AD2">
        <f>SUM(Предсказание!T$45:T$56)</f>
        <v>78439.598847735586</v>
      </c>
      <c r="AE2">
        <f>SUM(Предсказание!U$45:U$56)</f>
        <v>168967.39580759214</v>
      </c>
      <c r="AF2" s="11">
        <f>SUM(Предсказание!W$45:W$56)</f>
        <v>674.95144091679208</v>
      </c>
      <c r="AG2">
        <f>SUM(Предсказание!X$45:X$56)</f>
        <v>699.95649599025478</v>
      </c>
      <c r="AH2" s="11">
        <f>SUM(Предсказание!Y$45:Y$56)</f>
        <v>956065.74689903401</v>
      </c>
      <c r="AI2">
        <f>SUM(Предсказание!Z$45:Z$56)</f>
        <v>1903859.6087634512</v>
      </c>
      <c r="AJ2" s="11">
        <f>SUM(Предсказание!AA$45:AA$56)</f>
        <v>35153783.208163597</v>
      </c>
      <c r="AK2">
        <f>SUM(Предсказание!AB$45:AB$56)</f>
        <v>8076067.4403681131</v>
      </c>
    </row>
    <row r="3" spans="1:37" x14ac:dyDescent="0.25">
      <c r="A3" s="20" t="s">
        <v>3</v>
      </c>
      <c r="B3" s="16" t="s">
        <v>38</v>
      </c>
      <c r="C3" s="15">
        <f>SUM(Предсказание!C$45:C$56)</f>
        <v>13107.513888540014</v>
      </c>
      <c r="D3" s="15">
        <f>SUM(Предсказание!C$57:C$68)</f>
        <v>14653.655305235592</v>
      </c>
      <c r="E3" s="15">
        <f>SUM(Предсказание!C$69:C$80)</f>
        <v>14502.984595458671</v>
      </c>
      <c r="F3" s="15">
        <f>SUM(Предсказание!C$81:C$92)</f>
        <v>13925.685425619315</v>
      </c>
      <c r="G3" s="15">
        <f>SUM(Предсказание!C$93:C$104)</f>
        <v>13152.432900024058</v>
      </c>
      <c r="H3" s="15">
        <f>SUM(Предсказание!C$105:C$116)</f>
        <v>12408.290655667912</v>
      </c>
      <c r="I3" s="15">
        <f>SUM(Предсказание!C$117:C$128)</f>
        <v>11744.116093376329</v>
      </c>
      <c r="K3">
        <v>9587.634</v>
      </c>
      <c r="L3">
        <v>2025</v>
      </c>
      <c r="M3">
        <f>SUM(Предсказание!B$57:B$68)</f>
        <v>33.605426100679111</v>
      </c>
      <c r="N3">
        <f>SUM(Предсказание!C$57:C$68)</f>
        <v>14653.655305235592</v>
      </c>
      <c r="O3" s="11">
        <f>SUM(Предсказание!D$57:D$68)</f>
        <v>446644.35200993059</v>
      </c>
      <c r="P3">
        <f>SUM(Предсказание!E$57:E$68)</f>
        <v>10.511204923787218</v>
      </c>
      <c r="Q3">
        <f>SUM(Предсказание!F$57:F$68)</f>
        <v>11.144783069736986</v>
      </c>
      <c r="R3">
        <f>SUM(Предсказание!G$57:G$68)</f>
        <v>9.4391339979997309</v>
      </c>
      <c r="S3" s="11">
        <f>SUM(Предсказание!H$57:H$68)</f>
        <v>96.306498814134684</v>
      </c>
      <c r="T3" s="11">
        <f>SUM(Предсказание!I$57:I$68)</f>
        <v>47701167.421076767</v>
      </c>
      <c r="U3">
        <f>SUM(Предсказание!J$57:J$68)</f>
        <v>158455954.01340294</v>
      </c>
      <c r="V3" s="11">
        <f>SUM(Предсказание!K$57:K$68)</f>
        <v>1973000673.4419763</v>
      </c>
      <c r="W3">
        <f>SUM(Предсказание!L$57:L$68)</f>
        <v>92749657.849742338</v>
      </c>
      <c r="X3" s="11">
        <f>SUM(Предсказание!N$57:N$68)</f>
        <v>31939006.110790282</v>
      </c>
      <c r="Y3">
        <f>SUM(Предсказание!O$57:O$68)</f>
        <v>38701730.816350646</v>
      </c>
      <c r="Z3">
        <f>SUM(Предсказание!P$57:P$68)</f>
        <v>85952471.641876206</v>
      </c>
      <c r="AA3">
        <f>SUM(Предсказание!Q$57:Q$68)</f>
        <v>25427979.825657614</v>
      </c>
      <c r="AB3">
        <f>SUM(Предсказание!R$57:R$68)</f>
        <v>5035.9439876446504</v>
      </c>
      <c r="AC3">
        <f>SUM(Предсказание!S$57:S$68)</f>
        <v>9964.007706716071</v>
      </c>
      <c r="AD3">
        <f>SUM(Предсказание!T$57:T$68)</f>
        <v>75893.29215328001</v>
      </c>
      <c r="AE3">
        <f>SUM(Предсказание!U$57:U$68)</f>
        <v>169875.74633234783</v>
      </c>
      <c r="AF3" s="11">
        <f>SUM(Предсказание!W$57:W$68)</f>
        <v>3413.2999773298866</v>
      </c>
      <c r="AG3">
        <f>SUM(Предсказание!X$57:X$68)</f>
        <v>698.77622209576384</v>
      </c>
      <c r="AH3" s="11">
        <f>SUM(Предсказание!Y$57:Y$68)</f>
        <v>6027314.3748439103</v>
      </c>
      <c r="AI3">
        <f>SUM(Предсказание!Z$57:Z$68)</f>
        <v>2040184.7376204985</v>
      </c>
      <c r="AJ3" s="11">
        <f>SUM(Предсказание!AA$57:AA$68)</f>
        <v>191086203.11049005</v>
      </c>
      <c r="AK3">
        <f>SUM(Предсказание!AB$57:AB$68)</f>
        <v>8244216.2836790755</v>
      </c>
    </row>
    <row r="4" spans="1:37" x14ac:dyDescent="0.25">
      <c r="A4" s="22" t="s">
        <v>2</v>
      </c>
      <c r="B4" s="18" t="s">
        <v>39</v>
      </c>
      <c r="C4" s="19">
        <f>SUM(Предсказание!D$45:D$56)</f>
        <v>78804.031053881263</v>
      </c>
      <c r="D4" s="19">
        <f>SUM(Предсказание!D$57:D$68)</f>
        <v>446644.35200993059</v>
      </c>
      <c r="E4" s="19">
        <f>SUM(Предсказание!D$69:D$80)</f>
        <v>878851.781077208</v>
      </c>
      <c r="F4" s="19">
        <f>SUM(Предсказание!D$81:D$92)</f>
        <v>1266563.0859703252</v>
      </c>
      <c r="G4" s="19">
        <f>SUM(Предсказание!D$93:D$104)</f>
        <v>1610844.1535601395</v>
      </c>
      <c r="H4" s="19">
        <f>SUM(Предсказание!D$105:D$116)</f>
        <v>1916086.9390258961</v>
      </c>
      <c r="I4" s="19">
        <f>SUM(Предсказание!D$117:D$128)</f>
        <v>2186210.0151829431</v>
      </c>
      <c r="K4">
        <v>37743.269</v>
      </c>
      <c r="L4">
        <v>2026</v>
      </c>
      <c r="M4">
        <f>SUM(Предсказание!B$69:B$80)</f>
        <v>33.382270313115605</v>
      </c>
      <c r="N4">
        <f>SUM(Предсказание!C$69:C$80)</f>
        <v>14502.984595458671</v>
      </c>
      <c r="O4" s="11">
        <f>SUM(Предсказание!D$69:D$80)</f>
        <v>878851.781077208</v>
      </c>
      <c r="P4">
        <f>SUM(Предсказание!E$69:E$80)</f>
        <v>10.507484514306059</v>
      </c>
      <c r="Q4">
        <f>SUM(Предсказание!F$69:F$80)</f>
        <v>11.27689585724697</v>
      </c>
      <c r="R4">
        <f>SUM(Предсказание!G$69:G$80)</f>
        <v>9.4349476242913521</v>
      </c>
      <c r="S4" s="11">
        <f>SUM(Предсказание!H$69:H$80)</f>
        <v>192.06623253581068</v>
      </c>
      <c r="T4" s="11">
        <f>SUM(Предсказание!I$69:I$80)</f>
        <v>97144230.525119156</v>
      </c>
      <c r="U4">
        <f>SUM(Предсказание!J$69:J$80)</f>
        <v>230134679.04305434</v>
      </c>
      <c r="V4" s="11">
        <f>SUM(Предсказание!K$69:K$80)</f>
        <v>3689668049.8472281</v>
      </c>
      <c r="W4">
        <f>SUM(Предсказание!L$69:L$80)</f>
        <v>97235371.845897093</v>
      </c>
      <c r="X4" s="11">
        <f>SUM(Предсказание!N$69:N$80)</f>
        <v>64164067.952370495</v>
      </c>
      <c r="Y4">
        <f>SUM(Предсказание!O$69:O$80)</f>
        <v>57621033.494485445</v>
      </c>
      <c r="Z4">
        <f>SUM(Предсказание!P$69:P$80)</f>
        <v>88449381.069030553</v>
      </c>
      <c r="AA4">
        <f>SUM(Предсказание!Q$69:Q$80)</f>
        <v>26993854.180539519</v>
      </c>
      <c r="AB4">
        <f>SUM(Предсказание!R$69:R$80)</f>
        <v>4820.7710512944732</v>
      </c>
      <c r="AC4">
        <f>SUM(Предсказание!S$69:S$80)</f>
        <v>10600.006758071155</v>
      </c>
      <c r="AD4">
        <f>SUM(Предсказание!T$69:T$80)</f>
        <v>77510.630287120643</v>
      </c>
      <c r="AE4">
        <f>SUM(Предсказание!U$69:U$80)</f>
        <v>168282.84169286181</v>
      </c>
      <c r="AF4" s="11">
        <f>SUM(Предсказание!W$69:W$80)</f>
        <v>5974.1544196271834</v>
      </c>
      <c r="AG4">
        <f>SUM(Предсказание!X$69:X$80)</f>
        <v>692.55127643629055</v>
      </c>
      <c r="AH4" s="11">
        <f>SUM(Предсказание!Y$69:Y$80)</f>
        <v>12113408.865174817</v>
      </c>
      <c r="AI4">
        <f>SUM(Предсказание!Z$69:Z$80)</f>
        <v>2006220.7625329776</v>
      </c>
      <c r="AJ4" s="11">
        <f>SUM(Предсказание!AA$69:AA$80)</f>
        <v>358171236.12696606</v>
      </c>
      <c r="AK4">
        <f>SUM(Предсказание!AB$69:AB$80)</f>
        <v>8069386.7423275514</v>
      </c>
    </row>
    <row r="5" spans="1:37" x14ac:dyDescent="0.25">
      <c r="A5" s="20" t="s">
        <v>4</v>
      </c>
      <c r="B5" s="16" t="s">
        <v>40</v>
      </c>
      <c r="C5" s="15">
        <f>AVERAGE(Предсказание!E$45:E$56)</f>
        <v>0.86835686204193419</v>
      </c>
      <c r="D5" s="15">
        <f>AVERAGE(Предсказание!E$57:E$68)</f>
        <v>0.87593374364893484</v>
      </c>
      <c r="E5" s="15">
        <f>AVERAGE(Предсказание!E$69:E$80)</f>
        <v>0.87562370952550495</v>
      </c>
      <c r="F5" s="15">
        <f>AVERAGE(Предсказание!E$81:E$92)</f>
        <v>0.87515858476901009</v>
      </c>
      <c r="G5" s="15">
        <f>AVERAGE(Предсказание!E$93:E$104)</f>
        <v>0.8750512439209116</v>
      </c>
      <c r="H5" s="15">
        <f>AVERAGE(Предсказание!E$105:E$116)</f>
        <v>0.87504621838490682</v>
      </c>
      <c r="I5" s="15">
        <f>AVERAGE(Предсказание!E$117:E$128)</f>
        <v>0.87505026544514453</v>
      </c>
      <c r="K5">
        <v>9.8932082416245777</v>
      </c>
      <c r="L5">
        <v>2027</v>
      </c>
      <c r="M5">
        <f>SUM(Предсказание!B$81:B$92)</f>
        <v>33.202847918347011</v>
      </c>
      <c r="N5">
        <f>SUM(Предсказание!C$81:C$92)</f>
        <v>13925.685425619315</v>
      </c>
      <c r="O5" s="11">
        <f>SUM(Предсказание!D$81:D$92)</f>
        <v>1266563.0859703252</v>
      </c>
      <c r="P5">
        <f>SUM(Предсказание!E$81:E$92)</f>
        <v>10.501903017228122</v>
      </c>
      <c r="Q5">
        <f>SUM(Предсказание!F$81:F$92)</f>
        <v>11.37418893393864</v>
      </c>
      <c r="R5">
        <f>SUM(Предсказание!G$81:G$92)</f>
        <v>9.4492616664045457</v>
      </c>
      <c r="S5" s="11">
        <f>SUM(Предсказание!H$81:H$92)</f>
        <v>282.77410586951044</v>
      </c>
      <c r="T5" s="11">
        <f>SUM(Предсказание!I$81:I$92)</f>
        <v>146573118.4473905</v>
      </c>
      <c r="U5">
        <f>SUM(Предсказание!J$81:J$92)</f>
        <v>248948214.64766571</v>
      </c>
      <c r="V5" s="11">
        <f>SUM(Предсказание!K$81:K$92)</f>
        <v>5126178250.1383772</v>
      </c>
      <c r="W5">
        <f>SUM(Предсказание!L$81:L$92)</f>
        <v>99621753.907160103</v>
      </c>
      <c r="X5" s="11">
        <f>SUM(Предсказание!N$81:N$92)</f>
        <v>94756553.334250629</v>
      </c>
      <c r="Y5">
        <f>SUM(Предсказание!O$81:O$92)</f>
        <v>65177200.190221995</v>
      </c>
      <c r="Z5">
        <f>SUM(Предсказание!P$81:P$92)</f>
        <v>90837852.789447531</v>
      </c>
      <c r="AA5">
        <f>SUM(Предсказание!Q$81:Q$92)</f>
        <v>27856504.480517909</v>
      </c>
      <c r="AB5">
        <f>SUM(Предсказание!R$81:R$92)</f>
        <v>4803.0059556275382</v>
      </c>
      <c r="AC5">
        <f>SUM(Предсказание!S$81:S$92)</f>
        <v>11134.936544336048</v>
      </c>
      <c r="AD5">
        <f>SUM(Предсказание!T$81:T$92)</f>
        <v>76938.03028445135</v>
      </c>
      <c r="AE5">
        <f>SUM(Предсказание!U$81:U$92)</f>
        <v>167717.66251827363</v>
      </c>
      <c r="AF5" s="11">
        <f>SUM(Предсказание!W$81:W$92)</f>
        <v>7808.7942056563616</v>
      </c>
      <c r="AG5">
        <f>SUM(Предсказание!X$81:X$92)</f>
        <v>689.67170962677039</v>
      </c>
      <c r="AH5" s="11">
        <f>SUM(Предсказание!Y$81:Y$92)</f>
        <v>18133510.310250979</v>
      </c>
      <c r="AI5">
        <f>SUM(Предсказание!Z$81:Z$92)</f>
        <v>1999693.6836170545</v>
      </c>
      <c r="AJ5" s="11">
        <f>SUM(Предсказание!AA$81:AA$92)</f>
        <v>498334136.48217291</v>
      </c>
      <c r="AK5">
        <f>SUM(Предсказание!AB$81:AB$92)</f>
        <v>8106268.4359009806</v>
      </c>
    </row>
    <row r="6" spans="1:37" x14ac:dyDescent="0.25">
      <c r="A6" s="20" t="s">
        <v>5</v>
      </c>
      <c r="B6" s="16" t="s">
        <v>41</v>
      </c>
      <c r="C6" s="15">
        <f>AVERAGE(Предсказание!F$45:F$56)</f>
        <v>0.91649027755064338</v>
      </c>
      <c r="D6" s="15">
        <f>AVERAGE(Предсказание!F$57:F$68)</f>
        <v>0.92873192247808223</v>
      </c>
      <c r="E6" s="15">
        <f>AVERAGE(Предсказание!F$69:F$80)</f>
        <v>0.93974132143724753</v>
      </c>
      <c r="F6" s="15">
        <f>AVERAGE(Предсказание!F$81:F$92)</f>
        <v>0.94784907782822003</v>
      </c>
      <c r="G6" s="15">
        <f>AVERAGE(Предсказание!F$93:F$104)</f>
        <v>0.95415778307090793</v>
      </c>
      <c r="H6" s="15">
        <f>AVERAGE(Предсказание!F$105:F$116)</f>
        <v>0.95887469345578713</v>
      </c>
      <c r="I6" s="15">
        <f>AVERAGE(Предсказание!F$117:F$128)</f>
        <v>0.9625725146686368</v>
      </c>
      <c r="K6">
        <v>10.770621995006147</v>
      </c>
      <c r="L6">
        <v>2028</v>
      </c>
      <c r="M6">
        <f>SUM(Предсказание!B$93:B$104)</f>
        <v>33.091023667513234</v>
      </c>
      <c r="N6">
        <f>SUM(Предсказание!C$93:C$104)</f>
        <v>13152.432900024058</v>
      </c>
      <c r="O6" s="11">
        <f>SUM(Предсказание!D$93:D$104)</f>
        <v>1610844.1535601395</v>
      </c>
      <c r="P6">
        <f>SUM(Предсказание!E$93:E$104)</f>
        <v>10.50061492705094</v>
      </c>
      <c r="Q6">
        <f>SUM(Предсказание!F$93:F$104)</f>
        <v>11.449893396850895</v>
      </c>
      <c r="R6">
        <f>SUM(Предсказание!G$93:G$104)</f>
        <v>9.4505661548731794</v>
      </c>
      <c r="S6" s="11">
        <f>SUM(Предсказание!H$93:H$104)</f>
        <v>368.46688067137904</v>
      </c>
      <c r="T6" s="11">
        <f>SUM(Предсказание!I$93:I$104)</f>
        <v>195185042.41170236</v>
      </c>
      <c r="U6">
        <f>SUM(Предсказание!J$93:J$104)</f>
        <v>251431178.43622851</v>
      </c>
      <c r="V6" s="11">
        <f>SUM(Предсказание!K$93:K$104)</f>
        <v>6316891919.9834013</v>
      </c>
      <c r="W6">
        <f>SUM(Предсказание!L$93:L$104)</f>
        <v>100820878.95575543</v>
      </c>
      <c r="X6" s="11">
        <f>SUM(Предсказание!N$93:N$104)</f>
        <v>123507771.29674737</v>
      </c>
      <c r="Y6">
        <f>SUM(Предсказание!O$93:O$104)</f>
        <v>68093679.69474341</v>
      </c>
      <c r="Z6">
        <f>SUM(Предсказание!P$93:P$104)</f>
        <v>92911254.079294771</v>
      </c>
      <c r="AA6">
        <f>SUM(Предсказание!Q$93:Q$104)</f>
        <v>28402242.476095412</v>
      </c>
      <c r="AB6">
        <f>SUM(Предсказание!R$93:R$104)</f>
        <v>4816.1167820041828</v>
      </c>
      <c r="AC6">
        <f>SUM(Предсказание!S$93:S$104)</f>
        <v>11577.541685068902</v>
      </c>
      <c r="AD6">
        <f>SUM(Предсказание!T$93:T$104)</f>
        <v>77193.747740743129</v>
      </c>
      <c r="AE6">
        <f>SUM(Предсказание!U$93:U$104)</f>
        <v>166807.38139405241</v>
      </c>
      <c r="AF6" s="11">
        <f>SUM(Предсказание!W$93:W$104)</f>
        <v>9084.0262492202801</v>
      </c>
      <c r="AG6">
        <f>SUM(Предсказание!X$93:X$104)</f>
        <v>685.20179733887062</v>
      </c>
      <c r="AH6" s="11">
        <f>SUM(Предсказание!Y$93:Y$104)</f>
        <v>24060174.540714014</v>
      </c>
      <c r="AI6">
        <f>SUM(Предсказание!Z$93:Z$104)</f>
        <v>2003834.9882997582</v>
      </c>
      <c r="AJ6" s="11">
        <f>SUM(Предсказание!AA$93:AA$104)</f>
        <v>614626498.88263905</v>
      </c>
      <c r="AK6">
        <f>SUM(Предсказание!AB$93:AB$104)</f>
        <v>8108526.4044766938</v>
      </c>
    </row>
    <row r="7" spans="1:37" ht="30" x14ac:dyDescent="0.25">
      <c r="A7" s="20" t="s">
        <v>6</v>
      </c>
      <c r="B7" s="16" t="s">
        <v>43</v>
      </c>
      <c r="C7" s="15">
        <f>AVERAGE(Предсказание!G$45:G$56)</f>
        <v>0.77740994049715839</v>
      </c>
      <c r="D7" s="15">
        <f>AVERAGE(Предсказание!G$57:G$68)</f>
        <v>0.78659449983331087</v>
      </c>
      <c r="E7" s="15">
        <f>AVERAGE(Предсказание!G$69:G$80)</f>
        <v>0.78624563535761272</v>
      </c>
      <c r="F7" s="15">
        <f>AVERAGE(Предсказание!G$81:G$92)</f>
        <v>0.78743847220037877</v>
      </c>
      <c r="G7" s="15">
        <f>AVERAGE(Предсказание!G$93:G$104)</f>
        <v>0.78754717957276499</v>
      </c>
      <c r="H7" s="15">
        <f>AVERAGE(Предсказание!G$105:G$116)</f>
        <v>0.78770571065224093</v>
      </c>
      <c r="I7" s="15">
        <f>AVERAGE(Предсказание!G$117:G$128)</f>
        <v>0.78773687793043212</v>
      </c>
      <c r="K7">
        <v>9.548550915222668</v>
      </c>
      <c r="L7">
        <v>2029</v>
      </c>
      <c r="M7">
        <f>SUM(Предсказание!B$105:B$116)</f>
        <v>33.011320297994537</v>
      </c>
      <c r="N7">
        <f>SUM(Предсказание!C$105:C$116)</f>
        <v>12408.290655667912</v>
      </c>
      <c r="O7" s="11">
        <f>SUM(Предсказание!D$105:D$116)</f>
        <v>1916086.9390258961</v>
      </c>
      <c r="P7">
        <f>SUM(Предсказание!E$105:E$116)</f>
        <v>10.500554620618882</v>
      </c>
      <c r="Q7">
        <f>SUM(Предсказание!F$105:F$116)</f>
        <v>11.506496321469445</v>
      </c>
      <c r="R7">
        <f>SUM(Предсказание!G$105:G$116)</f>
        <v>9.4524685278268912</v>
      </c>
      <c r="S7" s="11">
        <f>SUM(Предсказание!H$105:H$116)</f>
        <v>449.35592280046808</v>
      </c>
      <c r="T7" s="11">
        <f>SUM(Предсказание!I$105:I$116)</f>
        <v>242882671.81468901</v>
      </c>
      <c r="U7">
        <f>SUM(Предсказание!J$105:J$116)</f>
        <v>251033917.84325731</v>
      </c>
      <c r="V7" s="11">
        <f>SUM(Предсказание!K$105:K$116)</f>
        <v>7305294483.9896355</v>
      </c>
      <c r="W7">
        <f>SUM(Предсказание!L$105:L$116)</f>
        <v>101468019.92818956</v>
      </c>
      <c r="X7" s="11">
        <f>SUM(Предсказание!N$105:N$116)</f>
        <v>150286877.5708977</v>
      </c>
      <c r="Y7">
        <f>SUM(Предсказание!O$105:O$116)</f>
        <v>69208942.164912254</v>
      </c>
      <c r="Z7">
        <f>SUM(Предсказание!P$105:P$116)</f>
        <v>94787606.46346873</v>
      </c>
      <c r="AA7">
        <f>SUM(Предсказание!Q$105:Q$116)</f>
        <v>28713419.412595969</v>
      </c>
      <c r="AB7">
        <f>SUM(Предсказание!R$105:R$116)</f>
        <v>4818.684498656884</v>
      </c>
      <c r="AC7">
        <f>SUM(Предсказание!S$105:S$116)</f>
        <v>11944.964045792423</v>
      </c>
      <c r="AD7">
        <f>SUM(Предсказание!T$105:T$116)</f>
        <v>77107.95482681549</v>
      </c>
      <c r="AE7">
        <f>SUM(Предсказание!U$105:U$116)</f>
        <v>166287.96215015621</v>
      </c>
      <c r="AF7" s="11">
        <f>SUM(Предсказание!W$105:W$116)</f>
        <v>9984.4463243491464</v>
      </c>
      <c r="AG7">
        <f>SUM(Предсказание!X$105:X$116)</f>
        <v>682.45313496958283</v>
      </c>
      <c r="AH7" s="11">
        <f>SUM(Предсказание!Y$105:Y$116)</f>
        <v>29922093.382735986</v>
      </c>
      <c r="AI7">
        <f>SUM(Предсказание!Z$105:Z$116)</f>
        <v>2006224.3071706176</v>
      </c>
      <c r="AJ7" s="11">
        <f>SUM(Предсказание!AA$105:AA$116)</f>
        <v>711202282.46097088</v>
      </c>
      <c r="AK7">
        <f>SUM(Предсказание!AB$105:AB$116)</f>
        <v>8105202.7045773063</v>
      </c>
    </row>
    <row r="8" spans="1:37" ht="30" x14ac:dyDescent="0.25">
      <c r="A8" s="22" t="s">
        <v>7</v>
      </c>
      <c r="B8" s="18" t="s">
        <v>42</v>
      </c>
      <c r="C8" s="19">
        <f>SUM(Предсказание!H$45:H$56)</f>
        <v>15.52968490690276</v>
      </c>
      <c r="D8" s="19">
        <f>SUM(Предсказание!H$57:H$68)</f>
        <v>96.306498814134684</v>
      </c>
      <c r="E8" s="19">
        <f>SUM(Предсказание!H$69:H$80)</f>
        <v>192.06623253581068</v>
      </c>
      <c r="F8" s="19">
        <f>SUM(Предсказание!H$81:H$92)</f>
        <v>282.77410586951044</v>
      </c>
      <c r="G8" s="19">
        <f>SUM(Предсказание!H$93:H$104)</f>
        <v>368.46688067137904</v>
      </c>
      <c r="H8" s="19">
        <f>SUM(Предсказание!H$105:H$116)</f>
        <v>449.35592280046808</v>
      </c>
      <c r="I8" s="19">
        <f>SUM(Предсказание!H$117:H$128)</f>
        <v>525.6924072827187</v>
      </c>
      <c r="K8" s="11">
        <v>8.7261037365774818</v>
      </c>
      <c r="L8">
        <v>2030</v>
      </c>
      <c r="M8">
        <f>SUM(Предсказание!B$117:B$128)</f>
        <v>32.95518190344125</v>
      </c>
      <c r="N8">
        <f>SUM(Предсказание!C$117:C$128)</f>
        <v>11744.116093376329</v>
      </c>
      <c r="O8" s="11">
        <f>SUM(Предсказание!D$117:D$128)</f>
        <v>2186210.0151829431</v>
      </c>
      <c r="P8">
        <f>SUM(Предсказание!E$117:E$128)</f>
        <v>10.500603185341735</v>
      </c>
      <c r="Q8">
        <f>SUM(Предсказание!F$117:F$128)</f>
        <v>11.550870176023642</v>
      </c>
      <c r="R8">
        <f>SUM(Предсказание!G$117:G$128)</f>
        <v>9.4528425351651855</v>
      </c>
      <c r="S8" s="11">
        <f>SUM(Предсказание!H$117:H$128)</f>
        <v>525.6924072827187</v>
      </c>
      <c r="T8" s="11">
        <f>SUM(Предсказание!I$117:I$128)</f>
        <v>289268928.40039402</v>
      </c>
      <c r="U8">
        <f>SUM(Предсказание!J$117:J$128)</f>
        <v>250690878.72725242</v>
      </c>
      <c r="V8" s="11">
        <f>SUM(Предсказание!K$117:K$128)</f>
        <v>8125034760.9129038</v>
      </c>
      <c r="W8">
        <f>SUM(Предсказание!L$117:L$128)</f>
        <v>101796326.27255657</v>
      </c>
      <c r="X8" s="11">
        <f>SUM(Предсказание!N$117:N$128)</f>
        <v>175054209.71566448</v>
      </c>
      <c r="Y8">
        <f>SUM(Предсказание!O$117:O$128)</f>
        <v>69634479.091088191</v>
      </c>
      <c r="Z8">
        <f>SUM(Предсказание!P$117:P$128)</f>
        <v>96455166.818226427</v>
      </c>
      <c r="AA8">
        <f>SUM(Предсказание!Q$117:Q$128)</f>
        <v>28905162.340615131</v>
      </c>
      <c r="AB8">
        <f>SUM(Предсказание!R$117:R$128)</f>
        <v>4818.0018683937733</v>
      </c>
      <c r="AC8">
        <f>SUM(Предсказание!S$117:S$128)</f>
        <v>12248.669294380823</v>
      </c>
      <c r="AD8">
        <f>SUM(Предсказание!T$117:T$128)</f>
        <v>77158.404652441401</v>
      </c>
      <c r="AE8">
        <f>SUM(Предсказание!U$117:U$128)</f>
        <v>165738.49059914728</v>
      </c>
      <c r="AF8" s="11">
        <f>SUM(Предсказание!W$117:W$128)</f>
        <v>10613.534005052836</v>
      </c>
      <c r="AG8">
        <f>SUM(Предсказание!X$117:X$128)</f>
        <v>679.1180997789578</v>
      </c>
      <c r="AH8" s="11">
        <f>SUM(Предсказание!Y$117:Y$128)</f>
        <v>35719399.03748329</v>
      </c>
      <c r="AI8">
        <f>SUM(Предсказание!Z$117:Z$128)</f>
        <v>2007039.1150852526</v>
      </c>
      <c r="AJ8" s="11">
        <f>SUM(Предсказание!AA$117:AA$128)</f>
        <v>791318144.04424727</v>
      </c>
      <c r="AK8">
        <f>SUM(Предсказание!AB$117:AB$128)</f>
        <v>8105966.2626774078</v>
      </c>
    </row>
    <row r="9" spans="1:37" x14ac:dyDescent="0.25">
      <c r="A9" s="22" t="s">
        <v>9</v>
      </c>
      <c r="B9" s="18" t="s">
        <v>44</v>
      </c>
      <c r="C9" s="19">
        <f>SUM(Предсказание!I$45:I$56)</f>
        <v>7544493.8267609905</v>
      </c>
      <c r="D9" s="19">
        <f>SUM(Предсказание!I$57:I$68)</f>
        <v>47701167.421076767</v>
      </c>
      <c r="E9" s="19">
        <f>SUM(Предсказание!I$69:I$80)</f>
        <v>97144230.525119156</v>
      </c>
      <c r="F9" s="19">
        <f>SUM(Предсказание!I$81:I$92)</f>
        <v>146573118.4473905</v>
      </c>
      <c r="G9" s="19">
        <f>SUM(Предсказание!I$93:I$104)</f>
        <v>195185042.41170236</v>
      </c>
      <c r="H9" s="19">
        <f>SUM(Предсказание!I$105:I$116)</f>
        <v>242882671.81468901</v>
      </c>
      <c r="I9" s="19">
        <f>SUM(Предсказание!I$117:I$128)</f>
        <v>289268928.40039402</v>
      </c>
      <c r="K9">
        <v>4024751.47</v>
      </c>
    </row>
    <row r="10" spans="1:37" ht="30" x14ac:dyDescent="0.25">
      <c r="A10" s="20" t="s">
        <v>8</v>
      </c>
      <c r="B10" s="16" t="s">
        <v>45</v>
      </c>
      <c r="C10" s="15">
        <f>SUM(Предсказание!J$45:J$56)</f>
        <v>33951524.338089503</v>
      </c>
      <c r="D10" s="15">
        <f>SUM(Предсказание!J$57:J$68)</f>
        <v>158455954.01340294</v>
      </c>
      <c r="E10" s="15">
        <f>SUM(Предсказание!J$69:J$80)</f>
        <v>230134679.04305434</v>
      </c>
      <c r="F10" s="15">
        <f>SUM(Предсказание!J$81:J$92)</f>
        <v>248948214.64766571</v>
      </c>
      <c r="G10" s="15">
        <f>SUM(Предсказание!J$93:J$104)</f>
        <v>251431178.43622851</v>
      </c>
      <c r="H10" s="15">
        <f>SUM(Предсказание!J$105:J$116)</f>
        <v>251033917.84325731</v>
      </c>
      <c r="I10" s="15">
        <f>SUM(Предсказание!J$117:J$128)</f>
        <v>250690878.72725242</v>
      </c>
      <c r="K10">
        <v>17278948.859999999</v>
      </c>
      <c r="L10">
        <v>2023</v>
      </c>
      <c r="M10">
        <f>SUM(Предсказание!B33:B44)</f>
        <v>34.232959011612756</v>
      </c>
      <c r="N10">
        <f>SUM(Предсказание!C33:C44)</f>
        <v>9587.634</v>
      </c>
      <c r="O10">
        <f>SUM(Предсказание!D33:D44)</f>
        <v>37743.269</v>
      </c>
      <c r="P10">
        <f>SUM(Предсказание!E33:E44)</f>
        <v>9.8932082416245777</v>
      </c>
      <c r="Q10">
        <f>SUM(Предсказание!F33:F44)</f>
        <v>10.770621995006147</v>
      </c>
      <c r="R10">
        <f>SUM(Предсказание!G33:G44)</f>
        <v>9.548550915222668</v>
      </c>
      <c r="S10">
        <f>SUM(Предсказание!H33:H44)</f>
        <v>8.7261037365774818</v>
      </c>
      <c r="T10">
        <f>SUM(Предсказание!I33:I44)</f>
        <v>4024751.47</v>
      </c>
      <c r="U10">
        <f>SUM(Предсказание!J33:J44)</f>
        <v>17278948.859999999</v>
      </c>
      <c r="V10">
        <f>SUM(Предсказание!K33:K44)</f>
        <v>177474626.74999997</v>
      </c>
      <c r="W10">
        <f>SUM(Предсказание!L33:L44)</f>
        <v>65933637.420000002</v>
      </c>
      <c r="X10">
        <f>SUM(Предсказание!N33:N44)</f>
        <v>2869134</v>
      </c>
      <c r="Y10">
        <f>SUM(Предсказание!O33:O44)</f>
        <v>3704516</v>
      </c>
      <c r="Z10">
        <f>SUM(Предсказание!P33:P44)</f>
        <v>80123722</v>
      </c>
      <c r="AA10">
        <f>SUM(Предсказание!Q33:Q44)</f>
        <v>18742399</v>
      </c>
      <c r="AB10">
        <f>SUM(Предсказание!R33:R44)</f>
        <v>3754.1886343449996</v>
      </c>
      <c r="AC10">
        <f>SUM(Предсказание!S33:S44)</f>
        <v>8343.1761973169978</v>
      </c>
      <c r="AD10">
        <f>SUM(Предсказание!T33:T44)</f>
        <v>61140.555000000008</v>
      </c>
      <c r="AE10">
        <f>SUM(Предсказание!U33:U44)</f>
        <v>162478.70800000004</v>
      </c>
      <c r="AF10">
        <f>SUM(Предсказание!W33:W44)</f>
        <v>303.97600172499989</v>
      </c>
      <c r="AG10">
        <f>SUM(Предсказание!X33:X44)</f>
        <v>685.41730370699645</v>
      </c>
      <c r="AH10">
        <f>SUM(Предсказание!Y33:Y44)</f>
        <v>529460.61</v>
      </c>
      <c r="AI10">
        <f>SUM(Предсказание!Z33:Z44)</f>
        <v>1741319.5</v>
      </c>
      <c r="AJ10">
        <f>SUM(Предсказание!AA33:AA44)</f>
        <v>16957596.049999997</v>
      </c>
      <c r="AK10">
        <f>SUM(Предсказание!AB33:AB44)</f>
        <v>6309550.3800000008</v>
      </c>
    </row>
    <row r="11" spans="1:37" x14ac:dyDescent="0.25">
      <c r="A11" s="22" t="s">
        <v>10</v>
      </c>
      <c r="B11" s="18" t="s">
        <v>46</v>
      </c>
      <c r="C11" s="19">
        <f>SUM(Предсказание!K$45:K$56)</f>
        <v>366963871.43993789</v>
      </c>
      <c r="D11" s="19">
        <f>SUM(Предсказание!K$57:K$68)</f>
        <v>1973000673.4419763</v>
      </c>
      <c r="E11" s="19">
        <f>SUM(Предсказание!K$69:K$80)</f>
        <v>3689668049.8472281</v>
      </c>
      <c r="F11" s="19">
        <f>SUM(Предсказание!K$81:K$92)</f>
        <v>5126178250.1383772</v>
      </c>
      <c r="G11" s="19">
        <f>SUM(Предсказание!K$93:K$104)</f>
        <v>6316891919.9834013</v>
      </c>
      <c r="H11" s="19">
        <f>SUM(Предсказание!K$105:K$116)</f>
        <v>7305294483.9896355</v>
      </c>
      <c r="I11" s="19">
        <f>SUM(Предсказание!K$117:K$128)</f>
        <v>8125034760.9129038</v>
      </c>
      <c r="K11">
        <v>177474626.74999997</v>
      </c>
    </row>
    <row r="12" spans="1:37" ht="30" x14ac:dyDescent="0.25">
      <c r="A12" s="20" t="s">
        <v>11</v>
      </c>
      <c r="B12" s="16" t="s">
        <v>47</v>
      </c>
      <c r="C12" s="15">
        <f>SUM(Предсказание!L$45:L$56)</f>
        <v>83360538.768205717</v>
      </c>
      <c r="D12" s="15">
        <f>SUM(Предсказание!L$57:L$68)</f>
        <v>92749657.849742338</v>
      </c>
      <c r="E12" s="15">
        <f>SUM(Предсказание!L$69:L$80)</f>
        <v>97235371.845897093</v>
      </c>
      <c r="F12" s="15">
        <f>SUM(Предсказание!L$81:L$92)</f>
        <v>99621753.907160103</v>
      </c>
      <c r="G12" s="15">
        <f>SUM(Предсказание!L$93:L$104)</f>
        <v>100820878.95575543</v>
      </c>
      <c r="H12" s="15">
        <f>SUM(Предсказание!L$105:L$116)</f>
        <v>101468019.92818956</v>
      </c>
      <c r="I12" s="15">
        <f>SUM(Предсказание!L$117:L$128)</f>
        <v>101796326.27255657</v>
      </c>
      <c r="K12">
        <v>65933637.420000002</v>
      </c>
    </row>
    <row r="13" spans="1:37" ht="30" x14ac:dyDescent="0.25">
      <c r="A13" s="22" t="s">
        <v>12</v>
      </c>
      <c r="B13" s="18" t="s">
        <v>48</v>
      </c>
      <c r="C13" s="19">
        <f>SUM(Предсказание!N$45:N$56)</f>
        <v>5313577.6049364172</v>
      </c>
      <c r="D13" s="19">
        <f>SUM(Предсказание!N$57:N$68)</f>
        <v>31939006.110790282</v>
      </c>
      <c r="E13" s="19">
        <f>SUM(Предсказание!N$69:N$80)</f>
        <v>64164067.952370495</v>
      </c>
      <c r="F13" s="19">
        <f>SUM(Предсказание!N$81:N$92)</f>
        <v>94756553.334250629</v>
      </c>
      <c r="G13" s="19">
        <f>SUM(Предсказание!N$93:N$104)</f>
        <v>123507771.29674737</v>
      </c>
      <c r="H13" s="19">
        <f>SUM(Предсказание!N$105:N$116)</f>
        <v>150286877.5708977</v>
      </c>
      <c r="I13" s="19">
        <f>SUM(Предсказание!N$117:N$128)</f>
        <v>175054209.71566448</v>
      </c>
      <c r="K13">
        <v>2869134</v>
      </c>
    </row>
    <row r="14" spans="1:37" ht="30" x14ac:dyDescent="0.25">
      <c r="A14" s="22" t="s">
        <v>13</v>
      </c>
      <c r="B14" s="18" t="s">
        <v>49</v>
      </c>
      <c r="C14" s="19">
        <f>SUM(Предсказание!O$45:O$56)</f>
        <v>8482405.0895361081</v>
      </c>
      <c r="D14" s="19">
        <f>SUM(Предсказание!O$57:O$68)</f>
        <v>38701730.816350646</v>
      </c>
      <c r="E14" s="19">
        <f>SUM(Предсказание!O$69:O$80)</f>
        <v>57621033.494485445</v>
      </c>
      <c r="F14" s="19">
        <f>SUM(Предсказание!O$81:O$92)</f>
        <v>65177200.190221995</v>
      </c>
      <c r="G14" s="19">
        <f>SUM(Предсказание!O$93:O$104)</f>
        <v>68093679.69474341</v>
      </c>
      <c r="H14" s="19">
        <f>SUM(Предсказание!O$105:O$116)</f>
        <v>69208942.164912254</v>
      </c>
      <c r="I14" s="19">
        <f>SUM(Предсказание!O$117:O$128)</f>
        <v>69634479.091088191</v>
      </c>
      <c r="K14">
        <v>3704516</v>
      </c>
    </row>
    <row r="15" spans="1:37" ht="30" x14ac:dyDescent="0.25">
      <c r="A15" s="20" t="s">
        <v>14</v>
      </c>
      <c r="B15" s="16" t="s">
        <v>50</v>
      </c>
      <c r="C15" s="15">
        <f>SUM(Предсказание!P$45:P$56)</f>
        <v>82710156.613018289</v>
      </c>
      <c r="D15" s="15">
        <f>SUM(Предсказание!P$57:P$68)</f>
        <v>85952471.641876206</v>
      </c>
      <c r="E15" s="15">
        <f>SUM(Предсказание!P$69:P$80)</f>
        <v>88449381.069030553</v>
      </c>
      <c r="F15" s="15">
        <f>SUM(Предсказание!P$81:P$92)</f>
        <v>90837852.789447531</v>
      </c>
      <c r="G15" s="15">
        <f>SUM(Предсказание!P$93:P$104)</f>
        <v>92911254.079294771</v>
      </c>
      <c r="H15" s="15">
        <f>SUM(Предсказание!P$105:P$116)</f>
        <v>94787606.46346873</v>
      </c>
      <c r="I15" s="15">
        <f>SUM(Предсказание!P$117:P$128)</f>
        <v>96455166.818226427</v>
      </c>
      <c r="K15">
        <v>80123722</v>
      </c>
    </row>
    <row r="16" spans="1:37" ht="30" x14ac:dyDescent="0.25">
      <c r="A16" s="20" t="s">
        <v>15</v>
      </c>
      <c r="B16" s="16" t="s">
        <v>51</v>
      </c>
      <c r="C16" s="15">
        <f>SUM(Предсказание!Q$45:Q$56)</f>
        <v>23068181.280773796</v>
      </c>
      <c r="D16" s="15">
        <f>SUM(Предсказание!Q$57:Q$68)</f>
        <v>25427979.825657614</v>
      </c>
      <c r="E16" s="15">
        <f>SUM(Предсказание!Q$69:Q$80)</f>
        <v>26993854.180539519</v>
      </c>
      <c r="F16" s="15">
        <f>SUM(Предсказание!Q$81:Q$92)</f>
        <v>27856504.480517909</v>
      </c>
      <c r="G16" s="15">
        <f>SUM(Предсказание!Q$93:Q$104)</f>
        <v>28402242.476095412</v>
      </c>
      <c r="H16" s="15">
        <f>SUM(Предсказание!Q$105:Q$116)</f>
        <v>28713419.412595969</v>
      </c>
      <c r="I16" s="15">
        <f>SUM(Предсказание!Q$117:Q$128)</f>
        <v>28905162.340615131</v>
      </c>
      <c r="K16">
        <v>18742399</v>
      </c>
    </row>
    <row r="17" spans="1:11" x14ac:dyDescent="0.25">
      <c r="A17" s="14"/>
      <c r="B17" s="16" t="s">
        <v>54</v>
      </c>
      <c r="C17" s="17">
        <f>C15+C16</f>
        <v>105778337.89379209</v>
      </c>
      <c r="D17" s="17">
        <f t="shared" ref="D17:I17" si="0">D15+D16</f>
        <v>111380451.46753383</v>
      </c>
      <c r="E17" s="17">
        <f t="shared" si="0"/>
        <v>115443235.24957007</v>
      </c>
      <c r="F17" s="17">
        <f t="shared" si="0"/>
        <v>118694357.26996544</v>
      </c>
      <c r="G17" s="17">
        <f t="shared" si="0"/>
        <v>121313496.55539018</v>
      </c>
      <c r="H17" s="17">
        <f t="shared" si="0"/>
        <v>123501025.8760647</v>
      </c>
      <c r="I17" s="17">
        <f t="shared" si="0"/>
        <v>125360329.15884155</v>
      </c>
      <c r="K17">
        <v>3754.1886343449996</v>
      </c>
    </row>
    <row r="18" spans="1:11" x14ac:dyDescent="0.25">
      <c r="A18" s="21" t="s">
        <v>16</v>
      </c>
      <c r="B18" s="16" t="s">
        <v>30</v>
      </c>
      <c r="C18" s="15">
        <f>SUM(Предсказание!R$45:R$56)</f>
        <v>5192.0506084110611</v>
      </c>
      <c r="D18" s="15">
        <f>SUM(Предсказание!R$57:R$68)</f>
        <v>5035.9439876446504</v>
      </c>
      <c r="E18" s="15">
        <f>SUM(Предсказание!R$69:R$80)</f>
        <v>4820.7710512944732</v>
      </c>
      <c r="F18" s="15">
        <f>SUM(Предсказание!R$81:R$92)</f>
        <v>4803.0059556275382</v>
      </c>
      <c r="G18" s="15">
        <f>SUM(Предсказание!R$93:R$104)</f>
        <v>4816.1167820041828</v>
      </c>
      <c r="H18" s="15">
        <f>SUM(Предсказание!R$105:R$116)</f>
        <v>4818.684498656884</v>
      </c>
      <c r="I18" s="15">
        <f>SUM(Предсказание!R$117:R$128)</f>
        <v>4818.0018683937733</v>
      </c>
      <c r="K18">
        <v>8343.1761973169978</v>
      </c>
    </row>
    <row r="19" spans="1:11" x14ac:dyDescent="0.25">
      <c r="A19" s="27"/>
      <c r="B19" s="18"/>
      <c r="C19" s="19"/>
      <c r="D19" s="95">
        <f>D18/C18</f>
        <v>0.96993353252113534</v>
      </c>
      <c r="E19" s="95">
        <f t="shared" ref="E19" si="1">E18/D18</f>
        <v>0.95727257156193768</v>
      </c>
      <c r="F19" s="95">
        <f t="shared" ref="F19" si="2">F18/E18</f>
        <v>0.9963148850094915</v>
      </c>
      <c r="G19" s="95">
        <f t="shared" ref="G19" si="3">G18/F18</f>
        <v>1.0027297127044539</v>
      </c>
      <c r="H19" s="95">
        <f t="shared" ref="H19" si="4">H18/G18</f>
        <v>1.0005331508285462</v>
      </c>
      <c r="I19" s="95">
        <f t="shared" ref="I19" si="5">I18/H18</f>
        <v>0.99985833680057268</v>
      </c>
      <c r="J19" s="96">
        <f>AVERAGE(D19:I19)</f>
        <v>0.98777369823768957</v>
      </c>
    </row>
    <row r="20" spans="1:11" x14ac:dyDescent="0.25">
      <c r="A20" s="21" t="s">
        <v>17</v>
      </c>
      <c r="B20" s="16" t="s">
        <v>31</v>
      </c>
      <c r="C20" s="15">
        <f>SUM(Предсказание!S$45:S$56)</f>
        <v>9207.7724492378366</v>
      </c>
      <c r="D20" s="15">
        <f>SUM(Предсказание!S$57:S$68)</f>
        <v>9964.007706716071</v>
      </c>
      <c r="E20" s="15">
        <f>SUM(Предсказание!S$69:S$80)</f>
        <v>10600.006758071155</v>
      </c>
      <c r="F20" s="15">
        <f>SUM(Предсказание!S$81:S$92)</f>
        <v>11134.936544336048</v>
      </c>
      <c r="G20" s="15">
        <f>SUM(Предсказание!S$93:S$104)</f>
        <v>11577.541685068902</v>
      </c>
      <c r="H20" s="15">
        <f>SUM(Предсказание!S$105:S$116)</f>
        <v>11944.964045792423</v>
      </c>
      <c r="I20" s="15">
        <f>SUM(Предсказание!S$117:S$128)</f>
        <v>12248.669294380823</v>
      </c>
      <c r="K20">
        <v>61140.555000000008</v>
      </c>
    </row>
    <row r="21" spans="1:11" x14ac:dyDescent="0.25">
      <c r="A21" s="27"/>
      <c r="B21" s="18"/>
      <c r="C21" s="19"/>
      <c r="D21" s="95">
        <f>D20/C20</f>
        <v>1.0821300984192797</v>
      </c>
      <c r="E21" s="95">
        <f t="shared" ref="E21" si="6">E20/D20</f>
        <v>1.0638296426573817</v>
      </c>
      <c r="F21" s="95">
        <f t="shared" ref="F21" si="7">F20/E20</f>
        <v>1.0504650420017498</v>
      </c>
      <c r="G21" s="95">
        <f t="shared" ref="G21" si="8">G20/F20</f>
        <v>1.0397492288322012</v>
      </c>
      <c r="H21" s="95">
        <f t="shared" ref="H21" si="9">H20/G20</f>
        <v>1.0317357838752048</v>
      </c>
      <c r="I21" s="95">
        <f t="shared" ref="I21" si="10">I20/H20</f>
        <v>1.0254253798859594</v>
      </c>
      <c r="J21" s="96">
        <f>AVERAGE(D21:I21)</f>
        <v>1.0488891959452962</v>
      </c>
    </row>
    <row r="22" spans="1:11" x14ac:dyDescent="0.25">
      <c r="A22" s="21" t="s">
        <v>18</v>
      </c>
      <c r="B22" s="16" t="s">
        <v>26</v>
      </c>
      <c r="C22" s="15">
        <f>SUM(Предсказание!T$45:T$56)</f>
        <v>78439.598847735586</v>
      </c>
      <c r="D22" s="15">
        <f>SUM(Предсказание!T$57:T$68)</f>
        <v>75893.29215328001</v>
      </c>
      <c r="E22" s="15">
        <f>SUM(Предсказание!T$69:T$80)</f>
        <v>77510.630287120643</v>
      </c>
      <c r="F22" s="15">
        <f>SUM(Предсказание!T$81:T$92)</f>
        <v>76938.03028445135</v>
      </c>
      <c r="G22" s="15">
        <f>SUM(Предсказание!T$93:T$104)</f>
        <v>77193.747740743129</v>
      </c>
      <c r="H22" s="15">
        <f>SUM(Предсказание!T$105:T$116)</f>
        <v>77107.95482681549</v>
      </c>
      <c r="I22" s="15">
        <f>SUM(Предсказание!T$117:T$128)</f>
        <v>77158.404652441401</v>
      </c>
      <c r="K22">
        <v>162478.70800000004</v>
      </c>
    </row>
    <row r="23" spans="1:11" x14ac:dyDescent="0.25">
      <c r="A23" s="27"/>
      <c r="B23" s="18"/>
      <c r="C23" s="19"/>
      <c r="D23" s="95">
        <f>D22/C22</f>
        <v>0.96753799443316402</v>
      </c>
      <c r="E23" s="95">
        <f t="shared" ref="E23" si="11">E22/D22</f>
        <v>1.0213106862010166</v>
      </c>
      <c r="F23" s="95">
        <f t="shared" ref="F23" si="12">F22/E22</f>
        <v>0.99261262615788026</v>
      </c>
      <c r="G23" s="95">
        <f t="shared" ref="G23" si="13">G22/F22</f>
        <v>1.0033236808291861</v>
      </c>
      <c r="H23" s="95">
        <f t="shared" ref="H23" si="14">H22/G22</f>
        <v>0.9988886028151428</v>
      </c>
      <c r="I23" s="95">
        <f t="shared" ref="I23" si="15">I22/H22</f>
        <v>1.0006542752396848</v>
      </c>
      <c r="J23" s="96">
        <f>AVERAGE(D23:I23)</f>
        <v>0.99738797761267894</v>
      </c>
    </row>
    <row r="24" spans="1:11" x14ac:dyDescent="0.25">
      <c r="A24" s="21" t="s">
        <v>19</v>
      </c>
      <c r="B24" s="16" t="s">
        <v>28</v>
      </c>
      <c r="C24" s="15">
        <f>SUM(Предсказание!U$45:U$56)</f>
        <v>168967.39580759214</v>
      </c>
      <c r="D24" s="15">
        <f>SUM(Предсказание!U$57:U$68)</f>
        <v>169875.74633234783</v>
      </c>
      <c r="E24" s="15">
        <f>SUM(Предсказание!U$69:U$80)</f>
        <v>168282.84169286181</v>
      </c>
      <c r="F24" s="15">
        <f>SUM(Предсказание!U$81:U$92)</f>
        <v>167717.66251827363</v>
      </c>
      <c r="G24" s="15">
        <f>SUM(Предсказание!U$93:U$104)</f>
        <v>166807.38139405241</v>
      </c>
      <c r="H24" s="15">
        <f>SUM(Предсказание!U$105:U$116)</f>
        <v>166287.96215015621</v>
      </c>
      <c r="I24" s="15">
        <f>SUM(Предсказание!U$117:U$128)</f>
        <v>165738.49059914728</v>
      </c>
      <c r="K24">
        <v>303.97600172499989</v>
      </c>
    </row>
    <row r="25" spans="1:11" x14ac:dyDescent="0.25">
      <c r="A25" s="27"/>
      <c r="B25" s="18"/>
      <c r="C25" s="19"/>
      <c r="D25" s="95">
        <f>D24/C24</f>
        <v>1.0053758923158764</v>
      </c>
      <c r="E25" s="95">
        <f t="shared" ref="E25" si="16">E24/D24</f>
        <v>0.99062311910983669</v>
      </c>
      <c r="F25" s="95">
        <f t="shared" ref="F25" si="17">F24/E24</f>
        <v>0.99664149256749712</v>
      </c>
      <c r="G25" s="95">
        <f t="shared" ref="G25" si="18">G24/F24</f>
        <v>0.99457253869059836</v>
      </c>
      <c r="H25" s="95">
        <f t="shared" ref="H25" si="19">H24/G24</f>
        <v>0.99688611355471635</v>
      </c>
      <c r="I25" s="95">
        <f t="shared" ref="I25" si="20">I24/H24</f>
        <v>0.99669566248870878</v>
      </c>
      <c r="J25" s="96">
        <f>AVERAGE(D25:I25)</f>
        <v>0.9967991364545391</v>
      </c>
    </row>
    <row r="26" spans="1:11" x14ac:dyDescent="0.25">
      <c r="A26" s="22" t="s">
        <v>20</v>
      </c>
      <c r="B26" s="18" t="s">
        <v>27</v>
      </c>
      <c r="C26" s="19">
        <f>SUM(Предсказание!W$45:W$56)</f>
        <v>674.95144091679208</v>
      </c>
      <c r="D26" s="19">
        <f>SUM(Предсказание!W$57:W$68)</f>
        <v>3413.2999773298866</v>
      </c>
      <c r="E26" s="19">
        <f>SUM(Предсказание!W$69:W$80)</f>
        <v>5974.1544196271834</v>
      </c>
      <c r="F26" s="19">
        <f>SUM(Предсказание!W$81:W$92)</f>
        <v>7808.7942056563616</v>
      </c>
      <c r="G26" s="19">
        <f>SUM(Предсказание!W$93:W$104)</f>
        <v>9084.0262492202801</v>
      </c>
      <c r="H26" s="19">
        <f>SUM(Предсказание!W$105:W$116)</f>
        <v>9984.4463243491464</v>
      </c>
      <c r="I26" s="19">
        <f>SUM(Предсказание!W$117:W$128)</f>
        <v>10613.534005052836</v>
      </c>
      <c r="K26">
        <v>685.41730370699645</v>
      </c>
    </row>
    <row r="27" spans="1:11" x14ac:dyDescent="0.25">
      <c r="A27" s="21" t="s">
        <v>21</v>
      </c>
      <c r="B27" s="16" t="s">
        <v>29</v>
      </c>
      <c r="C27" s="15">
        <f>SUM(Предсказание!X$45:X$56)</f>
        <v>699.95649599025478</v>
      </c>
      <c r="D27" s="15">
        <f>SUM(Предсказание!X$57:X$68)</f>
        <v>698.77622209576384</v>
      </c>
      <c r="E27" s="15">
        <f>SUM(Предсказание!X$69:X$80)</f>
        <v>692.55127643629055</v>
      </c>
      <c r="F27" s="15">
        <f>SUM(Предсказание!X$81:X$92)</f>
        <v>689.67170962677039</v>
      </c>
      <c r="G27" s="15">
        <f>SUM(Предсказание!X$93:X$104)</f>
        <v>685.20179733887062</v>
      </c>
      <c r="H27" s="15">
        <f>SUM(Предсказание!X$105:X$116)</f>
        <v>682.45313496958283</v>
      </c>
      <c r="I27" s="15">
        <f>SUM(Предсказание!X$117:X$128)</f>
        <v>679.1180997789578</v>
      </c>
      <c r="K27">
        <v>529460.61</v>
      </c>
    </row>
    <row r="28" spans="1:11" ht="30" x14ac:dyDescent="0.25">
      <c r="A28" s="27" t="s">
        <v>23</v>
      </c>
      <c r="B28" s="18" t="s">
        <v>33</v>
      </c>
      <c r="C28" s="19">
        <f>SUM(Предсказание!Y$45:Y$56)</f>
        <v>956065.74689903401</v>
      </c>
      <c r="D28" s="19">
        <f>SUM(Предсказание!Y$57:Y$68)</f>
        <v>6027314.3748439103</v>
      </c>
      <c r="E28" s="19">
        <f>SUM(Предсказание!Y$69:Y$80)</f>
        <v>12113408.865174817</v>
      </c>
      <c r="F28" s="19">
        <f>SUM(Предсказание!Y$81:Y$92)</f>
        <v>18133510.310250979</v>
      </c>
      <c r="G28" s="19">
        <f>SUM(Предсказание!Y$93:Y$104)</f>
        <v>24060174.540714014</v>
      </c>
      <c r="H28" s="19">
        <f>SUM(Предсказание!Y$105:Y$116)</f>
        <v>29922093.382735986</v>
      </c>
      <c r="I28" s="19">
        <f>SUM(Предсказание!Y$117:Y$128)</f>
        <v>35719399.03748329</v>
      </c>
      <c r="K28">
        <v>1741319.5</v>
      </c>
    </row>
    <row r="29" spans="1:11" x14ac:dyDescent="0.25">
      <c r="A29" s="27"/>
      <c r="B29" s="18"/>
      <c r="C29" s="19">
        <f>SUM(Предсказание!Y$45:Y$56)</f>
        <v>956065.74689903401</v>
      </c>
      <c r="D29" s="19">
        <f>C29/C20*D20</f>
        <v>1034587.5207871537</v>
      </c>
      <c r="E29" s="19">
        <f t="shared" ref="E29:I29" si="21">D29/D20*E20</f>
        <v>1100624.872536784</v>
      </c>
      <c r="F29" s="19">
        <f t="shared" si="21"/>
        <v>1156167.9529575233</v>
      </c>
      <c r="G29" s="19">
        <f t="shared" si="21"/>
        <v>1202124.7374880896</v>
      </c>
      <c r="H29" s="19">
        <f t="shared" si="21"/>
        <v>1240275.108348049</v>
      </c>
      <c r="I29" s="19">
        <f t="shared" si="21"/>
        <v>1271809.5741408977</v>
      </c>
    </row>
    <row r="30" spans="1:11" ht="30" x14ac:dyDescent="0.25">
      <c r="A30" s="21" t="s">
        <v>22</v>
      </c>
      <c r="B30" s="16" t="s">
        <v>32</v>
      </c>
      <c r="C30" s="15">
        <f>SUM(Предсказание!Z$45:Z$56)</f>
        <v>1903859.6087634512</v>
      </c>
      <c r="D30" s="15">
        <f>SUM(Предсказание!Z$57:Z$68)</f>
        <v>2040184.7376204985</v>
      </c>
      <c r="E30" s="15">
        <f>SUM(Предсказание!Z$69:Z$80)</f>
        <v>2006220.7625329776</v>
      </c>
      <c r="F30" s="15">
        <f>SUM(Предсказание!Z$81:Z$92)</f>
        <v>1999693.6836170545</v>
      </c>
      <c r="G30" s="15">
        <f>SUM(Предсказание!Z$93:Z$104)</f>
        <v>2003834.9882997582</v>
      </c>
      <c r="H30" s="15">
        <f>SUM(Предсказание!Z$105:Z$116)</f>
        <v>2006224.3071706176</v>
      </c>
      <c r="I30" s="15">
        <f>SUM(Предсказание!Z$117:Z$128)</f>
        <v>2007039.1150852526</v>
      </c>
      <c r="K30">
        <v>16957596.049999997</v>
      </c>
    </row>
    <row r="31" spans="1:11" x14ac:dyDescent="0.25">
      <c r="A31" s="27"/>
      <c r="B31" s="18"/>
      <c r="C31" s="19"/>
      <c r="D31" s="95">
        <f>D30/C30</f>
        <v>1.0716046121413279</v>
      </c>
      <c r="E31" s="95">
        <f t="shared" ref="E31" si="22">E30/D30</f>
        <v>0.98335250016273834</v>
      </c>
      <c r="F31" s="95">
        <f t="shared" ref="F31" si="23">F30/E30</f>
        <v>0.99674657991891069</v>
      </c>
      <c r="G31" s="95">
        <f t="shared" ref="G31" si="24">G30/F30</f>
        <v>1.0020709695272993</v>
      </c>
      <c r="H31" s="95">
        <f t="shared" ref="H31" si="25">H30/G30</f>
        <v>1.0011923730670491</v>
      </c>
      <c r="I31" s="95">
        <f t="shared" ref="I31" si="26">I30/H30</f>
        <v>1.0004061399872999</v>
      </c>
      <c r="J31" s="96">
        <f>AVERAGE(D31:I31)</f>
        <v>1.0092288624674375</v>
      </c>
    </row>
    <row r="32" spans="1:11" x14ac:dyDescent="0.25">
      <c r="A32" s="27" t="s">
        <v>25</v>
      </c>
      <c r="B32" s="18" t="s">
        <v>35</v>
      </c>
      <c r="C32" s="19">
        <f>SUM(Предсказание!AA$45:AA$56)</f>
        <v>35153783.208163597</v>
      </c>
      <c r="D32" s="19">
        <f>SUM(Предсказание!AA$57:AA$68)</f>
        <v>191086203.11049005</v>
      </c>
      <c r="E32" s="19">
        <f>SUM(Предсказание!AA$69:AA$80)</f>
        <v>358171236.12696606</v>
      </c>
      <c r="F32" s="19">
        <f>SUM(Предсказание!AA$81:AA$92)</f>
        <v>498334136.48217291</v>
      </c>
      <c r="G32" s="19">
        <f>SUM(Предсказание!AA$93:AA$104)</f>
        <v>614626498.88263905</v>
      </c>
      <c r="H32" s="19">
        <f>SUM(Предсказание!AA$105:AA$116)</f>
        <v>711202282.46097088</v>
      </c>
      <c r="I32" s="19">
        <f>SUM(Предсказание!AA$117:AA$128)</f>
        <v>791318144.04424727</v>
      </c>
      <c r="K32">
        <v>6309550.3800000008</v>
      </c>
    </row>
    <row r="33" spans="1:25" x14ac:dyDescent="0.25">
      <c r="A33" s="27"/>
      <c r="B33" s="18"/>
      <c r="C33" s="19">
        <f>SUM(Предсказание!AA$45:AA$56)</f>
        <v>35153783.208163597</v>
      </c>
      <c r="D33" s="19">
        <f>C33/C20*D20</f>
        <v>38040966.882860087</v>
      </c>
      <c r="E33" s="19">
        <f t="shared" ref="E33:I33" si="27">D33/D20*E20</f>
        <v>40469108.205334336</v>
      </c>
      <c r="F33" s="19">
        <f t="shared" si="27"/>
        <v>42511383.450689889</v>
      </c>
      <c r="G33" s="19">
        <f t="shared" si="27"/>
        <v>44201178.159444816</v>
      </c>
      <c r="H33" s="19">
        <f t="shared" si="27"/>
        <v>45603937.196542382</v>
      </c>
      <c r="I33" s="19">
        <f t="shared" si="27"/>
        <v>46763434.624059908</v>
      </c>
    </row>
    <row r="34" spans="1:25" x14ac:dyDescent="0.25">
      <c r="A34" s="27"/>
      <c r="B34" s="18"/>
      <c r="C34" s="19"/>
      <c r="D34" s="95">
        <f>D33/C33</f>
        <v>1.0821300984192794</v>
      </c>
      <c r="E34" s="95">
        <f t="shared" ref="E34:I34" si="28">E33/D33</f>
        <v>1.0638296426573817</v>
      </c>
      <c r="F34" s="95">
        <f t="shared" si="28"/>
        <v>1.0504650420017498</v>
      </c>
      <c r="G34" s="95">
        <f t="shared" si="28"/>
        <v>1.0397492288322012</v>
      </c>
      <c r="H34" s="95">
        <f t="shared" si="28"/>
        <v>1.0317357838752048</v>
      </c>
      <c r="I34" s="95">
        <f t="shared" si="28"/>
        <v>1.0254253798859594</v>
      </c>
      <c r="J34" s="96">
        <f>AVERAGE(D34:I34)</f>
        <v>1.0488891959452959</v>
      </c>
    </row>
    <row r="35" spans="1:25" ht="30" x14ac:dyDescent="0.25">
      <c r="A35" s="21" t="s">
        <v>24</v>
      </c>
      <c r="B35" s="16" t="s">
        <v>34</v>
      </c>
      <c r="C35" s="15">
        <f>SUM(Предсказание!AB$45:AB$56)</f>
        <v>8076067.4403681131</v>
      </c>
      <c r="D35" s="15">
        <f>SUM(Предсказание!AB$57:AB$68)</f>
        <v>8244216.2836790755</v>
      </c>
      <c r="E35" s="15">
        <f>SUM(Предсказание!AB$69:AB$80)</f>
        <v>8069386.7423275514</v>
      </c>
      <c r="F35" s="15">
        <f>SUM(Предсказание!AB$81:AB$92)</f>
        <v>8106268.4359009806</v>
      </c>
      <c r="G35" s="15">
        <f>SUM(Предсказание!AB$93:AB$104)</f>
        <v>8108526.4044766938</v>
      </c>
      <c r="H35" s="15">
        <f>SUM(Предсказание!AB$105:AB$116)</f>
        <v>8105202.7045773063</v>
      </c>
      <c r="I35" s="15">
        <f>SUM(Предсказание!AB$117:AB$128)</f>
        <v>8105966.2626774078</v>
      </c>
    </row>
    <row r="36" spans="1:25" x14ac:dyDescent="0.25">
      <c r="A36" s="27"/>
      <c r="B36" s="18"/>
      <c r="C36" s="19"/>
      <c r="D36" s="95">
        <f>D35/C35</f>
        <v>1.0208206338731736</v>
      </c>
      <c r="E36" s="95">
        <f t="shared" ref="E36" si="29">E35/D35</f>
        <v>0.97879367360877823</v>
      </c>
      <c r="F36" s="95">
        <f t="shared" ref="F36" si="30">F35/E35</f>
        <v>1.0045705695799618</v>
      </c>
      <c r="G36" s="95">
        <f t="shared" ref="G36" si="31">G35/F35</f>
        <v>1.0002785459911139</v>
      </c>
      <c r="H36" s="95">
        <f t="shared" ref="H36" si="32">H35/G35</f>
        <v>0.99959009815919786</v>
      </c>
      <c r="I36" s="95">
        <f t="shared" ref="I36" si="33">I35/H35</f>
        <v>1.0000942059227798</v>
      </c>
      <c r="J36" s="96">
        <f>AVERAGE(D36:I36)</f>
        <v>1.0006912878558341</v>
      </c>
    </row>
    <row r="37" spans="1:25" ht="157.5" x14ac:dyDescent="0.25">
      <c r="A37" s="7"/>
      <c r="M37" s="89" t="s">
        <v>55</v>
      </c>
    </row>
    <row r="38" spans="1:25" ht="16.5" thickBot="1" x14ac:dyDescent="0.3">
      <c r="A38" s="7"/>
      <c r="M38" s="89" t="s">
        <v>56</v>
      </c>
    </row>
    <row r="39" spans="1:25" ht="16.5" thickBot="1" x14ac:dyDescent="0.3">
      <c r="A39" s="7"/>
      <c r="M39" s="90"/>
      <c r="N39" s="91" t="s">
        <v>57</v>
      </c>
      <c r="O39" s="91" t="s">
        <v>58</v>
      </c>
      <c r="P39" s="91" t="s">
        <v>59</v>
      </c>
      <c r="Q39" s="91" t="s">
        <v>60</v>
      </c>
      <c r="R39" s="91" t="s">
        <v>61</v>
      </c>
      <c r="S39" s="91" t="s">
        <v>62</v>
      </c>
      <c r="T39" s="91" t="s">
        <v>63</v>
      </c>
      <c r="U39" s="91" t="s">
        <v>64</v>
      </c>
      <c r="V39" s="91" t="s">
        <v>65</v>
      </c>
      <c r="W39" s="91" t="s">
        <v>66</v>
      </c>
      <c r="X39" s="91" t="s">
        <v>67</v>
      </c>
      <c r="Y39" s="91" t="s">
        <v>68</v>
      </c>
    </row>
    <row r="40" spans="1:25" ht="16.5" thickBot="1" x14ac:dyDescent="0.3">
      <c r="A40" s="7"/>
      <c r="M40" s="92">
        <v>2022</v>
      </c>
      <c r="N40" s="93">
        <v>741.3</v>
      </c>
      <c r="O40" s="93">
        <v>611.79999999999995</v>
      </c>
      <c r="P40" s="93">
        <v>134.1</v>
      </c>
      <c r="Q40" s="93">
        <v>112.6</v>
      </c>
      <c r="R40" s="93">
        <v>114.7</v>
      </c>
      <c r="S40" s="93">
        <v>120.6</v>
      </c>
      <c r="T40" s="93">
        <v>135.9</v>
      </c>
      <c r="U40" s="93">
        <v>157.80000000000001</v>
      </c>
      <c r="V40" s="93">
        <v>157.69999999999999</v>
      </c>
      <c r="W40" s="93">
        <v>160.30000000000001</v>
      </c>
      <c r="X40" s="93">
        <v>178.4</v>
      </c>
      <c r="Y40" s="93">
        <v>201.6</v>
      </c>
    </row>
    <row r="41" spans="1:25" ht="16.5" thickBot="1" x14ac:dyDescent="0.3">
      <c r="M41" s="92">
        <v>2023</v>
      </c>
      <c r="N41" s="93">
        <v>119.7</v>
      </c>
      <c r="O41" s="93">
        <v>127.3</v>
      </c>
      <c r="P41" s="93">
        <v>145.69999999999999</v>
      </c>
      <c r="Q41" s="93">
        <v>137.4</v>
      </c>
      <c r="R41" s="93">
        <v>126.8</v>
      </c>
      <c r="S41" s="93">
        <v>126</v>
      </c>
      <c r="T41" s="93">
        <v>137.19999999999999</v>
      </c>
      <c r="U41" s="93">
        <v>148.30000000000001</v>
      </c>
      <c r="V41" s="93">
        <v>146.30000000000001</v>
      </c>
      <c r="W41" s="93">
        <v>148.4</v>
      </c>
      <c r="X41" s="93">
        <v>167.8</v>
      </c>
      <c r="Y41" s="93">
        <v>192.8</v>
      </c>
    </row>
    <row r="42" spans="1:25" ht="16.5" thickBot="1" x14ac:dyDescent="0.3">
      <c r="M42" s="92">
        <v>2024</v>
      </c>
      <c r="N42" s="93">
        <v>119.7</v>
      </c>
      <c r="O42" s="93">
        <v>132.1</v>
      </c>
      <c r="P42" s="93">
        <v>148</v>
      </c>
      <c r="Q42" s="93">
        <v>142.30000000000001</v>
      </c>
      <c r="R42" s="93">
        <v>143.69999999999999</v>
      </c>
      <c r="S42" s="93">
        <v>148.1</v>
      </c>
      <c r="T42" s="93">
        <v>144.9</v>
      </c>
      <c r="U42" s="94"/>
      <c r="V42" s="94"/>
      <c r="W42" s="94"/>
      <c r="X42" s="94"/>
      <c r="Y42" s="9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описание</vt:lpstr>
      <vt:lpstr>графики</vt:lpstr>
      <vt:lpstr>графики Аэрофлот</vt:lpstr>
      <vt:lpstr>Предсказание</vt:lpstr>
      <vt:lpstr>Предсказание по годам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2024-12-03T07:29:44Z</dcterms:modified>
</cp:coreProperties>
</file>