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U2184" i="2"/>
  <c r="S2184" i="2"/>
  <c r="R2184" i="2"/>
  <c r="V2128" i="2"/>
  <c r="U2128" i="2"/>
  <c r="S2128" i="2"/>
  <c r="R2128" i="2"/>
  <c r="V2072" i="2"/>
  <c r="E174" i="12" s="1"/>
  <c r="E230" i="12" s="1"/>
  <c r="U2072" i="2"/>
  <c r="S2072" i="2"/>
  <c r="R2072" i="2"/>
  <c r="V2018" i="2"/>
  <c r="U2018" i="2"/>
  <c r="V2016" i="2"/>
  <c r="U2016" i="2"/>
  <c r="S2016" i="2"/>
  <c r="R2016" i="2"/>
  <c r="V1960" i="2"/>
  <c r="U1960" i="2"/>
  <c r="S1960" i="2"/>
  <c r="R1960" i="2"/>
  <c r="V1904" i="2"/>
  <c r="E171" i="12" s="1"/>
  <c r="E227" i="12" s="1"/>
  <c r="U1904" i="2"/>
  <c r="S1904" i="2"/>
  <c r="E117" i="12" s="1"/>
  <c r="R1904" i="2"/>
  <c r="V1848" i="2"/>
  <c r="U1848" i="2"/>
  <c r="S1848" i="2"/>
  <c r="R1848" i="2"/>
  <c r="V1792" i="2"/>
  <c r="U1792" i="2"/>
  <c r="S1792" i="2"/>
  <c r="R1792" i="2"/>
  <c r="V1736" i="2"/>
  <c r="E168" i="12" s="1"/>
  <c r="E224" i="12" s="1"/>
  <c r="U1736" i="2"/>
  <c r="S1736" i="2"/>
  <c r="R1736" i="2"/>
  <c r="V1680" i="2"/>
  <c r="U1680" i="2"/>
  <c r="S1680" i="2"/>
  <c r="R1680" i="2"/>
  <c r="D113" i="12" s="1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V2576" i="15"/>
  <c r="E183" i="16" s="1"/>
  <c r="U2576" i="15"/>
  <c r="X2576" i="15" s="1"/>
  <c r="S2576" i="15"/>
  <c r="R2576" i="15"/>
  <c r="D76" i="16" s="1"/>
  <c r="V2520" i="15"/>
  <c r="Y2520" i="15" s="1"/>
  <c r="U2520" i="15"/>
  <c r="X2520" i="15" s="1"/>
  <c r="S2520" i="15"/>
  <c r="R2520" i="15"/>
  <c r="D128" i="16" s="1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E73" i="16" s="1"/>
  <c r="R2408" i="15"/>
  <c r="V2352" i="15"/>
  <c r="Y2352" i="15" s="1"/>
  <c r="U2352" i="15"/>
  <c r="X2352" i="15" s="1"/>
  <c r="S2352" i="15"/>
  <c r="R2352" i="15"/>
  <c r="D125" i="16" s="1"/>
  <c r="V2296" i="15"/>
  <c r="Y2296" i="15" s="1"/>
  <c r="U2296" i="15"/>
  <c r="X2296" i="15" s="1"/>
  <c r="S2296" i="15"/>
  <c r="E124" i="16" s="1"/>
  <c r="R2296" i="15"/>
  <c r="D71" i="16" s="1"/>
  <c r="V2240" i="15"/>
  <c r="Y2240" i="15" s="1"/>
  <c r="U2240" i="15"/>
  <c r="X2240" i="15" s="1"/>
  <c r="S2240" i="15"/>
  <c r="E70" i="16" s="1"/>
  <c r="R2240" i="15"/>
  <c r="D70" i="16" s="1"/>
  <c r="V2184" i="15"/>
  <c r="Y2184" i="15" s="1"/>
  <c r="U2184" i="15"/>
  <c r="X2184" i="15" s="1"/>
  <c r="S2184" i="15"/>
  <c r="E122" i="16" s="1"/>
  <c r="R2184" i="15"/>
  <c r="D122" i="16" s="1"/>
  <c r="V2128" i="15"/>
  <c r="Y2128" i="15" s="1"/>
  <c r="U2128" i="15"/>
  <c r="X2128" i="15" s="1"/>
  <c r="S2128" i="15"/>
  <c r="E68" i="16" s="1"/>
  <c r="R2128" i="15"/>
  <c r="V2072" i="15"/>
  <c r="Y2072" i="15" s="1"/>
  <c r="U2072" i="15"/>
  <c r="X2072" i="15" s="1"/>
  <c r="S2072" i="15"/>
  <c r="E120" i="16" s="1"/>
  <c r="R2072" i="15"/>
  <c r="V2018" i="15"/>
  <c r="U2018" i="15"/>
  <c r="V2016" i="15"/>
  <c r="Y2016" i="15" s="1"/>
  <c r="U2016" i="15"/>
  <c r="X2016" i="15" s="1"/>
  <c r="S2016" i="15"/>
  <c r="R2016" i="15"/>
  <c r="D119" i="16" s="1"/>
  <c r="V1960" i="15"/>
  <c r="E172" i="16" s="1"/>
  <c r="U1960" i="15"/>
  <c r="D172" i="16" s="1"/>
  <c r="S1960" i="15"/>
  <c r="E65" i="16" s="1"/>
  <c r="R1960" i="15"/>
  <c r="D118" i="16" s="1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E150" i="16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E148" i="16" s="1"/>
  <c r="U616" i="15"/>
  <c r="D148" i="16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V1848" i="11"/>
  <c r="E171" i="13" s="1"/>
  <c r="E226" i="13" s="1"/>
  <c r="U1848" i="11"/>
  <c r="D171" i="13" s="1"/>
  <c r="S1848" i="11"/>
  <c r="R1848" i="1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E115" i="13" s="1"/>
  <c r="R1736" i="11"/>
  <c r="D115" i="13" s="1"/>
  <c r="V1680" i="11"/>
  <c r="Y1680" i="11" s="1"/>
  <c r="U1680" i="11"/>
  <c r="D168" i="13" s="1"/>
  <c r="D223" i="13" s="1"/>
  <c r="S1680" i="11"/>
  <c r="E60" i="13" s="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X56" i="11"/>
  <c r="V56" i="11"/>
  <c r="Y56" i="11" s="1"/>
  <c r="U56" i="1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D74" i="6" s="1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V2296" i="4"/>
  <c r="U2296" i="4"/>
  <c r="X2296" i="4" s="1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D124" i="6" s="1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D122" i="6" s="1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120" i="6" s="1"/>
  <c r="V1960" i="4"/>
  <c r="E173" i="6" s="1"/>
  <c r="E228" i="6" s="1"/>
  <c r="U1960" i="4"/>
  <c r="X1960" i="4" s="1"/>
  <c r="S1960" i="4"/>
  <c r="E119" i="6" s="1"/>
  <c r="R1960" i="4"/>
  <c r="D119" i="6" s="1"/>
  <c r="V1904" i="4"/>
  <c r="Y1904" i="4" s="1"/>
  <c r="U1904" i="4"/>
  <c r="X1904" i="4" s="1"/>
  <c r="S1904" i="4"/>
  <c r="E118" i="6" s="1"/>
  <c r="R1904" i="4"/>
  <c r="D64" i="6" s="1"/>
  <c r="V1848" i="4"/>
  <c r="E171" i="6" s="1"/>
  <c r="E226" i="6" s="1"/>
  <c r="U1848" i="4"/>
  <c r="X1848" i="4" s="1"/>
  <c r="S1848" i="4"/>
  <c r="E117" i="6" s="1"/>
  <c r="R1848" i="4"/>
  <c r="D117" i="6" s="1"/>
  <c r="V1792" i="4"/>
  <c r="Y1792" i="4" s="1"/>
  <c r="U1792" i="4"/>
  <c r="X1792" i="4" s="1"/>
  <c r="S1792" i="4"/>
  <c r="E116" i="6" s="1"/>
  <c r="R1792" i="4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S1960" i="18"/>
  <c r="E65" i="19" s="1"/>
  <c r="R1960" i="18"/>
  <c r="D65" i="19" s="1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S1848" i="18"/>
  <c r="E63" i="19" s="1"/>
  <c r="R1848" i="18"/>
  <c r="D63" i="19" s="1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R1736" i="18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X168" i="18"/>
  <c r="V168" i="18"/>
  <c r="Y168" i="18" s="1"/>
  <c r="U168" i="18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119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V1736" i="21"/>
  <c r="E169" i="23" s="1"/>
  <c r="E224" i="23" s="1"/>
  <c r="U1736" i="21"/>
  <c r="D169" i="23" s="1"/>
  <c r="S1736" i="2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E176" i="12"/>
  <c r="E232" i="12" s="1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E181" i="12"/>
  <c r="E237" i="12" s="1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D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D142" i="16"/>
  <c r="F142" i="16"/>
  <c r="G142" i="16"/>
  <c r="H142" i="16"/>
  <c r="C143" i="16"/>
  <c r="F143" i="16"/>
  <c r="G143" i="16"/>
  <c r="H143" i="16"/>
  <c r="C144" i="16"/>
  <c r="E144" i="16"/>
  <c r="F144" i="16"/>
  <c r="G144" i="16"/>
  <c r="H144" i="16"/>
  <c r="C145" i="16"/>
  <c r="F145" i="16"/>
  <c r="G145" i="16"/>
  <c r="H145" i="16"/>
  <c r="C146" i="16"/>
  <c r="F146" i="16"/>
  <c r="G146" i="16"/>
  <c r="H146" i="16"/>
  <c r="C147" i="16"/>
  <c r="D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D68" i="16" l="1"/>
  <c r="D138" i="16"/>
  <c r="E64" i="6"/>
  <c r="J64" i="6" s="1"/>
  <c r="G36" i="9" s="1"/>
  <c r="Y36" i="9" s="1"/>
  <c r="D68" i="6"/>
  <c r="J175" i="13"/>
  <c r="J230" i="13" s="1"/>
  <c r="F143" i="9" s="1"/>
  <c r="J68" i="13"/>
  <c r="F40" i="9" s="1"/>
  <c r="X40" i="9" s="1"/>
  <c r="E116" i="13"/>
  <c r="E118" i="13"/>
  <c r="D64" i="13"/>
  <c r="J64" i="13" s="1"/>
  <c r="F36" i="9" s="1"/>
  <c r="X36" i="9" s="1"/>
  <c r="D66" i="13"/>
  <c r="J66" i="13" s="1"/>
  <c r="F38" i="9" s="1"/>
  <c r="X38" i="9" s="1"/>
  <c r="J68" i="16"/>
  <c r="E40" i="9" s="1"/>
  <c r="W40" i="9" s="1"/>
  <c r="E64" i="16"/>
  <c r="D67" i="16"/>
  <c r="J67" i="16" s="1"/>
  <c r="E39" i="9" s="1"/>
  <c r="W39" i="9" s="1"/>
  <c r="D175" i="16"/>
  <c r="D230" i="16" s="1"/>
  <c r="E174" i="16"/>
  <c r="E229" i="16" s="1"/>
  <c r="D61" i="16"/>
  <c r="J61" i="16" s="1"/>
  <c r="E121" i="16"/>
  <c r="J169" i="23"/>
  <c r="J224" i="23" s="1"/>
  <c r="I137" i="9" s="1"/>
  <c r="J173" i="23"/>
  <c r="J228" i="23" s="1"/>
  <c r="I141" i="9" s="1"/>
  <c r="D172" i="23"/>
  <c r="D227" i="23" s="1"/>
  <c r="E65" i="23"/>
  <c r="D65" i="23"/>
  <c r="J171" i="23"/>
  <c r="J226" i="23" s="1"/>
  <c r="I139" i="9" s="1"/>
  <c r="D168" i="23"/>
  <c r="D223" i="23" s="1"/>
  <c r="D63" i="23"/>
  <c r="J63" i="23" s="1"/>
  <c r="I35" i="9" s="1"/>
  <c r="AA35" i="9" s="1"/>
  <c r="D60" i="23"/>
  <c r="X1736" i="21"/>
  <c r="J61" i="23"/>
  <c r="I33" i="9" s="1"/>
  <c r="AA33" i="9" s="1"/>
  <c r="D170" i="23"/>
  <c r="D225" i="23" s="1"/>
  <c r="E60" i="23"/>
  <c r="E168" i="23"/>
  <c r="E223" i="23" s="1"/>
  <c r="Y1848" i="2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3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E63" i="6"/>
  <c r="D63" i="6"/>
  <c r="D62" i="6"/>
  <c r="D60" i="13"/>
  <c r="J60" i="13" s="1"/>
  <c r="F32" i="9" s="1"/>
  <c r="X32" i="9" s="1"/>
  <c r="J65" i="13"/>
  <c r="F37" i="9" s="1"/>
  <c r="X37" i="9" s="1"/>
  <c r="J62" i="13"/>
  <c r="F34" i="9" s="1"/>
  <c r="X34" i="9" s="1"/>
  <c r="J63" i="13"/>
  <c r="F35" i="9" s="1"/>
  <c r="X35" i="9" s="1"/>
  <c r="E61" i="13"/>
  <c r="E119" i="13"/>
  <c r="D119" i="13"/>
  <c r="D282" i="13" s="1"/>
  <c r="D61" i="13"/>
  <c r="D64" i="12"/>
  <c r="Y168" i="2"/>
  <c r="Y336" i="2"/>
  <c r="Y504" i="2"/>
  <c r="Y672" i="2"/>
  <c r="E113" i="12"/>
  <c r="E63" i="12"/>
  <c r="D66" i="12"/>
  <c r="Y2128" i="2"/>
  <c r="X840" i="2"/>
  <c r="X1008" i="2"/>
  <c r="X1176" i="2"/>
  <c r="X1344" i="2"/>
  <c r="X1512" i="2"/>
  <c r="X1680" i="2"/>
  <c r="D170" i="12"/>
  <c r="D226" i="12" s="1"/>
  <c r="X2016" i="2"/>
  <c r="D122" i="12"/>
  <c r="Y840" i="2"/>
  <c r="Y1008" i="2"/>
  <c r="Y1176" i="2"/>
  <c r="Y1344" i="2"/>
  <c r="Y1512" i="2"/>
  <c r="Y1680" i="2"/>
  <c r="Y1848" i="2"/>
  <c r="Y2016" i="2"/>
  <c r="E122" i="12"/>
  <c r="X56" i="2"/>
  <c r="X224" i="2"/>
  <c r="X392" i="2"/>
  <c r="X560" i="2"/>
  <c r="X728" i="2"/>
  <c r="D61" i="12"/>
  <c r="D117" i="12"/>
  <c r="X2184" i="2"/>
  <c r="Y56" i="2"/>
  <c r="Y224" i="2"/>
  <c r="Y392" i="2"/>
  <c r="Y560" i="2"/>
  <c r="Y728" i="2"/>
  <c r="E61" i="12"/>
  <c r="E64" i="12"/>
  <c r="Y2184" i="2"/>
  <c r="X896" i="2"/>
  <c r="X1064" i="2"/>
  <c r="X1232" i="2"/>
  <c r="X1400" i="2"/>
  <c r="X1568" i="2"/>
  <c r="X1736" i="2"/>
  <c r="X1904" i="2"/>
  <c r="D120" i="12"/>
  <c r="Y896" i="2"/>
  <c r="Y1064" i="2"/>
  <c r="Y1232" i="2"/>
  <c r="Y1400" i="2"/>
  <c r="Y1568" i="2"/>
  <c r="Y1736" i="2"/>
  <c r="Y1904" i="2"/>
  <c r="E120" i="12"/>
  <c r="X112" i="2"/>
  <c r="X280" i="2"/>
  <c r="X448" i="2"/>
  <c r="X616" i="2"/>
  <c r="D115" i="12"/>
  <c r="D118" i="12"/>
  <c r="X2072" i="2"/>
  <c r="Y112" i="2"/>
  <c r="Y280" i="2"/>
  <c r="Y448" i="2"/>
  <c r="Y616" i="2"/>
  <c r="E62" i="12"/>
  <c r="E118" i="12"/>
  <c r="Y2072" i="2"/>
  <c r="X784" i="2"/>
  <c r="X952" i="2"/>
  <c r="X1120" i="2"/>
  <c r="X1288" i="2"/>
  <c r="X1456" i="2"/>
  <c r="X1624" i="2"/>
  <c r="X1792" i="2"/>
  <c r="X1960" i="2"/>
  <c r="D121" i="12"/>
  <c r="Y784" i="2"/>
  <c r="Y952" i="2"/>
  <c r="Y1120" i="2"/>
  <c r="Y1288" i="2"/>
  <c r="Y1456" i="2"/>
  <c r="Y1624" i="2"/>
  <c r="Y1792" i="2"/>
  <c r="Y1960" i="2"/>
  <c r="X168" i="2"/>
  <c r="X336" i="2"/>
  <c r="X504" i="2"/>
  <c r="X672" i="2"/>
  <c r="D116" i="12"/>
  <c r="X2128" i="2"/>
  <c r="E169" i="16"/>
  <c r="E224" i="16" s="1"/>
  <c r="E142" i="16"/>
  <c r="J142" i="16" s="1"/>
  <c r="E140" i="16"/>
  <c r="E116" i="16"/>
  <c r="E279" i="16" s="1"/>
  <c r="E60" i="16"/>
  <c r="D140" i="16"/>
  <c r="E62" i="16"/>
  <c r="X336" i="15"/>
  <c r="D116" i="16"/>
  <c r="D279" i="16" s="1"/>
  <c r="E118" i="16"/>
  <c r="E281" i="16" s="1"/>
  <c r="X224" i="15"/>
  <c r="E151" i="16"/>
  <c r="D149" i="16"/>
  <c r="D65" i="16"/>
  <c r="J65" i="16" s="1"/>
  <c r="Y2576" i="15"/>
  <c r="E181" i="16"/>
  <c r="E290" i="16" s="1"/>
  <c r="E179" i="16"/>
  <c r="E234" i="16" s="1"/>
  <c r="E175" i="16"/>
  <c r="E173" i="16"/>
  <c r="E228" i="16" s="1"/>
  <c r="D183" i="16"/>
  <c r="D238" i="16" s="1"/>
  <c r="X112" i="15"/>
  <c r="X728" i="15"/>
  <c r="D114" i="16"/>
  <c r="D277" i="16" s="1"/>
  <c r="X616" i="15"/>
  <c r="Y728" i="15"/>
  <c r="E167" i="16"/>
  <c r="E222" i="16" s="1"/>
  <c r="X504" i="15"/>
  <c r="Y616" i="15"/>
  <c r="E146" i="16"/>
  <c r="J146" i="16" s="1"/>
  <c r="D144" i="16"/>
  <c r="J144" i="16" s="1"/>
  <c r="E71" i="16"/>
  <c r="E182" i="16"/>
  <c r="E237" i="16" s="1"/>
  <c r="E180" i="16"/>
  <c r="E235" i="16" s="1"/>
  <c r="E178" i="16"/>
  <c r="E233" i="16" s="1"/>
  <c r="E176" i="16"/>
  <c r="E231" i="16" s="1"/>
  <c r="D182" i="16"/>
  <c r="J182" i="16" s="1"/>
  <c r="D180" i="16"/>
  <c r="D235" i="16" s="1"/>
  <c r="D178" i="16"/>
  <c r="D233" i="16" s="1"/>
  <c r="D176" i="16"/>
  <c r="D231" i="16" s="1"/>
  <c r="D174" i="16"/>
  <c r="D229" i="16" s="1"/>
  <c r="E152" i="16"/>
  <c r="E171" i="16"/>
  <c r="E280" i="16" s="1"/>
  <c r="E154" i="16"/>
  <c r="J154" i="16" s="1"/>
  <c r="D145" i="16"/>
  <c r="D66" i="16"/>
  <c r="D73" i="16"/>
  <c r="J73" i="16" s="1"/>
  <c r="D74" i="16"/>
  <c r="J74" i="16" s="1"/>
  <c r="D176" i="12"/>
  <c r="D232" i="12" s="1"/>
  <c r="E60" i="12"/>
  <c r="J68" i="12"/>
  <c r="D40" i="9" s="1"/>
  <c r="V40" i="9" s="1"/>
  <c r="D60" i="12"/>
  <c r="E114" i="12"/>
  <c r="D62" i="12"/>
  <c r="E119" i="12"/>
  <c r="E66" i="12"/>
  <c r="D114" i="12"/>
  <c r="E116" i="12"/>
  <c r="E175" i="12"/>
  <c r="E231" i="12" s="1"/>
  <c r="E167" i="12"/>
  <c r="E223" i="12" s="1"/>
  <c r="E115" i="12"/>
  <c r="E172" i="12"/>
  <c r="E228" i="12" s="1"/>
  <c r="E182" i="12"/>
  <c r="E238" i="12" s="1"/>
  <c r="D182" i="12"/>
  <c r="D238" i="12" s="1"/>
  <c r="D180" i="12"/>
  <c r="D236" i="12" s="1"/>
  <c r="D174" i="12"/>
  <c r="J174" i="12" s="1"/>
  <c r="D91" i="9" s="1"/>
  <c r="E65" i="12"/>
  <c r="D65" i="12"/>
  <c r="D63" i="12"/>
  <c r="E183" i="12"/>
  <c r="E239" i="12" s="1"/>
  <c r="E177" i="12"/>
  <c r="E233" i="12" s="1"/>
  <c r="E173" i="12"/>
  <c r="E229" i="12" s="1"/>
  <c r="D183" i="12"/>
  <c r="D239" i="12" s="1"/>
  <c r="D181" i="12"/>
  <c r="J181" i="12" s="1"/>
  <c r="D177" i="12"/>
  <c r="D233" i="12" s="1"/>
  <c r="D175" i="12"/>
  <c r="E170" i="12"/>
  <c r="E226" i="12" s="1"/>
  <c r="D171" i="6"/>
  <c r="J171" i="6" s="1"/>
  <c r="J226" i="6" s="1"/>
  <c r="G139" i="9" s="1"/>
  <c r="E178" i="6"/>
  <c r="E233" i="6" s="1"/>
  <c r="D168" i="6"/>
  <c r="D223" i="6" s="1"/>
  <c r="D60" i="6"/>
  <c r="D66" i="6"/>
  <c r="D174" i="6"/>
  <c r="E168" i="6"/>
  <c r="E62" i="6"/>
  <c r="D178" i="6"/>
  <c r="D287" i="6" s="1"/>
  <c r="E170" i="6"/>
  <c r="E225" i="6" s="1"/>
  <c r="D118" i="6"/>
  <c r="D75" i="6"/>
  <c r="J75" i="6" s="1"/>
  <c r="Y1736" i="4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J72" i="6" s="1"/>
  <c r="D65" i="6"/>
  <c r="E174" i="6"/>
  <c r="E229" i="6" s="1"/>
  <c r="E76" i="6"/>
  <c r="D183" i="6"/>
  <c r="D238" i="6" s="1"/>
  <c r="E60" i="6"/>
  <c r="D114" i="6"/>
  <c r="D176" i="6"/>
  <c r="D169" i="6"/>
  <c r="J169" i="6" s="1"/>
  <c r="J224" i="6" s="1"/>
  <c r="G137" i="9" s="1"/>
  <c r="H92" i="9"/>
  <c r="I91" i="9"/>
  <c r="J90" i="9"/>
  <c r="J85" i="9"/>
  <c r="I90" i="9"/>
  <c r="J231" i="23"/>
  <c r="I144" i="9" s="1"/>
  <c r="I92" i="9"/>
  <c r="H90" i="9"/>
  <c r="J92" i="9"/>
  <c r="J89" i="9"/>
  <c r="D172" i="12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D67" i="12"/>
  <c r="D173" i="12"/>
  <c r="D171" i="12"/>
  <c r="D227" i="12" s="1"/>
  <c r="D169" i="12"/>
  <c r="D225" i="12" s="1"/>
  <c r="D167" i="12"/>
  <c r="D223" i="12" s="1"/>
  <c r="D60" i="16"/>
  <c r="D75" i="16"/>
  <c r="J75" i="16" s="1"/>
  <c r="D69" i="16"/>
  <c r="J69" i="16" s="1"/>
  <c r="D152" i="16"/>
  <c r="D173" i="16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X1960" i="15"/>
  <c r="D64" i="16"/>
  <c r="Y1736" i="15"/>
  <c r="Y1848" i="15"/>
  <c r="Y1960" i="15"/>
  <c r="D62" i="16"/>
  <c r="E66" i="16"/>
  <c r="E149" i="16"/>
  <c r="E147" i="16"/>
  <c r="J147" i="16" s="1"/>
  <c r="E145" i="16"/>
  <c r="E143" i="16"/>
  <c r="J143" i="16" s="1"/>
  <c r="E141" i="16"/>
  <c r="J141" i="16" s="1"/>
  <c r="E139" i="16"/>
  <c r="J139" i="16" s="1"/>
  <c r="E119" i="16"/>
  <c r="D72" i="16"/>
  <c r="J72" i="16" s="1"/>
  <c r="D151" i="16"/>
  <c r="D129" i="16"/>
  <c r="D127" i="16"/>
  <c r="D290" i="16" s="1"/>
  <c r="D123" i="16"/>
  <c r="D286" i="16" s="1"/>
  <c r="D121" i="16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J182" i="19"/>
  <c r="J179" i="19"/>
  <c r="J177" i="19"/>
  <c r="J180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J79" i="19"/>
  <c r="J80" i="19"/>
  <c r="K68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9" i="6"/>
  <c r="J184" i="6"/>
  <c r="J182" i="6"/>
  <c r="J180" i="6"/>
  <c r="D239" i="6"/>
  <c r="J71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D287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J76" i="13"/>
  <c r="J72" i="13"/>
  <c r="J80" i="13"/>
  <c r="J79" i="13"/>
  <c r="J77" i="13"/>
  <c r="J78" i="13"/>
  <c r="J70" i="13"/>
  <c r="J74" i="13"/>
  <c r="J184" i="12"/>
  <c r="D240" i="12"/>
  <c r="J186" i="12"/>
  <c r="J179" i="12"/>
  <c r="J178" i="12"/>
  <c r="D235" i="12"/>
  <c r="J187" i="12"/>
  <c r="J185" i="12"/>
  <c r="J76" i="12"/>
  <c r="J80" i="12"/>
  <c r="J72" i="12"/>
  <c r="J79" i="12"/>
  <c r="F296" i="16"/>
  <c r="H277" i="16"/>
  <c r="G295" i="16"/>
  <c r="G287" i="16"/>
  <c r="J78" i="12"/>
  <c r="J70" i="12"/>
  <c r="E292" i="16"/>
  <c r="E295" i="16"/>
  <c r="J186" i="16"/>
  <c r="D295" i="16"/>
  <c r="J77" i="12"/>
  <c r="F280" i="16"/>
  <c r="F295" i="16"/>
  <c r="F287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J179" i="16"/>
  <c r="D288" i="16"/>
  <c r="F279" i="16"/>
  <c r="H230" i="16"/>
  <c r="G230" i="16"/>
  <c r="E277" i="16"/>
  <c r="G293" i="16"/>
  <c r="G289" i="16"/>
  <c r="D234" i="16"/>
  <c r="E227" i="16"/>
  <c r="F293" i="16"/>
  <c r="F289" i="16"/>
  <c r="D227" i="16"/>
  <c r="E293" i="16"/>
  <c r="D281" i="16"/>
  <c r="H276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J177" i="16"/>
  <c r="D232" i="16"/>
  <c r="H287" i="16"/>
  <c r="H233" i="16"/>
  <c r="E296" i="16"/>
  <c r="E242" i="16"/>
  <c r="J185" i="16"/>
  <c r="D242" i="16"/>
  <c r="H238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J187" i="16"/>
  <c r="J168" i="16"/>
  <c r="F240" i="16"/>
  <c r="G290" i="16"/>
  <c r="G278" i="16"/>
  <c r="D240" i="16"/>
  <c r="H241" i="16"/>
  <c r="E238" i="16"/>
  <c r="H229" i="16"/>
  <c r="H227" i="16"/>
  <c r="H291" i="16"/>
  <c r="H279" i="16"/>
  <c r="J138" i="16"/>
  <c r="J150" i="16"/>
  <c r="J78" i="16"/>
  <c r="J70" i="16"/>
  <c r="J153" i="16"/>
  <c r="J148" i="16"/>
  <c r="J77" i="16"/>
  <c r="J71" i="16"/>
  <c r="J76" i="16"/>
  <c r="J80" i="16"/>
  <c r="J79" i="16"/>
  <c r="J63" i="16"/>
  <c r="E35" i="9" s="1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68" i="6" l="1"/>
  <c r="G40" i="9" s="1"/>
  <c r="Y40" i="9" s="1"/>
  <c r="K68" i="13"/>
  <c r="F197" i="9" s="1"/>
  <c r="J176" i="6"/>
  <c r="G92" i="9" s="1"/>
  <c r="F91" i="9"/>
  <c r="J66" i="6"/>
  <c r="G38" i="9" s="1"/>
  <c r="Y38" i="9" s="1"/>
  <c r="E284" i="16"/>
  <c r="K67" i="16"/>
  <c r="E196" i="9" s="1"/>
  <c r="J64" i="16"/>
  <c r="E36" i="9" s="1"/>
  <c r="W36" i="9" s="1"/>
  <c r="D284" i="16"/>
  <c r="J176" i="13"/>
  <c r="J67" i="13"/>
  <c r="K67" i="13" s="1"/>
  <c r="J174" i="13"/>
  <c r="K68" i="16"/>
  <c r="E197" i="9" s="1"/>
  <c r="K66" i="13"/>
  <c r="J66" i="16"/>
  <c r="E38" i="9" s="1"/>
  <c r="W38" i="9" s="1"/>
  <c r="J175" i="16"/>
  <c r="E283" i="16"/>
  <c r="J173" i="16"/>
  <c r="J228" i="16" s="1"/>
  <c r="E142" i="9" s="1"/>
  <c r="I89" i="9"/>
  <c r="I85" i="9"/>
  <c r="J172" i="23"/>
  <c r="J227" i="23" s="1"/>
  <c r="I140" i="9" s="1"/>
  <c r="K63" i="23"/>
  <c r="L63" i="23" s="1"/>
  <c r="I281" i="9" s="1"/>
  <c r="J64" i="23"/>
  <c r="K64" i="23" s="1"/>
  <c r="D281" i="23"/>
  <c r="D277" i="23"/>
  <c r="J65" i="23"/>
  <c r="E277" i="23"/>
  <c r="K61" i="23"/>
  <c r="L61" i="23" s="1"/>
  <c r="I279" i="9" s="1"/>
  <c r="J60" i="23"/>
  <c r="I87" i="9"/>
  <c r="J168" i="23"/>
  <c r="I84" i="9" s="1"/>
  <c r="D279" i="23"/>
  <c r="J170" i="23"/>
  <c r="I86" i="9" s="1"/>
  <c r="J62" i="19"/>
  <c r="H34" i="9" s="1"/>
  <c r="Z34" i="9" s="1"/>
  <c r="K60" i="19"/>
  <c r="L60" i="19" s="1"/>
  <c r="H278" i="9" s="1"/>
  <c r="K63" i="19"/>
  <c r="H192" i="9" s="1"/>
  <c r="K65" i="19"/>
  <c r="H194" i="9" s="1"/>
  <c r="J170" i="19"/>
  <c r="H86" i="9" s="1"/>
  <c r="K61" i="19"/>
  <c r="H190" i="9" s="1"/>
  <c r="J171" i="19"/>
  <c r="H84" i="9"/>
  <c r="D223" i="19"/>
  <c r="J172" i="19"/>
  <c r="J227" i="19" s="1"/>
  <c r="H140" i="9" s="1"/>
  <c r="J173" i="19"/>
  <c r="J169" i="19"/>
  <c r="K64" i="19"/>
  <c r="H193" i="9" s="1"/>
  <c r="J63" i="6"/>
  <c r="G35" i="9" s="1"/>
  <c r="Y35" i="9" s="1"/>
  <c r="K62" i="13"/>
  <c r="F191" i="9" s="1"/>
  <c r="J168" i="13"/>
  <c r="J223" i="13" s="1"/>
  <c r="F136" i="9" s="1"/>
  <c r="E285" i="6"/>
  <c r="J62" i="6"/>
  <c r="G34" i="9" s="1"/>
  <c r="Y34" i="9" s="1"/>
  <c r="K64" i="13"/>
  <c r="F193" i="9" s="1"/>
  <c r="K60" i="13"/>
  <c r="F189" i="9" s="1"/>
  <c r="K65" i="13"/>
  <c r="F194" i="9" s="1"/>
  <c r="J172" i="13"/>
  <c r="J61" i="13"/>
  <c r="F33" i="9" s="1"/>
  <c r="X33" i="9" s="1"/>
  <c r="J169" i="13"/>
  <c r="F85" i="9" s="1"/>
  <c r="J173" i="13"/>
  <c r="J170" i="13"/>
  <c r="J225" i="13" s="1"/>
  <c r="F138" i="9" s="1"/>
  <c r="K63" i="13"/>
  <c r="F192" i="9" s="1"/>
  <c r="J65" i="12"/>
  <c r="D37" i="9" s="1"/>
  <c r="V37" i="9" s="1"/>
  <c r="J64" i="12"/>
  <c r="D36" i="9" s="1"/>
  <c r="V36" i="9" s="1"/>
  <c r="J152" i="16"/>
  <c r="D292" i="16"/>
  <c r="J61" i="12"/>
  <c r="D33" i="9" s="1"/>
  <c r="V33" i="9" s="1"/>
  <c r="J63" i="12"/>
  <c r="D35" i="9" s="1"/>
  <c r="V35" i="9" s="1"/>
  <c r="J62" i="12"/>
  <c r="D34" i="9" s="1"/>
  <c r="V34" i="9" s="1"/>
  <c r="J62" i="16"/>
  <c r="K62" i="16" s="1"/>
  <c r="J66" i="12"/>
  <c r="D38" i="9" s="1"/>
  <c r="V38" i="9" s="1"/>
  <c r="E278" i="16"/>
  <c r="J140" i="16"/>
  <c r="J60" i="12"/>
  <c r="D32" i="9" s="1"/>
  <c r="V32" i="9" s="1"/>
  <c r="E230" i="16"/>
  <c r="J176" i="16"/>
  <c r="E93" i="9" s="1"/>
  <c r="J60" i="16"/>
  <c r="K60" i="16" s="1"/>
  <c r="J151" i="16"/>
  <c r="J183" i="16"/>
  <c r="J238" i="16" s="1"/>
  <c r="E152" i="9" s="1"/>
  <c r="J145" i="16"/>
  <c r="E236" i="16"/>
  <c r="E288" i="16"/>
  <c r="E226" i="16"/>
  <c r="J69" i="12"/>
  <c r="K69" i="12" s="1"/>
  <c r="D198" i="9" s="1"/>
  <c r="D283" i="16"/>
  <c r="D285" i="16"/>
  <c r="J149" i="16"/>
  <c r="E291" i="16"/>
  <c r="K66" i="16"/>
  <c r="E195" i="9" s="1"/>
  <c r="E285" i="16"/>
  <c r="D291" i="16"/>
  <c r="E289" i="16"/>
  <c r="E282" i="16"/>
  <c r="J175" i="12"/>
  <c r="J231" i="12" s="1"/>
  <c r="D144" i="9" s="1"/>
  <c r="J178" i="16"/>
  <c r="J233" i="16" s="1"/>
  <c r="E147" i="9" s="1"/>
  <c r="J176" i="12"/>
  <c r="D93" i="9" s="1"/>
  <c r="D287" i="16"/>
  <c r="D289" i="16"/>
  <c r="E287" i="16"/>
  <c r="J180" i="16"/>
  <c r="E97" i="9" s="1"/>
  <c r="D237" i="16"/>
  <c r="E276" i="16"/>
  <c r="J174" i="16"/>
  <c r="E91" i="9" s="1"/>
  <c r="J61" i="6"/>
  <c r="G33" i="9" s="1"/>
  <c r="Y33" i="9" s="1"/>
  <c r="D237" i="12"/>
  <c r="J173" i="12"/>
  <c r="D90" i="9" s="1"/>
  <c r="J170" i="12"/>
  <c r="J180" i="12"/>
  <c r="J236" i="12" s="1"/>
  <c r="D149" i="9" s="1"/>
  <c r="K68" i="12"/>
  <c r="D197" i="9" s="1"/>
  <c r="J67" i="12"/>
  <c r="D39" i="9" s="1"/>
  <c r="V39" i="9" s="1"/>
  <c r="J172" i="12"/>
  <c r="J228" i="12" s="1"/>
  <c r="D141" i="9" s="1"/>
  <c r="J177" i="12"/>
  <c r="J233" i="12" s="1"/>
  <c r="D146" i="9" s="1"/>
  <c r="D230" i="12"/>
  <c r="J230" i="12"/>
  <c r="D143" i="9" s="1"/>
  <c r="J168" i="6"/>
  <c r="G84" i="9" s="1"/>
  <c r="J183" i="12"/>
  <c r="D100" i="9" s="1"/>
  <c r="J182" i="12"/>
  <c r="J238" i="12" s="1"/>
  <c r="D151" i="9" s="1"/>
  <c r="D231" i="12"/>
  <c r="J174" i="6"/>
  <c r="G90" i="9" s="1"/>
  <c r="E279" i="6"/>
  <c r="J170" i="6"/>
  <c r="J225" i="6" s="1"/>
  <c r="G138" i="9" s="1"/>
  <c r="D280" i="6"/>
  <c r="G87" i="9"/>
  <c r="J67" i="6"/>
  <c r="K67" i="6" s="1"/>
  <c r="D226" i="6"/>
  <c r="D233" i="6"/>
  <c r="J178" i="6"/>
  <c r="G94" i="9" s="1"/>
  <c r="J65" i="6"/>
  <c r="E287" i="6"/>
  <c r="E283" i="6"/>
  <c r="E223" i="6"/>
  <c r="J183" i="6"/>
  <c r="G99" i="9" s="1"/>
  <c r="J60" i="6"/>
  <c r="J70" i="6"/>
  <c r="K70" i="6" s="1"/>
  <c r="J175" i="6"/>
  <c r="K64" i="6"/>
  <c r="G193" i="9" s="1"/>
  <c r="E277" i="6"/>
  <c r="D283" i="6"/>
  <c r="D277" i="6"/>
  <c r="D285" i="6"/>
  <c r="D229" i="6"/>
  <c r="D281" i="6"/>
  <c r="J172" i="6"/>
  <c r="G88" i="9" s="1"/>
  <c r="D278" i="6"/>
  <c r="E281" i="6"/>
  <c r="D224" i="6"/>
  <c r="G85" i="9"/>
  <c r="D231" i="6"/>
  <c r="D292" i="6"/>
  <c r="L62" i="27"/>
  <c r="J280" i="9" s="1"/>
  <c r="J191" i="9"/>
  <c r="L65" i="27"/>
  <c r="J283" i="9" s="1"/>
  <c r="J194" i="9"/>
  <c r="L61" i="27"/>
  <c r="J279" i="9" s="1"/>
  <c r="J190" i="9"/>
  <c r="L68" i="27"/>
  <c r="J286" i="9" s="1"/>
  <c r="J197" i="9"/>
  <c r="L66" i="27"/>
  <c r="J284" i="9" s="1"/>
  <c r="J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40" i="16"/>
  <c r="E154" i="9" s="1"/>
  <c r="E102" i="9"/>
  <c r="J234" i="16"/>
  <c r="E148" i="9" s="1"/>
  <c r="E96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9" i="6"/>
  <c r="G152" i="9" s="1"/>
  <c r="G100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34" i="12"/>
  <c r="D147" i="9" s="1"/>
  <c r="D95" i="9"/>
  <c r="J237" i="13"/>
  <c r="F150" i="9" s="1"/>
  <c r="F98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4" i="13"/>
  <c r="F147" i="9" s="1"/>
  <c r="F95" i="9"/>
  <c r="J239" i="16"/>
  <c r="E153" i="9" s="1"/>
  <c r="E101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36" i="6"/>
  <c r="G149" i="9" s="1"/>
  <c r="G97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171" i="12"/>
  <c r="E290" i="6"/>
  <c r="J183" i="19"/>
  <c r="E292" i="6"/>
  <c r="J169" i="12"/>
  <c r="D224" i="12"/>
  <c r="D228" i="12"/>
  <c r="E286" i="6"/>
  <c r="D276" i="16"/>
  <c r="J167" i="16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8" i="6" l="1"/>
  <c r="L68" i="6" s="1"/>
  <c r="G286" i="9" s="1"/>
  <c r="L68" i="13"/>
  <c r="F286" i="9" s="1"/>
  <c r="J231" i="6"/>
  <c r="G144" i="9" s="1"/>
  <c r="K66" i="6"/>
  <c r="L66" i="6" s="1"/>
  <c r="G284" i="9" s="1"/>
  <c r="F39" i="9"/>
  <c r="X39" i="9" s="1"/>
  <c r="K64" i="16"/>
  <c r="E193" i="9" s="1"/>
  <c r="L66" i="13"/>
  <c r="F284" i="9" s="1"/>
  <c r="F195" i="9"/>
  <c r="J229" i="13"/>
  <c r="F142" i="9" s="1"/>
  <c r="F90" i="9"/>
  <c r="E90" i="9"/>
  <c r="J231" i="13"/>
  <c r="F144" i="9" s="1"/>
  <c r="F92" i="9"/>
  <c r="J230" i="16"/>
  <c r="E144" i="9" s="1"/>
  <c r="E92" i="9"/>
  <c r="I88" i="9"/>
  <c r="I36" i="9"/>
  <c r="AA36" i="9" s="1"/>
  <c r="I192" i="9"/>
  <c r="J225" i="23"/>
  <c r="I138" i="9" s="1"/>
  <c r="I190" i="9"/>
  <c r="I37" i="9"/>
  <c r="AA37" i="9" s="1"/>
  <c r="K65" i="23"/>
  <c r="J223" i="23"/>
  <c r="I136" i="9" s="1"/>
  <c r="I32" i="9"/>
  <c r="AA32" i="9" s="1"/>
  <c r="K60" i="23"/>
  <c r="K62" i="19"/>
  <c r="H191" i="9" s="1"/>
  <c r="J225" i="19"/>
  <c r="H138" i="9" s="1"/>
  <c r="L61" i="19"/>
  <c r="H279" i="9" s="1"/>
  <c r="L65" i="19"/>
  <c r="H283" i="9" s="1"/>
  <c r="H189" i="9"/>
  <c r="F84" i="9"/>
  <c r="H87" i="9"/>
  <c r="J226" i="19"/>
  <c r="H139" i="9" s="1"/>
  <c r="L63" i="19"/>
  <c r="H281" i="9" s="1"/>
  <c r="J228" i="19"/>
  <c r="H141" i="9" s="1"/>
  <c r="H89" i="9"/>
  <c r="H88" i="9"/>
  <c r="K62" i="6"/>
  <c r="G191" i="9" s="1"/>
  <c r="K63" i="6"/>
  <c r="L63" i="6" s="1"/>
  <c r="G281" i="9" s="1"/>
  <c r="L64" i="19"/>
  <c r="H282" i="9" s="1"/>
  <c r="J224" i="19"/>
  <c r="H137" i="9" s="1"/>
  <c r="H85" i="9"/>
  <c r="J224" i="13"/>
  <c r="F137" i="9" s="1"/>
  <c r="L62" i="13"/>
  <c r="F280" i="9" s="1"/>
  <c r="L60" i="13"/>
  <c r="F278" i="9" s="1"/>
  <c r="L64" i="13"/>
  <c r="F282" i="9" s="1"/>
  <c r="F88" i="9"/>
  <c r="J227" i="13"/>
  <c r="F140" i="9" s="1"/>
  <c r="L65" i="13"/>
  <c r="F283" i="9" s="1"/>
  <c r="K61" i="13"/>
  <c r="F190" i="9" s="1"/>
  <c r="F86" i="9"/>
  <c r="L63" i="13"/>
  <c r="F281" i="9" s="1"/>
  <c r="J228" i="13"/>
  <c r="F141" i="9" s="1"/>
  <c r="F89" i="9"/>
  <c r="K65" i="12"/>
  <c r="D194" i="9" s="1"/>
  <c r="K64" i="12"/>
  <c r="D193" i="9" s="1"/>
  <c r="K61" i="12"/>
  <c r="D190" i="9" s="1"/>
  <c r="K63" i="12"/>
  <c r="D192" i="9" s="1"/>
  <c r="K60" i="12"/>
  <c r="D189" i="9" s="1"/>
  <c r="K62" i="12"/>
  <c r="D191" i="9" s="1"/>
  <c r="K66" i="12"/>
  <c r="D195" i="9" s="1"/>
  <c r="J229" i="16"/>
  <c r="E143" i="9" s="1"/>
  <c r="E34" i="9"/>
  <c r="W34" i="9" s="1"/>
  <c r="J231" i="16"/>
  <c r="E145" i="9" s="1"/>
  <c r="E32" i="9"/>
  <c r="W32" i="9" s="1"/>
  <c r="D92" i="9"/>
  <c r="D41" i="9"/>
  <c r="V41" i="9" s="1"/>
  <c r="E100" i="9"/>
  <c r="J235" i="16"/>
  <c r="E149" i="9" s="1"/>
  <c r="K61" i="6"/>
  <c r="G190" i="9" s="1"/>
  <c r="J232" i="12"/>
  <c r="D145" i="9" s="1"/>
  <c r="J223" i="6"/>
  <c r="G136" i="9" s="1"/>
  <c r="E95" i="9"/>
  <c r="J229" i="12"/>
  <c r="D142" i="9" s="1"/>
  <c r="J239" i="12"/>
  <c r="D152" i="9" s="1"/>
  <c r="D97" i="9"/>
  <c r="D94" i="9"/>
  <c r="G197" i="9"/>
  <c r="J226" i="12"/>
  <c r="D139" i="9" s="1"/>
  <c r="D87" i="9"/>
  <c r="K67" i="12"/>
  <c r="D196" i="9" s="1"/>
  <c r="D89" i="9"/>
  <c r="D99" i="9"/>
  <c r="J229" i="6"/>
  <c r="G142" i="9" s="1"/>
  <c r="G86" i="9"/>
  <c r="G39" i="9"/>
  <c r="Y39" i="9" s="1"/>
  <c r="J233" i="6"/>
  <c r="G146" i="9" s="1"/>
  <c r="L69" i="23"/>
  <c r="I287" i="9" s="1"/>
  <c r="G37" i="9"/>
  <c r="Y37" i="9" s="1"/>
  <c r="K65" i="6"/>
  <c r="L74" i="19"/>
  <c r="H292" i="9" s="1"/>
  <c r="J238" i="6"/>
  <c r="G151" i="9" s="1"/>
  <c r="J230" i="6"/>
  <c r="G143" i="9" s="1"/>
  <c r="G91" i="9"/>
  <c r="G42" i="9"/>
  <c r="Y42" i="9" s="1"/>
  <c r="G32" i="9"/>
  <c r="Y32" i="9" s="1"/>
  <c r="K60" i="6"/>
  <c r="J227" i="6"/>
  <c r="G140" i="9" s="1"/>
  <c r="L64" i="6"/>
  <c r="G282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D207" i="9"/>
  <c r="L75" i="27"/>
  <c r="J293" i="9" s="1"/>
  <c r="J204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G195" i="9" l="1"/>
  <c r="L64" i="16"/>
  <c r="E282" i="9" s="1"/>
  <c r="L65" i="23"/>
  <c r="I283" i="9" s="1"/>
  <c r="I194" i="9"/>
  <c r="J59" i="23"/>
  <c r="I31" i="9" s="1"/>
  <c r="AA31" i="9" s="1"/>
  <c r="J54" i="23"/>
  <c r="I26" i="9" s="1"/>
  <c r="AA26" i="9" s="1"/>
  <c r="I189" i="9"/>
  <c r="L60" i="23"/>
  <c r="I27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78" i="9" s="1"/>
  <c r="J56" i="23"/>
  <c r="I28" i="9" s="1"/>
  <c r="AA28" i="9" s="1"/>
  <c r="L62" i="19"/>
  <c r="H280" i="9" s="1"/>
  <c r="L62" i="6"/>
  <c r="G280" i="9" s="1"/>
  <c r="G192" i="9"/>
  <c r="J165" i="19"/>
  <c r="J220" i="19" s="1"/>
  <c r="H133" i="9" s="1"/>
  <c r="J59" i="19"/>
  <c r="H31" i="9" s="1"/>
  <c r="Z31" i="9" s="1"/>
  <c r="J57" i="19"/>
  <c r="H29" i="9" s="1"/>
  <c r="Z29" i="9" s="1"/>
  <c r="J167" i="19"/>
  <c r="H8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30" i="9" s="1"/>
  <c r="J55" i="19"/>
  <c r="H27" i="9" s="1"/>
  <c r="Z27" i="9" s="1"/>
  <c r="L61" i="13"/>
  <c r="F279" i="9" s="1"/>
  <c r="J167" i="13"/>
  <c r="J222" i="13" s="1"/>
  <c r="F135" i="9" s="1"/>
  <c r="J165" i="13"/>
  <c r="J220" i="13" s="1"/>
  <c r="F133" i="9" s="1"/>
  <c r="J56" i="13"/>
  <c r="F28" i="9" s="1"/>
  <c r="X28" i="9" s="1"/>
  <c r="J59" i="13"/>
  <c r="F31" i="9" s="1"/>
  <c r="X31" i="9" s="1"/>
  <c r="J57" i="13"/>
  <c r="F29" i="9" s="1"/>
  <c r="X29" i="9" s="1"/>
  <c r="J58" i="13"/>
  <c r="F30" i="9" s="1"/>
  <c r="X30" i="9" s="1"/>
  <c r="J54" i="13"/>
  <c r="F26" i="9" s="1"/>
  <c r="X26" i="9" s="1"/>
  <c r="J162" i="13"/>
  <c r="J217" i="13" s="1"/>
  <c r="F130" i="9" s="1"/>
  <c r="J163" i="13"/>
  <c r="J218" i="13" s="1"/>
  <c r="F131" i="9" s="1"/>
  <c r="J55" i="13"/>
  <c r="F27" i="9" s="1"/>
  <c r="X27" i="9" s="1"/>
  <c r="L61" i="6"/>
  <c r="G279" i="9" s="1"/>
  <c r="L78" i="12"/>
  <c r="D296" i="9" s="1"/>
  <c r="J58" i="12"/>
  <c r="D30" i="9" s="1"/>
  <c r="V30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165" i="12"/>
  <c r="J221" i="12" s="1"/>
  <c r="D134" i="9" s="1"/>
  <c r="G254" i="6"/>
  <c r="G194" i="9"/>
  <c r="L65" i="6"/>
  <c r="G28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31" i="9" s="1"/>
  <c r="G189" i="9"/>
  <c r="L60" i="6"/>
  <c r="G278" i="9" s="1"/>
  <c r="J162" i="6"/>
  <c r="J217" i="6" s="1"/>
  <c r="G13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35" i="9" s="1"/>
  <c r="J165" i="6"/>
  <c r="J220" i="6" s="1"/>
  <c r="G133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11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K59" i="23"/>
  <c r="I188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R3" i="9" l="1"/>
  <c r="R9" i="9"/>
  <c r="R25" i="9"/>
  <c r="R31" i="9"/>
  <c r="R37" i="9"/>
  <c r="R22" i="9"/>
  <c r="R28" i="9"/>
  <c r="R34" i="9"/>
  <c r="R40" i="9"/>
  <c r="R35" i="9"/>
  <c r="R16" i="9"/>
  <c r="R38" i="9"/>
  <c r="R4" i="9"/>
  <c r="R30" i="9"/>
  <c r="R33" i="9"/>
  <c r="R27" i="9"/>
  <c r="R20" i="9"/>
  <c r="R43" i="9"/>
  <c r="R48" i="9"/>
  <c r="R51" i="9"/>
  <c r="R47" i="9"/>
  <c r="R45" i="9"/>
  <c r="R42" i="9"/>
  <c r="R50" i="9"/>
  <c r="R41" i="9"/>
  <c r="R46" i="9"/>
  <c r="R49" i="9"/>
  <c r="R44" i="9"/>
  <c r="R52" i="9"/>
  <c r="K57" i="23"/>
  <c r="I186" i="9" s="1"/>
  <c r="J217" i="23"/>
  <c r="I130" i="9" s="1"/>
  <c r="K54" i="23"/>
  <c r="I183" i="9" s="1"/>
  <c r="K56" i="19"/>
  <c r="H185" i="9" s="1"/>
  <c r="K55" i="23"/>
  <c r="I184" i="9" s="1"/>
  <c r="K58" i="23"/>
  <c r="I187" i="9" s="1"/>
  <c r="K54" i="19"/>
  <c r="H183" i="9" s="1"/>
  <c r="K56" i="23"/>
  <c r="I185" i="9" s="1"/>
  <c r="K58" i="19"/>
  <c r="H187" i="9" s="1"/>
  <c r="H8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275" i="9" s="1"/>
  <c r="K33" i="19"/>
  <c r="H5" i="9"/>
  <c r="K59" i="19"/>
  <c r="H188" i="9" s="1"/>
  <c r="K55" i="19"/>
  <c r="H184" i="9" s="1"/>
  <c r="H78" i="9"/>
  <c r="J222" i="19"/>
  <c r="H135" i="9" s="1"/>
  <c r="K56" i="13"/>
  <c r="F185" i="9" s="1"/>
  <c r="F81" i="9"/>
  <c r="F83" i="9"/>
  <c r="K59" i="13"/>
  <c r="L59" i="13" s="1"/>
  <c r="F277" i="9" s="1"/>
  <c r="F79" i="9"/>
  <c r="K55" i="13"/>
  <c r="F184" i="9" s="1"/>
  <c r="K57" i="13"/>
  <c r="L57" i="13" s="1"/>
  <c r="F275" i="9" s="1"/>
  <c r="K54" i="13"/>
  <c r="F183" i="9" s="1"/>
  <c r="F78" i="9"/>
  <c r="K58" i="13"/>
  <c r="F187" i="9" s="1"/>
  <c r="K58" i="12"/>
  <c r="D187" i="9" s="1"/>
  <c r="K57" i="12"/>
  <c r="D186" i="9" s="1"/>
  <c r="G79" i="9"/>
  <c r="L76" i="12"/>
  <c r="D294" i="9" s="1"/>
  <c r="L74" i="12"/>
  <c r="D292" i="9" s="1"/>
  <c r="D81" i="9"/>
  <c r="K59" i="12"/>
  <c r="D188" i="9" s="1"/>
  <c r="L75" i="12"/>
  <c r="D293" i="9" s="1"/>
  <c r="D82" i="9"/>
  <c r="D83" i="9"/>
  <c r="K58" i="6"/>
  <c r="G187" i="9" s="1"/>
  <c r="D79" i="9"/>
  <c r="K54" i="6"/>
  <c r="L54" i="6" s="1"/>
  <c r="G272" i="9" s="1"/>
  <c r="K59" i="6"/>
  <c r="L59" i="6" s="1"/>
  <c r="G277" i="9" s="1"/>
  <c r="K56" i="6"/>
  <c r="G185" i="9" s="1"/>
  <c r="D78" i="9"/>
  <c r="K57" i="6"/>
  <c r="L57" i="6" s="1"/>
  <c r="G275" i="9" s="1"/>
  <c r="G83" i="9"/>
  <c r="K55" i="6"/>
  <c r="L55" i="6" s="1"/>
  <c r="G273" i="9" s="1"/>
  <c r="K55" i="12"/>
  <c r="D184" i="9" s="1"/>
  <c r="G78" i="9"/>
  <c r="L72" i="12"/>
  <c r="D290" i="9" s="1"/>
  <c r="K54" i="12"/>
  <c r="D183" i="9" s="1"/>
  <c r="G81" i="9"/>
  <c r="D80" i="9"/>
  <c r="K56" i="12"/>
  <c r="D185" i="9" s="1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AB9" i="9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AB6" i="9"/>
  <c r="K46" i="27"/>
  <c r="J175" i="9" s="1"/>
  <c r="J18" i="9"/>
  <c r="AB18" i="9" s="1"/>
  <c r="K49" i="27"/>
  <c r="J178" i="9" s="1"/>
  <c r="J21" i="9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K39" i="27"/>
  <c r="J168" i="9" s="1"/>
  <c r="AB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AB10" i="9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R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17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K46" i="19"/>
  <c r="H18" i="9"/>
  <c r="Z18" i="9" s="1"/>
  <c r="K47" i="13"/>
  <c r="F19" i="9"/>
  <c r="K49" i="16"/>
  <c r="E21" i="9"/>
  <c r="K52" i="13"/>
  <c r="F181" i="9" s="1"/>
  <c r="F24" i="9"/>
  <c r="X24" i="9" s="1"/>
  <c r="K48" i="19"/>
  <c r="H20" i="9"/>
  <c r="K48" i="13"/>
  <c r="F20" i="9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N27" i="9" l="1"/>
  <c r="N18" i="9"/>
  <c r="R18" i="9"/>
  <c r="O17" i="9"/>
  <c r="O69" i="9" s="1"/>
  <c r="O25" i="9"/>
  <c r="O77" i="9" s="1"/>
  <c r="O27" i="9"/>
  <c r="O31" i="9"/>
  <c r="O33" i="9"/>
  <c r="O85" i="9" s="1"/>
  <c r="O35" i="9"/>
  <c r="O87" i="9" s="1"/>
  <c r="O37" i="9"/>
  <c r="O89" i="9" s="1"/>
  <c r="O16" i="9"/>
  <c r="O68" i="9" s="1"/>
  <c r="O38" i="9"/>
  <c r="O90" i="9" s="1"/>
  <c r="O20" i="9"/>
  <c r="O72" i="9" s="1"/>
  <c r="O18" i="9"/>
  <c r="O70" i="9" s="1"/>
  <c r="O40" i="9"/>
  <c r="O92" i="9" s="1"/>
  <c r="O34" i="9"/>
  <c r="O28" i="9"/>
  <c r="O30" i="9"/>
  <c r="O22" i="9"/>
  <c r="O74" i="9" s="1"/>
  <c r="O24" i="9"/>
  <c r="O76" i="9" s="1"/>
  <c r="P17" i="9"/>
  <c r="P69" i="9" s="1"/>
  <c r="P25" i="9"/>
  <c r="P77" i="9" s="1"/>
  <c r="P27" i="9"/>
  <c r="P31" i="9"/>
  <c r="P33" i="9"/>
  <c r="P85" i="9" s="1"/>
  <c r="P35" i="9"/>
  <c r="P87" i="9" s="1"/>
  <c r="P37" i="9"/>
  <c r="P22" i="9"/>
  <c r="P28" i="9"/>
  <c r="P34" i="9"/>
  <c r="P86" i="9" s="1"/>
  <c r="P40" i="9"/>
  <c r="P92" i="9" s="1"/>
  <c r="P16" i="9"/>
  <c r="P68" i="9" s="1"/>
  <c r="P38" i="9"/>
  <c r="P90" i="9" s="1"/>
  <c r="P20" i="9"/>
  <c r="P72" i="9" s="1"/>
  <c r="P24" i="9"/>
  <c r="P76" i="9" s="1"/>
  <c r="P18" i="9"/>
  <c r="P70" i="9" s="1"/>
  <c r="P30" i="9"/>
  <c r="S18" i="9"/>
  <c r="S25" i="9"/>
  <c r="S31" i="9"/>
  <c r="S37" i="9"/>
  <c r="S9" i="9"/>
  <c r="S22" i="9"/>
  <c r="S28" i="9"/>
  <c r="S34" i="9"/>
  <c r="S40" i="9"/>
  <c r="S35" i="9"/>
  <c r="S3" i="9"/>
  <c r="S16" i="9"/>
  <c r="S6" i="9"/>
  <c r="S24" i="9"/>
  <c r="S33" i="9"/>
  <c r="S10" i="9"/>
  <c r="S11" i="9"/>
  <c r="S27" i="9"/>
  <c r="S20" i="9"/>
  <c r="S7" i="9"/>
  <c r="S38" i="9"/>
  <c r="S17" i="9"/>
  <c r="S30" i="9"/>
  <c r="Q7" i="9"/>
  <c r="Q9" i="9"/>
  <c r="Q11" i="9"/>
  <c r="Q17" i="9"/>
  <c r="Q25" i="9"/>
  <c r="Q77" i="9" s="1"/>
  <c r="Q27" i="9"/>
  <c r="Q31" i="9"/>
  <c r="Q33" i="9"/>
  <c r="Q85" i="9" s="1"/>
  <c r="Q35" i="9"/>
  <c r="Q87" i="9" s="1"/>
  <c r="Q37" i="9"/>
  <c r="Q89" i="9" s="1"/>
  <c r="Q22" i="9"/>
  <c r="Q74" i="9" s="1"/>
  <c r="Q28" i="9"/>
  <c r="Q34" i="9"/>
  <c r="Q86" i="9" s="1"/>
  <c r="Q40" i="9"/>
  <c r="Q92" i="9" s="1"/>
  <c r="Q12" i="9"/>
  <c r="Q16" i="9"/>
  <c r="Q68" i="9" s="1"/>
  <c r="Q38" i="9"/>
  <c r="Q90" i="9" s="1"/>
  <c r="Q20" i="9"/>
  <c r="Q72" i="9" s="1"/>
  <c r="Q10" i="9"/>
  <c r="Q18" i="9"/>
  <c r="Q70" i="9" s="1"/>
  <c r="Q4" i="9"/>
  <c r="Q14" i="9"/>
  <c r="Q30" i="9"/>
  <c r="Q24" i="9"/>
  <c r="Q76" i="9" s="1"/>
  <c r="P19" i="9"/>
  <c r="P71" i="9" s="1"/>
  <c r="P21" i="9"/>
  <c r="P73" i="9" s="1"/>
  <c r="P23" i="9"/>
  <c r="P75" i="9" s="1"/>
  <c r="P29" i="9"/>
  <c r="P39" i="9"/>
  <c r="P91" i="9" s="1"/>
  <c r="P26" i="9"/>
  <c r="P32" i="9"/>
  <c r="P84" i="9" s="1"/>
  <c r="P36" i="9"/>
  <c r="P88" i="9" s="1"/>
  <c r="R5" i="9"/>
  <c r="R19" i="9"/>
  <c r="R21" i="9"/>
  <c r="R23" i="9"/>
  <c r="R29" i="9"/>
  <c r="R26" i="9"/>
  <c r="R32" i="9"/>
  <c r="R39" i="9"/>
  <c r="R36" i="9"/>
  <c r="N19" i="9"/>
  <c r="N21" i="9"/>
  <c r="N23" i="9"/>
  <c r="N29" i="9"/>
  <c r="N39" i="9"/>
  <c r="N26" i="9"/>
  <c r="N32" i="9"/>
  <c r="N36" i="9"/>
  <c r="O19" i="9"/>
  <c r="O71" i="9" s="1"/>
  <c r="O21" i="9"/>
  <c r="O23" i="9"/>
  <c r="O29" i="9"/>
  <c r="O39" i="9"/>
  <c r="O26" i="9"/>
  <c r="O32" i="9"/>
  <c r="O84" i="9" s="1"/>
  <c r="O36" i="9"/>
  <c r="O88" i="9" s="1"/>
  <c r="Q5" i="9"/>
  <c r="Q13" i="9"/>
  <c r="Q15" i="9"/>
  <c r="Q19" i="9"/>
  <c r="Q71" i="9" s="1"/>
  <c r="Q21" i="9"/>
  <c r="Q73" i="9" s="1"/>
  <c r="Q23" i="9"/>
  <c r="Q75" i="9" s="1"/>
  <c r="Q29" i="9"/>
  <c r="Q39" i="9"/>
  <c r="Q91" i="9" s="1"/>
  <c r="Q8" i="9"/>
  <c r="Q26" i="9"/>
  <c r="Q32" i="9"/>
  <c r="Q84" i="9" s="1"/>
  <c r="Q36" i="9"/>
  <c r="Q88" i="9" s="1"/>
  <c r="N17" i="9"/>
  <c r="N31" i="9"/>
  <c r="N33" i="9"/>
  <c r="N35" i="9"/>
  <c r="N37" i="9"/>
  <c r="N16" i="9"/>
  <c r="N38" i="9"/>
  <c r="N20" i="9"/>
  <c r="N24" i="9"/>
  <c r="N30" i="9"/>
  <c r="N40" i="9"/>
  <c r="N34" i="9"/>
  <c r="N28" i="9"/>
  <c r="N22" i="9"/>
  <c r="R17" i="9"/>
  <c r="S15" i="9"/>
  <c r="S8" i="9"/>
  <c r="S23" i="9"/>
  <c r="S29" i="9"/>
  <c r="S32" i="9"/>
  <c r="S39" i="9"/>
  <c r="S26" i="9"/>
  <c r="S21" i="9"/>
  <c r="S36" i="9"/>
  <c r="Q69" i="9"/>
  <c r="Q41" i="9"/>
  <c r="Q93" i="9" s="1"/>
  <c r="Q46" i="9"/>
  <c r="Q98" i="9" s="1"/>
  <c r="Q45" i="9"/>
  <c r="Q97" i="9" s="1"/>
  <c r="Q43" i="9"/>
  <c r="Q95" i="9" s="1"/>
  <c r="Q48" i="9"/>
  <c r="Q100" i="9" s="1"/>
  <c r="Q49" i="9"/>
  <c r="Q101" i="9" s="1"/>
  <c r="Q47" i="9"/>
  <c r="Q99" i="9" s="1"/>
  <c r="Q42" i="9"/>
  <c r="Q94" i="9" s="1"/>
  <c r="Q50" i="9"/>
  <c r="Q102" i="9" s="1"/>
  <c r="Q51" i="9"/>
  <c r="Q103" i="9" s="1"/>
  <c r="Q44" i="9"/>
  <c r="Q96" i="9" s="1"/>
  <c r="Q52" i="9"/>
  <c r="Q104" i="9" s="1"/>
  <c r="Y21" i="9"/>
  <c r="AA21" i="9"/>
  <c r="W21" i="9"/>
  <c r="X21" i="9"/>
  <c r="O73" i="9"/>
  <c r="O75" i="9"/>
  <c r="O86" i="9"/>
  <c r="AB21" i="9"/>
  <c r="L55" i="23"/>
  <c r="I273" i="9" s="1"/>
  <c r="O91" i="9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46" i="9"/>
  <c r="O98" i="9" s="1"/>
  <c r="O42" i="9"/>
  <c r="O94" i="9" s="1"/>
  <c r="O50" i="9"/>
  <c r="O102" i="9" s="1"/>
  <c r="O44" i="9"/>
  <c r="O96" i="9" s="1"/>
  <c r="O52" i="9"/>
  <c r="O104" i="9" s="1"/>
  <c r="O48" i="9"/>
  <c r="O100" i="9" s="1"/>
  <c r="P89" i="9"/>
  <c r="P41" i="9"/>
  <c r="P93" i="9" s="1"/>
  <c r="P43" i="9"/>
  <c r="P95" i="9" s="1"/>
  <c r="P45" i="9"/>
  <c r="P97" i="9" s="1"/>
  <c r="P47" i="9"/>
  <c r="P99" i="9" s="1"/>
  <c r="P49" i="9"/>
  <c r="P101" i="9" s="1"/>
  <c r="P51" i="9"/>
  <c r="P103" i="9" s="1"/>
  <c r="P46" i="9"/>
  <c r="P98" i="9" s="1"/>
  <c r="P74" i="9"/>
  <c r="P44" i="9"/>
  <c r="P96" i="9" s="1"/>
  <c r="P52" i="9"/>
  <c r="P104" i="9" s="1"/>
  <c r="P48" i="9"/>
  <c r="P100" i="9" s="1"/>
  <c r="P42" i="9"/>
  <c r="P94" i="9" s="1"/>
  <c r="P50" i="9"/>
  <c r="P102" i="9" s="1"/>
  <c r="Z21" i="9"/>
  <c r="N41" i="9"/>
  <c r="N43" i="9"/>
  <c r="N45" i="9"/>
  <c r="N47" i="9"/>
  <c r="N49" i="9"/>
  <c r="N51" i="9"/>
  <c r="N52" i="9"/>
  <c r="N42" i="9"/>
  <c r="N50" i="9"/>
  <c r="N44" i="9"/>
  <c r="N46" i="9"/>
  <c r="N48" i="9"/>
  <c r="S43" i="9"/>
  <c r="S48" i="9"/>
  <c r="S51" i="9"/>
  <c r="S46" i="9"/>
  <c r="S47" i="9"/>
  <c r="S42" i="9"/>
  <c r="S50" i="9"/>
  <c r="S44" i="9"/>
  <c r="S52" i="9"/>
  <c r="S41" i="9"/>
  <c r="S49" i="9"/>
  <c r="S45" i="9"/>
  <c r="L57" i="23"/>
  <c r="I275" i="9" s="1"/>
  <c r="L58" i="23"/>
  <c r="I276" i="9" s="1"/>
  <c r="L54" i="23"/>
  <c r="I272" i="9" s="1"/>
  <c r="L54" i="19"/>
  <c r="H272" i="9" s="1"/>
  <c r="L56" i="19"/>
  <c r="H274" i="9" s="1"/>
  <c r="L56" i="23"/>
  <c r="I274" i="9" s="1"/>
  <c r="L58" i="19"/>
  <c r="H276" i="9" s="1"/>
  <c r="K41" i="27"/>
  <c r="J170" i="9" s="1"/>
  <c r="J13" i="9"/>
  <c r="AB13" i="9" s="1"/>
  <c r="K42" i="27"/>
  <c r="J171" i="9" s="1"/>
  <c r="J14" i="9"/>
  <c r="AB14" i="9" s="1"/>
  <c r="K40" i="27"/>
  <c r="J169" i="9" s="1"/>
  <c r="J12" i="9"/>
  <c r="AB12" i="9" s="1"/>
  <c r="K33" i="27"/>
  <c r="J162" i="9" s="1"/>
  <c r="J5" i="9"/>
  <c r="AB5" i="9" s="1"/>
  <c r="K32" i="27"/>
  <c r="J161" i="9" s="1"/>
  <c r="J4" i="9"/>
  <c r="AB4" i="9" s="1"/>
  <c r="I12" i="9"/>
  <c r="R12" i="9" s="1"/>
  <c r="K41" i="23"/>
  <c r="I170" i="9" s="1"/>
  <c r="I13" i="9"/>
  <c r="R13" i="9" s="1"/>
  <c r="I8" i="9"/>
  <c r="R8" i="9" s="1"/>
  <c r="L59" i="19"/>
  <c r="H277" i="9" s="1"/>
  <c r="K43" i="23"/>
  <c r="L43" i="23" s="1"/>
  <c r="I261" i="9" s="1"/>
  <c r="I15" i="9"/>
  <c r="R15" i="9" s="1"/>
  <c r="K33" i="23"/>
  <c r="I162" i="9" s="1"/>
  <c r="I5" i="9"/>
  <c r="H186" i="9"/>
  <c r="L55" i="19"/>
  <c r="H273" i="9" s="1"/>
  <c r="L56" i="13"/>
  <c r="F274" i="9" s="1"/>
  <c r="F188" i="9"/>
  <c r="L55" i="13"/>
  <c r="F273" i="9" s="1"/>
  <c r="F186" i="9"/>
  <c r="L58" i="13"/>
  <c r="F276" i="9" s="1"/>
  <c r="L54" i="13"/>
  <c r="F272" i="9" s="1"/>
  <c r="X19" i="9"/>
  <c r="Y19" i="9"/>
  <c r="X20" i="9"/>
  <c r="Z20" i="9"/>
  <c r="Z19" i="9"/>
  <c r="AB20" i="9"/>
  <c r="W20" i="9"/>
  <c r="Y20" i="9"/>
  <c r="W19" i="9"/>
  <c r="AA19" i="9"/>
  <c r="G183" i="9"/>
  <c r="G188" i="9"/>
  <c r="L56" i="6"/>
  <c r="G274" i="9" s="1"/>
  <c r="G186" i="9"/>
  <c r="L58" i="6"/>
  <c r="G276" i="9" s="1"/>
  <c r="G18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S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AB22" i="9"/>
  <c r="L45" i="27"/>
  <c r="J263" i="9" s="1"/>
  <c r="L52" i="27"/>
  <c r="J270" i="9" s="1"/>
  <c r="L37" i="27"/>
  <c r="J255" i="9" s="1"/>
  <c r="L38" i="27"/>
  <c r="J256" i="9" s="1"/>
  <c r="L49" i="27"/>
  <c r="J267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K47" i="23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S12" i="9" l="1"/>
  <c r="S14" i="9"/>
  <c r="N25" i="9"/>
  <c r="S4" i="9"/>
  <c r="S13" i="9"/>
  <c r="S5" i="9"/>
  <c r="S57" i="9" s="1"/>
  <c r="S66" i="9"/>
  <c r="S64" i="9"/>
  <c r="S65" i="9"/>
  <c r="AA24" i="9"/>
  <c r="R76" i="9"/>
  <c r="L32" i="27"/>
  <c r="J250" i="9" s="1"/>
  <c r="L42" i="27"/>
  <c r="J260" i="9" s="1"/>
  <c r="L41" i="27"/>
  <c r="J259" i="9" s="1"/>
  <c r="L33" i="23"/>
  <c r="I251" i="9" s="1"/>
  <c r="L40" i="27"/>
  <c r="J258" i="9" s="1"/>
  <c r="L33" i="27"/>
  <c r="J251" i="9" s="1"/>
  <c r="L41" i="23"/>
  <c r="I259" i="9" s="1"/>
  <c r="I172" i="9"/>
  <c r="L40" i="23"/>
  <c r="I258" i="9" s="1"/>
  <c r="N77" i="9"/>
  <c r="AB19" i="9"/>
  <c r="S87" i="9"/>
  <c r="S97" i="9"/>
  <c r="S55" i="9"/>
  <c r="S63" i="9"/>
  <c r="S67" i="9"/>
  <c r="S71" i="9"/>
  <c r="S81" i="9"/>
  <c r="S95" i="9"/>
  <c r="S99" i="9"/>
  <c r="S103" i="9"/>
  <c r="S61" i="9"/>
  <c r="S69" i="9"/>
  <c r="S75" i="9"/>
  <c r="S91" i="9"/>
  <c r="S59" i="9"/>
  <c r="S73" i="9"/>
  <c r="S79" i="9"/>
  <c r="S85" i="9"/>
  <c r="S93" i="9"/>
  <c r="S101" i="9"/>
  <c r="S56" i="9"/>
  <c r="S68" i="9"/>
  <c r="S92" i="9"/>
  <c r="S104" i="9"/>
  <c r="S82" i="9"/>
  <c r="S58" i="9"/>
  <c r="S94" i="9"/>
  <c r="S84" i="9"/>
  <c r="S96" i="9"/>
  <c r="S62" i="9"/>
  <c r="S98" i="9"/>
  <c r="S76" i="9"/>
  <c r="S88" i="9"/>
  <c r="S100" i="9"/>
  <c r="S78" i="9"/>
  <c r="S90" i="9"/>
  <c r="S102" i="9"/>
  <c r="R103" i="9"/>
  <c r="R85" i="9"/>
  <c r="N86" i="9"/>
  <c r="N96" i="9"/>
  <c r="N98" i="9"/>
  <c r="N104" i="9"/>
  <c r="N90" i="9"/>
  <c r="N97" i="9"/>
  <c r="R98" i="9"/>
  <c r="R86" i="9"/>
  <c r="N95" i="9"/>
  <c r="N101" i="9"/>
  <c r="R102" i="9"/>
  <c r="R87" i="9"/>
  <c r="N99" i="9"/>
  <c r="N84" i="9"/>
  <c r="N94" i="9"/>
  <c r="R99" i="9"/>
  <c r="R84" i="9"/>
  <c r="S89" i="9"/>
  <c r="N93" i="9"/>
  <c r="N102" i="9"/>
  <c r="R95" i="9"/>
  <c r="S86" i="9"/>
  <c r="R104" i="9"/>
  <c r="R93" i="9"/>
  <c r="N89" i="9"/>
  <c r="R101" i="9"/>
  <c r="R92" i="9"/>
  <c r="R91" i="9"/>
  <c r="N91" i="9"/>
  <c r="R100" i="9"/>
  <c r="N100" i="9"/>
  <c r="N88" i="9"/>
  <c r="R97" i="9"/>
  <c r="R89" i="9"/>
  <c r="R94" i="9"/>
  <c r="N85" i="9"/>
  <c r="R90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I167" i="9"/>
  <c r="L39" i="23"/>
  <c r="I257" i="9" s="1"/>
  <c r="S83" i="9"/>
  <c r="S77" i="9"/>
  <c r="S70" i="9"/>
  <c r="S72" i="9"/>
  <c r="S80" i="9"/>
  <c r="S60" i="9"/>
  <c r="S74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K47" i="12"/>
  <c r="D19" i="9"/>
  <c r="K49" i="12"/>
  <c r="D178" i="9" s="1"/>
  <c r="D21" i="9"/>
  <c r="M39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32" i="9" l="1"/>
  <c r="M84" i="9" s="1"/>
  <c r="M36" i="9"/>
  <c r="M88" i="9" s="1"/>
  <c r="M31" i="9"/>
  <c r="M34" i="9"/>
  <c r="M86" i="9" s="1"/>
  <c r="M19" i="9"/>
  <c r="M71" i="9" s="1"/>
  <c r="M29" i="9"/>
  <c r="M23" i="9"/>
  <c r="M75" i="9" s="1"/>
  <c r="M26" i="9"/>
  <c r="M21" i="9"/>
  <c r="M73" i="9" s="1"/>
  <c r="M16" i="9"/>
  <c r="M68" i="9" s="1"/>
  <c r="M28" i="9"/>
  <c r="M40" i="9"/>
  <c r="M92" i="9" s="1"/>
  <c r="M52" i="9"/>
  <c r="M104" i="9" s="1"/>
  <c r="M17" i="9"/>
  <c r="M69" i="9" s="1"/>
  <c r="M41" i="9"/>
  <c r="M93" i="9" s="1"/>
  <c r="M18" i="9"/>
  <c r="M70" i="9" s="1"/>
  <c r="M30" i="9"/>
  <c r="M42" i="9"/>
  <c r="M94" i="9" s="1"/>
  <c r="M43" i="9"/>
  <c r="M95" i="9" s="1"/>
  <c r="M20" i="9"/>
  <c r="M72" i="9" s="1"/>
  <c r="M44" i="9"/>
  <c r="M96" i="9" s="1"/>
  <c r="M33" i="9"/>
  <c r="M85" i="9" s="1"/>
  <c r="M45" i="9"/>
  <c r="M97" i="9" s="1"/>
  <c r="M22" i="9"/>
  <c r="M74" i="9" s="1"/>
  <c r="M46" i="9"/>
  <c r="M98" i="9" s="1"/>
  <c r="M35" i="9"/>
  <c r="M87" i="9" s="1"/>
  <c r="M47" i="9"/>
  <c r="M99" i="9" s="1"/>
  <c r="M24" i="9"/>
  <c r="M76" i="9" s="1"/>
  <c r="M48" i="9"/>
  <c r="M100" i="9" s="1"/>
  <c r="M25" i="9"/>
  <c r="M77" i="9" s="1"/>
  <c r="M37" i="9"/>
  <c r="M89" i="9" s="1"/>
  <c r="M49" i="9"/>
  <c r="M101" i="9" s="1"/>
  <c r="M38" i="9"/>
  <c r="M90" i="9" s="1"/>
  <c r="M50" i="9"/>
  <c r="M102" i="9" s="1"/>
  <c r="M27" i="9"/>
  <c r="M91" i="9"/>
  <c r="M51" i="9"/>
  <c r="M103" i="9" s="1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V20" i="9"/>
  <c r="Z10" i="9"/>
  <c r="V19" i="9"/>
  <c r="H6" i="9"/>
  <c r="Q6" i="9" s="1"/>
  <c r="H161" i="9"/>
  <c r="H168" i="9"/>
  <c r="J139" i="19"/>
  <c r="H55" i="9" s="1"/>
  <c r="J31" i="19"/>
  <c r="H3" i="9" s="1"/>
  <c r="Q3" i="9" s="1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65" i="9" l="1"/>
  <c r="M59" i="9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<sst xmlns="http://schemas.openxmlformats.org/spreadsheetml/2006/main" count="86683" uniqueCount="208">
  <si>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</si>
  <si>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</si>
  <si>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</si>
  <si>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</si>
  <si>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</si>
  <si>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</si>
  <si>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</si>
  <si>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</si>
  <si>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</si>
  <si>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</si>
  <si>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</si>
  <si>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</si>
  <si>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</si>
  <si>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</si>
  <si>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</si>
  <si>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</si>
  <si>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</si>
  <si>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</si>
  <si>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</si>
  <si>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</si>
  <si>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</si>
  <si>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</si>
  <si>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</si>
  <si>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</si>
  <si>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</si>
  <si>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</si>
  <si>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</si>
  <si>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</si>
  <si>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</si>
  <si>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</si>
  <si>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</si>
  <si>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</si>
  <si>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</si>
  <si>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</si>
  <si>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</si>
  <si>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</si>
  <si>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</si>
  <si>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</si>
  <si>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</si>
  <si>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</si>
  <si>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</si>
  <si>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</si>
  <si>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</si>
  <si>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</si>
  <si>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</si>
  <si>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</si>
  <si>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</si>
  <si>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</si>
  <si>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</si>
  <si>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</si>
  <si>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</si>
  <si>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</si>
  <si>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</si>
  <si>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</si>
  <si>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</si>
  <si>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</si>
  <si>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</si>
  <si>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</si>
  <si>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</si>
  <si>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</si>
  <si>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</si>
  <si>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</si>
  <si>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</si>
  <si>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</si>
  <si>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</si>
  <si>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</si>
  <si>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</si>
  <si>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</si>
  <si>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</si>
  <si>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</si>
  <si>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</si>
  <si>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</si>
  <si>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</si>
  <si>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</si>
  <si>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</si>
  <si>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</si>
  <si>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</si>
  <si>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</si>
  <si>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</si>
  <si>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</si>
  <si>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</si>
  <si>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</si>
  <si>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</si>
  <si>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</si>
  <si>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</si>
  <si>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</si>
  <si>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</si>
  <si>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</si>
  <si>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</si>
  <si>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</si>
  <si>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</si>
  <si>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</si>
  <si>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</si>
  <si>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</si>
  <si>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</si>
  <si>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</si>
  <si>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</si>
  <si>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</si>
  <si>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</si>
  <si>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</si>
  <si>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</si>
  <si>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</si>
  <si>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</si>
  <si>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</si>
  <si>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</si>
  <si>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</si>
  <si>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</si>
  <si>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</si>
  <si>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</si>
  <si>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</si>
  <si>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</si>
  <si>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</si>
  <si>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</si>
  <si>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</si>
  <si>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</si>
  <si>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</si>
  <si>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</si>
  <si>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</si>
  <si>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</si>
  <si>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</si>
  <si>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</si>
  <si>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</si>
  <si>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</si>
  <si>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</si>
  <si>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</si>
  <si>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</si>
  <si>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</si>
  <si>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</si>
  <si>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</si>
  <si>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</si>
  <si>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</si>
  <si>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</si>
  <si>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</si>
  <si>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</si>
  <si>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</si>
  <si>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</si>
  <si>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</si>
  <si>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</si>
  <si>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</si>
  <si>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</si>
  <si>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</si>
  <si>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</si>
  <si>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</si>
  <si>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</si>
  <si>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</si>
  <si>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</si>
  <si>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</si>
  <si>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</si>
  <si>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</si>
  <si>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</si>
  <si>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</si>
  <si>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</si>
  <si>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</si>
  <si>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</si>
  <si>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</si>
  <si>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</si>
  <si>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</si>
  <si>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</si>
  <si>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</si>
  <si>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</si>
  <si>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</si>
  <si>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</si>
  <si>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</si>
  <si>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</si>
  <si>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</si>
  <si>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</si>
  <si>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</si>
  <si>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</si>
  <si>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</si>
  <si>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</si>
  <si>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</si>
  <si>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</si>
  <si>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</si>
  <si>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</si>
  <si>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</si>
  <si>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</si>
  <si>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</si>
  <si>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</si>
  <si>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</si>
  <si>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</si>
  <si>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</si>
  <si>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</si>
  <si>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</si>
  <si>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</si>
  <si>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</si>
  <si>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</si>
  <si>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</si>
  <si>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</si>
  <si>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</si>
  <si>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</si>
  <si>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</si>
  <si>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192</t>
  </si>
  <si>
    <t xml:space="preserve"> NAME_FILE_GRAPH: Parametr_Graph/test672_100,txt</t>
  </si>
  <si>
    <t>PARAMETR_SIZE: 384</t>
  </si>
  <si>
    <t xml:space="preserve"> NAME_FILE_GRAPH: Parametr_Graph/test1344_100,txt</t>
  </si>
  <si>
    <t xml:space="preserve"> MAX_VALUE_SIZE: 1000</t>
  </si>
  <si>
    <t>Time CUDA ant add CPU_AVX_transp Time: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</si>
  <si>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</si>
  <si>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</si>
  <si>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</si>
  <si>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</si>
  <si>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</si>
  <si>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</si>
  <si>
    <t>PARAMETR_SIZE: 8</t>
  </si>
  <si>
    <t xml:space="preserve"> MAX_VALUE_SIZE: 10000</t>
  </si>
  <si>
    <t xml:space="preserve"> NAME_FILE_GRAPH: Parametr_Graph/test42_10000,txt</t>
  </si>
  <si>
    <t>PARAMETR_SIZE: 16</t>
  </si>
  <si>
    <t xml:space="preserve"> NAME_FILE_GRAPH: Parametr_Graph/test84_10000,txt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</si>
</sst>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Alignment="1">
      <alignment horizontal="center" vertical="center"/>
    </xf>
    <xf numFmtId="2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6.2394864371692449E-2</c:v>
                </c:pt>
                <c:pt idx="1">
                  <c:v>7.0480480896977116E-2</c:v>
                </c:pt>
                <c:pt idx="2">
                  <c:v>0.13233182270892571</c:v>
                </c:pt>
                <c:pt idx="3">
                  <c:v>0.19729240130615247</c:v>
                </c:pt>
                <c:pt idx="4">
                  <c:v>0.72756707638417895</c:v>
                </c:pt>
                <c:pt idx="5">
                  <c:v>0.72756707638417895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5.753095952171438E-2</c:v>
                </c:pt>
                <c:pt idx="1">
                  <c:v>6.7158574830016041E-2</c:v>
                </c:pt>
                <c:pt idx="2">
                  <c:v>9.2695892671048816E-2</c:v>
                </c:pt>
                <c:pt idx="3">
                  <c:v>0.13663176609146846</c:v>
                </c:pt>
                <c:pt idx="4">
                  <c:v>0.58174273061895598</c:v>
                </c:pt>
                <c:pt idx="5">
                  <c:v>0.58174273061895598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1.7945638854230399E-3</c:v>
                </c:pt>
                <c:pt idx="1">
                  <c:v>1.552852832428155E-3</c:v>
                </c:pt>
                <c:pt idx="2">
                  <c:v>7.5804706536264626E-3</c:v>
                </c:pt>
                <c:pt idx="3">
                  <c:v>0.66063658531713754</c:v>
                </c:pt>
                <c:pt idx="4">
                  <c:v>0.79267945645466653</c:v>
                </c:pt>
                <c:pt idx="5">
                  <c:v>0.79267945645466653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0.94514785812329238</c:v>
                </c:pt>
                <c:pt idx="1">
                  <c:v>5.3281476061217269E-2</c:v>
                </c:pt>
                <c:pt idx="2">
                  <c:v>0.94799175687247816</c:v>
                </c:pt>
                <c:pt idx="3">
                  <c:v>0.95162223766522991</c:v>
                </c:pt>
                <c:pt idx="4">
                  <c:v>0.64342957039715376</c:v>
                </c:pt>
                <c:pt idx="5">
                  <c:v>0.64342957039715376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0.16835240574580337</c:v>
                </c:pt>
                <c:pt idx="1">
                  <c:v>0.28686961526683857</c:v>
                </c:pt>
                <c:pt idx="2">
                  <c:v>0.5326747325778598</c:v>
                </c:pt>
                <c:pt idx="3">
                  <c:v>0.69749623983384834</c:v>
                </c:pt>
                <c:pt idx="4">
                  <c:v>0.80651814476870831</c:v>
                </c:pt>
                <c:pt idx="5">
                  <c:v>0.80651814476870831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6.2385213866278738E-2</c:v>
                </c:pt>
                <c:pt idx="1">
                  <c:v>7.0497730606283698E-2</c:v>
                </c:pt>
                <c:pt idx="2">
                  <c:v>0.13207963335199638</c:v>
                </c:pt>
                <c:pt idx="3">
                  <c:v>0.19693931641933132</c:v>
                </c:pt>
                <c:pt idx="4">
                  <c:v>0.40735889889174992</c:v>
                </c:pt>
                <c:pt idx="5">
                  <c:v>0.40735889889174992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0.16812621163714442</c:v>
                </c:pt>
                <c:pt idx="1">
                  <c:v>0.28621806046846526</c:v>
                </c:pt>
                <c:pt idx="2">
                  <c:v>0.53167486738238057</c:v>
                </c:pt>
                <c:pt idx="3">
                  <c:v>0.69666421731295747</c:v>
                </c:pt>
                <c:pt idx="4">
                  <c:v>0.81347641751946442</c:v>
                </c:pt>
                <c:pt idx="5">
                  <c:v>0.81347641751946442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1.9085927940949252E-3</c:v>
                </c:pt>
                <c:pt idx="1">
                  <c:v>1.6719771633321079E-3</c:v>
                </c:pt>
                <c:pt idx="2">
                  <c:v>7.5955624012594277E-3</c:v>
                </c:pt>
                <c:pt idx="3">
                  <c:v>0.69488822880491596</c:v>
                </c:pt>
                <c:pt idx="4">
                  <c:v>0.80557888286741086</c:v>
                </c:pt>
                <c:pt idx="5">
                  <c:v>0.80557888286741086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0.72652797728707585</c:v>
                </c:pt>
                <c:pt idx="5">
                  <c:v>0.72652797728707585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0.16800507760139749</c:v>
                </c:pt>
                <c:pt idx="1">
                  <c:v>0.28640272145867579</c:v>
                </c:pt>
                <c:pt idx="2">
                  <c:v>0.53089245722824896</c:v>
                </c:pt>
                <c:pt idx="3">
                  <c:v>0.69611004804527354</c:v>
                </c:pt>
                <c:pt idx="4">
                  <c:v>0.79407913386865625</c:v>
                </c:pt>
                <c:pt idx="5">
                  <c:v>0.79407913386865625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5.6596664779258267E-2</c:v>
                </c:pt>
                <c:pt idx="1">
                  <c:v>6.614203763336908E-2</c:v>
                </c:pt>
                <c:pt idx="2">
                  <c:v>8.1519725821907113E-2</c:v>
                </c:pt>
                <c:pt idx="3">
                  <c:v>0.12423792912083789</c:v>
                </c:pt>
                <c:pt idx="4">
                  <c:v>0.81421984664561387</c:v>
                </c:pt>
                <c:pt idx="5">
                  <c:v>0.81421984664561387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3.3065243725430995</c:v>
                </c:pt>
                <c:pt idx="1">
                  <c:v>6.6448666104209675</c:v>
                </c:pt>
                <c:pt idx="2">
                  <c:v>16.190955392371571</c:v>
                </c:pt>
                <c:pt idx="3">
                  <c:v>28.505826744001769</c:v>
                </c:pt>
                <c:pt idx="4">
                  <c:v>23.702792112749805</c:v>
                </c:pt>
                <c:pt idx="5">
                  <c:v>16.195959277567219</c:v>
                </c:pt>
                <c:pt idx="6">
                  <c:v>403.22219221578206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3.3041044736507663</c:v>
                </c:pt>
                <c:pt idx="1">
                  <c:v>6.6456585587485977</c:v>
                </c:pt>
                <c:pt idx="2">
                  <c:v>16.121628311736909</c:v>
                </c:pt>
                <c:pt idx="3">
                  <c:v>28.514554831403061</c:v>
                </c:pt>
                <c:pt idx="4">
                  <c:v>23.466616219250302</c:v>
                </c:pt>
                <c:pt idx="5">
                  <c:v>16.172050613973386</c:v>
                </c:pt>
                <c:pt idx="6">
                  <c:v>398.2717933172836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3.1651176524494233</c:v>
                </c:pt>
                <c:pt idx="1">
                  <c:v>7.3306007321012157</c:v>
                </c:pt>
                <c:pt idx="2">
                  <c:v>16.094096332922259</c:v>
                </c:pt>
                <c:pt idx="3">
                  <c:v>29.995687073985284</c:v>
                </c:pt>
                <c:pt idx="4">
                  <c:v>1.9681905472098278</c:v>
                </c:pt>
                <c:pt idx="5">
                  <c:v>1.3772355201715454</c:v>
                </c:pt>
                <c:pt idx="6">
                  <c:v>1.6121509522959423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3.2047437948196249</c:v>
                </c:pt>
                <c:pt idx="1">
                  <c:v>5.5712081731637468</c:v>
                </c:pt>
                <c:pt idx="2">
                  <c:v>9.1608238851697017</c:v>
                </c:pt>
                <c:pt idx="3">
                  <c:v>11.300206688318605</c:v>
                </c:pt>
                <c:pt idx="4">
                  <c:v>16.003996052331562</c:v>
                </c:pt>
                <c:pt idx="5">
                  <c:v>16.689810921623678</c:v>
                </c:pt>
                <c:pt idx="6">
                  <c:v>1.8701604865467945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3.0057431071108645</c:v>
                </c:pt>
                <c:pt idx="1">
                  <c:v>5.2820876938335566</c:v>
                </c:pt>
                <c:pt idx="2">
                  <c:v>9.2712680268442291</c:v>
                </c:pt>
                <c:pt idx="3">
                  <c:v>11.689193435396986</c:v>
                </c:pt>
                <c:pt idx="4">
                  <c:v>16.244741033698105</c:v>
                </c:pt>
                <c:pt idx="5">
                  <c:v>17.303395355674152</c:v>
                </c:pt>
                <c:pt idx="6">
                  <c:v>2.1896624341665838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3.0550563177747008</c:v>
                </c:pt>
                <c:pt idx="1">
                  <c:v>6.1627534163402036</c:v>
                </c:pt>
                <c:pt idx="2">
                  <c:v>8.7497765093698874</c:v>
                </c:pt>
                <c:pt idx="3">
                  <c:v>11.023115790801224</c:v>
                </c:pt>
                <c:pt idx="4">
                  <c:v>0.87838700171931317</c:v>
                </c:pt>
                <c:pt idx="5">
                  <c:v>0.8361427692997857</c:v>
                </c:pt>
                <c:pt idx="6">
                  <c:v>2.1765134616247606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18.367596932310068</c:v>
                </c:pt>
                <c:pt idx="1">
                  <c:v>1.0500906674036521</c:v>
                </c:pt>
                <c:pt idx="2">
                  <c:v>17.042908600572481</c:v>
                </c:pt>
                <c:pt idx="3">
                  <c:v>15.9108874748517</c:v>
                </c:pt>
                <c:pt idx="4">
                  <c:v>10.599723772923948</c:v>
                </c:pt>
                <c:pt idx="5">
                  <c:v>12.829392551723965</c:v>
                </c:pt>
                <c:pt idx="6">
                  <c:v>1.7720074948159592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3.2740451786528535</c:v>
                </c:pt>
                <c:pt idx="1">
                  <c:v>5.5483758690363052</c:v>
                </c:pt>
                <c:pt idx="2">
                  <c:v>12.54281890190644</c:v>
                </c:pt>
                <c:pt idx="3">
                  <c:v>17.882538712496252</c:v>
                </c:pt>
                <c:pt idx="4">
                  <c:v>23.453961063842634</c:v>
                </c:pt>
                <c:pt idx="5">
                  <c:v>16.105495979749794</c:v>
                </c:pt>
                <c:pt idx="6">
                  <c:v>1.7731738323179651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3.3036040872936865</c:v>
                </c:pt>
                <c:pt idx="1">
                  <c:v>6.6458380436975837</c:v>
                </c:pt>
                <c:pt idx="2">
                  <c:v>16.091363283866905</c:v>
                </c:pt>
                <c:pt idx="3">
                  <c:v>28.318591982400658</c:v>
                </c:pt>
                <c:pt idx="4">
                  <c:v>23.559525607534443</c:v>
                </c:pt>
                <c:pt idx="5">
                  <c:v>16.114418213674949</c:v>
                </c:pt>
                <c:pt idx="6">
                  <c:v>2.1387722108224358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3.3029960620092282</c:v>
                </c:pt>
                <c:pt idx="1">
                  <c:v>6.6450936410948396</c:v>
                </c:pt>
                <c:pt idx="2">
                  <c:v>16.085130773259895</c:v>
                </c:pt>
                <c:pt idx="3">
                  <c:v>28.295980037780282</c:v>
                </c:pt>
                <c:pt idx="4">
                  <c:v>52.596534593341588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3.1667659189727413</c:v>
                </c:pt>
                <c:pt idx="1">
                  <c:v>7.3831220886745497</c:v>
                </c:pt>
                <c:pt idx="2">
                  <c:v>16.208032524751381</c:v>
                </c:pt>
                <c:pt idx="3">
                  <c:v>30.083630282605906</c:v>
                </c:pt>
                <c:pt idx="4">
                  <c:v>0.84352247346424647</c:v>
                </c:pt>
                <c:pt idx="5">
                  <c:v>0.79865069545754763</c:v>
                </c:pt>
                <c:pt idx="6">
                  <c:v>264.04048411649222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3.2091511138312176</c:v>
                </c:pt>
                <c:pt idx="1">
                  <c:v>5.6178110679270157</c:v>
                </c:pt>
                <c:pt idx="2">
                  <c:v>9.1852858630643617</c:v>
                </c:pt>
                <c:pt idx="3">
                  <c:v>11.289368530864538</c:v>
                </c:pt>
                <c:pt idx="4">
                  <c:v>16.720798781554748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3.0568294704287733</c:v>
                </c:pt>
                <c:pt idx="1">
                  <c:v>6.1774362289899196</c:v>
                </c:pt>
                <c:pt idx="2">
                  <c:v>8.7757249117733647</c:v>
                </c:pt>
                <c:pt idx="3">
                  <c:v>11.042521516274055</c:v>
                </c:pt>
                <c:pt idx="4">
                  <c:v>0.85602756514985634</c:v>
                </c:pt>
                <c:pt idx="5">
                  <c:v>0.82971710448021785</c:v>
                </c:pt>
                <c:pt idx="6">
                  <c:v>288.36243754297845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3.0051022558078317</c:v>
                </c:pt>
                <c:pt idx="1">
                  <c:v>5.2831116363394894</c:v>
                </c:pt>
                <c:pt idx="2">
                  <c:v>9.2665978066681394</c:v>
                </c:pt>
                <c:pt idx="3">
                  <c:v>11.689170657326171</c:v>
                </c:pt>
                <c:pt idx="4">
                  <c:v>20.574068201414402</c:v>
                </c:pt>
                <c:pt idx="5">
                  <c:v>20.611256382725461</c:v>
                </c:pt>
                <c:pt idx="6">
                  <c:v>1.8675328137748772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33.256529780724456</c:v>
                </c:pt>
                <c:pt idx="1">
                  <c:v>47.356720332884116</c:v>
                </c:pt>
                <c:pt idx="2">
                  <c:v>28.907045582956538</c:v>
                </c:pt>
                <c:pt idx="3">
                  <c:v>29.543029136931391</c:v>
                </c:pt>
                <c:pt idx="4">
                  <c:v>20.793579067000096</c:v>
                </c:pt>
                <c:pt idx="5">
                  <c:v>20.832653189596545</c:v>
                </c:pt>
                <c:pt idx="6">
                  <c:v>2.280090500771546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46.81616997273666</c:v>
                </c:pt>
                <c:pt idx="1">
                  <c:v>23.41625063434989</c:v>
                </c:pt>
                <c:pt idx="2">
                  <c:v>37.250688351849043</c:v>
                </c:pt>
                <c:pt idx="3">
                  <c:v>35.237729702370544</c:v>
                </c:pt>
                <c:pt idx="4">
                  <c:v>24.703282598849448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46.030121536242589</c:v>
                </c:pt>
                <c:pt idx="1">
                  <c:v>54.61421859542741</c:v>
                </c:pt>
                <c:pt idx="2">
                  <c:v>25.736095618888346</c:v>
                </c:pt>
                <c:pt idx="3">
                  <c:v>26.032169998249788</c:v>
                </c:pt>
                <c:pt idx="4">
                  <c:v>4.9453975379223365E-2</c:v>
                </c:pt>
                <c:pt idx="5">
                  <c:v>4.6257288474646344E-2</c:v>
                </c:pt>
                <c:pt idx="6">
                  <c:v>0.94147480030302977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46.528096821778078</c:v>
                </c:pt>
                <c:pt idx="1">
                  <c:v>23.862494901823691</c:v>
                </c:pt>
                <c:pt idx="2">
                  <c:v>36.176723834185339</c:v>
                </c:pt>
                <c:pt idx="3">
                  <c:v>34.30880585168407</c:v>
                </c:pt>
                <c:pt idx="4">
                  <c:v>21.513306795025635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46.144436844226476</c:v>
                </c:pt>
                <c:pt idx="1">
                  <c:v>26.698331815388848</c:v>
                </c:pt>
                <c:pt idx="2">
                  <c:v>36.52996742418366</c:v>
                </c:pt>
                <c:pt idx="3">
                  <c:v>34.953678445954488</c:v>
                </c:pt>
                <c:pt idx="4">
                  <c:v>0.96577736510866141</c:v>
                </c:pt>
                <c:pt idx="5">
                  <c:v>1.0195110027670515</c:v>
                </c:pt>
                <c:pt idx="6">
                  <c:v>7.8654763650849738E-2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21.907684438108589</c:v>
                </c:pt>
                <c:pt idx="1">
                  <c:v>24.160154642244034</c:v>
                </c:pt>
                <c:pt idx="2">
                  <c:v>33.031543145793357</c:v>
                </c:pt>
                <c:pt idx="3">
                  <c:v>29.69468294264443</c:v>
                </c:pt>
                <c:pt idx="4">
                  <c:v>18.663747349137882</c:v>
                </c:pt>
                <c:pt idx="5">
                  <c:v>19.803958550305701</c:v>
                </c:pt>
                <c:pt idx="6">
                  <c:v>0.99162668461923753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35.800543775380611</c:v>
                </c:pt>
                <c:pt idx="1">
                  <c:v>28.847355001071122</c:v>
                </c:pt>
                <c:pt idx="2">
                  <c:v>26.103444723737898</c:v>
                </c:pt>
                <c:pt idx="3">
                  <c:v>24.546564719393889</c:v>
                </c:pt>
                <c:pt idx="4">
                  <c:v>19.444734157387419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sqref="A1:XFD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2624.2534770000002</v>
      </c>
      <c r="I2">
        <v>21.491278999999999</v>
      </c>
      <c r="J2" t="s">
        <v>3</v>
      </c>
      <c r="K2">
        <v>320.874368</v>
      </c>
      <c r="L2">
        <v>1.1970780000000001</v>
      </c>
      <c r="M2" t="s">
        <v>4</v>
      </c>
      <c r="N2">
        <v>156.415875</v>
      </c>
      <c r="O2">
        <v>7.8931000000000001E-2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0.93997799999999998</v>
      </c>
      <c r="AG2">
        <v>2.6419000000000002E-2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5248.5263480000003</v>
      </c>
      <c r="I3">
        <v>84.176725000000005</v>
      </c>
      <c r="J3" t="s">
        <v>3</v>
      </c>
      <c r="K3">
        <v>641.78595600000006</v>
      </c>
      <c r="L3">
        <v>3.3350469999999999</v>
      </c>
      <c r="M3" t="s">
        <v>4</v>
      </c>
      <c r="N3">
        <v>312.82876499999998</v>
      </c>
      <c r="O3">
        <v>0.31163200000000002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0.909968</v>
      </c>
      <c r="AG3">
        <v>3.6916999999999998E-2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7872.797227</v>
      </c>
      <c r="I4">
        <v>183.88232099999999</v>
      </c>
      <c r="J4" t="s">
        <v>3</v>
      </c>
      <c r="K4">
        <v>962.65663900000004</v>
      </c>
      <c r="L4">
        <v>6.0002269999999998</v>
      </c>
      <c r="M4" t="s">
        <v>4</v>
      </c>
      <c r="N4">
        <v>469.24363099999999</v>
      </c>
      <c r="O4">
        <v>0.69869300000000001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0.909968</v>
      </c>
      <c r="AG4">
        <v>3.6916999999999998E-2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10497.182422</v>
      </c>
      <c r="I5">
        <v>323.49011899999999</v>
      </c>
      <c r="J5" t="s">
        <v>3</v>
      </c>
      <c r="K5">
        <v>1283.629021</v>
      </c>
      <c r="L5">
        <v>9.3878799999999991</v>
      </c>
      <c r="M5" t="s">
        <v>4</v>
      </c>
      <c r="N5">
        <v>625.66110600000002</v>
      </c>
      <c r="O5">
        <v>1.250429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0.87663999999999997</v>
      </c>
      <c r="AG5">
        <v>4.8688000000000002E-2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13121.424940999999</v>
      </c>
      <c r="I6">
        <v>516.83825999999999</v>
      </c>
      <c r="J6" t="s">
        <v>3</v>
      </c>
      <c r="K6">
        <v>1604.467817</v>
      </c>
      <c r="L6">
        <v>14.966494000000001</v>
      </c>
      <c r="M6" t="s">
        <v>4</v>
      </c>
      <c r="N6">
        <v>782.07629999999995</v>
      </c>
      <c r="O6">
        <v>1.944574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0.85663999999999996</v>
      </c>
      <c r="AG6">
        <v>5.3352999999999998E-2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15745.637891</v>
      </c>
      <c r="I7">
        <v>734.72436500000003</v>
      </c>
      <c r="J7" t="s">
        <v>3</v>
      </c>
      <c r="K7">
        <v>1925.3029590000001</v>
      </c>
      <c r="L7">
        <v>19.246091</v>
      </c>
      <c r="M7" t="s">
        <v>4</v>
      </c>
      <c r="N7">
        <v>938.49342999999999</v>
      </c>
      <c r="O7">
        <v>2.797139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0.82059400000000005</v>
      </c>
      <c r="AG7">
        <v>5.8546000000000001E-2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18370.069608999998</v>
      </c>
      <c r="I8">
        <v>1005.587992</v>
      </c>
      <c r="J8" t="s">
        <v>3</v>
      </c>
      <c r="K8">
        <v>2246.3151899999998</v>
      </c>
      <c r="L8">
        <v>26.079367999999999</v>
      </c>
      <c r="M8" t="s">
        <v>4</v>
      </c>
      <c r="N8">
        <v>1094.9094359999999</v>
      </c>
      <c r="O8">
        <v>3.8159320000000001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0.82059400000000005</v>
      </c>
      <c r="AG8">
        <v>5.8546000000000001E-2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20994.314922000001</v>
      </c>
      <c r="I9">
        <v>1317.7973509999999</v>
      </c>
      <c r="J9" t="s">
        <v>3</v>
      </c>
      <c r="K9">
        <v>2567.1429349999999</v>
      </c>
      <c r="L9">
        <v>32.492162</v>
      </c>
      <c r="M9" t="s">
        <v>4</v>
      </c>
      <c r="N9">
        <v>1251.3298629999999</v>
      </c>
      <c r="O9">
        <v>4.9867759999999999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0.76966000000000001</v>
      </c>
      <c r="AG9">
        <v>7.3624999999999996E-2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23618.776953000001</v>
      </c>
      <c r="I10">
        <v>1675.5237540000001</v>
      </c>
      <c r="J10" t="s">
        <v>3</v>
      </c>
      <c r="K10">
        <v>2888.1742380000001</v>
      </c>
      <c r="L10">
        <v>38.923684999999999</v>
      </c>
      <c r="M10" t="s">
        <v>4</v>
      </c>
      <c r="N10">
        <v>1407.746619</v>
      </c>
      <c r="O10">
        <v>6.2981660000000002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0.76954400000000001</v>
      </c>
      <c r="AG10">
        <v>7.3571999999999999E-2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26243.123007999999</v>
      </c>
      <c r="I11">
        <v>2072.6495060000002</v>
      </c>
      <c r="J11" t="s">
        <v>3</v>
      </c>
      <c r="K11">
        <v>3209.0899509999999</v>
      </c>
      <c r="L11">
        <v>48.110219000000001</v>
      </c>
      <c r="M11" t="s">
        <v>4</v>
      </c>
      <c r="N11">
        <v>1564.1652120000001</v>
      </c>
      <c r="O11">
        <v>7.7651199999999996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0.749529</v>
      </c>
      <c r="AG11">
        <v>7.3946999999999999E-2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28867.376289</v>
      </c>
      <c r="I12">
        <v>2499.1998880000001</v>
      </c>
      <c r="J12" t="s">
        <v>3</v>
      </c>
      <c r="K12">
        <v>3529.9538040000002</v>
      </c>
      <c r="L12">
        <v>56.682383999999999</v>
      </c>
      <c r="M12" t="s">
        <v>4</v>
      </c>
      <c r="N12">
        <v>1720.582478</v>
      </c>
      <c r="O12">
        <v>9.3923550000000002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0.73952899999999999</v>
      </c>
      <c r="AG12">
        <v>7.3837E-2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31491.582108999999</v>
      </c>
      <c r="I13">
        <v>2984.6702439999999</v>
      </c>
      <c r="J13" t="s">
        <v>3</v>
      </c>
      <c r="K13">
        <v>3850.7629390000002</v>
      </c>
      <c r="L13">
        <v>65.990289000000004</v>
      </c>
      <c r="M13" t="s">
        <v>4</v>
      </c>
      <c r="N13">
        <v>1876.998699</v>
      </c>
      <c r="O13">
        <v>11.178330000000001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0.73952899999999999</v>
      </c>
      <c r="AG13">
        <v>7.3837E-2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34115.694766000001</v>
      </c>
      <c r="I14">
        <v>3508.7436130000001</v>
      </c>
      <c r="J14" t="s">
        <v>3</v>
      </c>
      <c r="K14">
        <v>4171.4918459999999</v>
      </c>
      <c r="L14">
        <v>76.942890000000006</v>
      </c>
      <c r="M14" t="s">
        <v>4</v>
      </c>
      <c r="N14">
        <v>2033.4159589999999</v>
      </c>
      <c r="O14">
        <v>13.137238999999999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0.73952899999999999</v>
      </c>
      <c r="AG14">
        <v>7.3837E-2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36739.914218999998</v>
      </c>
      <c r="I15">
        <v>4063.296417</v>
      </c>
      <c r="J15" t="s">
        <v>3</v>
      </c>
      <c r="K15">
        <v>4492.3409860000002</v>
      </c>
      <c r="L15">
        <v>85.847328000000005</v>
      </c>
      <c r="M15" t="s">
        <v>4</v>
      </c>
      <c r="N15">
        <v>2189.8329050000002</v>
      </c>
      <c r="O15">
        <v>15.222898000000001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0.73861299999999996</v>
      </c>
      <c r="AG15">
        <v>7.4316999999999994E-2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39364.135625000003</v>
      </c>
      <c r="I16">
        <v>4612.9986470000003</v>
      </c>
      <c r="J16" t="s">
        <v>3</v>
      </c>
      <c r="K16">
        <v>4812.9916990000002</v>
      </c>
      <c r="L16">
        <v>97.777242000000001</v>
      </c>
      <c r="M16" t="s">
        <v>4</v>
      </c>
      <c r="N16">
        <v>2346.2621829999998</v>
      </c>
      <c r="O16">
        <v>17.288883999999999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0.71862800000000004</v>
      </c>
      <c r="AG16">
        <v>7.3469999999999994E-2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41988.351327999997</v>
      </c>
      <c r="I17">
        <v>5228.4105200000004</v>
      </c>
      <c r="J17" t="s">
        <v>3</v>
      </c>
      <c r="K17">
        <v>5133.6644239999996</v>
      </c>
      <c r="L17">
        <v>112.526826</v>
      </c>
      <c r="M17" t="s">
        <v>4</v>
      </c>
      <c r="N17">
        <v>2502.6903809999999</v>
      </c>
      <c r="O17">
        <v>19.499108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0.69862500000000005</v>
      </c>
      <c r="AG17">
        <v>7.1816000000000005E-2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44612.972500000003</v>
      </c>
      <c r="I18">
        <v>5851.0085820000004</v>
      </c>
      <c r="J18" t="s">
        <v>3</v>
      </c>
      <c r="K18">
        <v>5454.713135</v>
      </c>
      <c r="L18">
        <v>122.834788</v>
      </c>
      <c r="M18" t="s">
        <v>4</v>
      </c>
      <c r="N18">
        <v>2659.1202389999999</v>
      </c>
      <c r="O18">
        <v>21.847702999999999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0.68862599999999996</v>
      </c>
      <c r="AG18">
        <v>7.0689000000000002E-2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47237.463516000003</v>
      </c>
      <c r="I19">
        <v>6538.4596190000002</v>
      </c>
      <c r="J19" t="s">
        <v>3</v>
      </c>
      <c r="K19">
        <v>5775.6461820000004</v>
      </c>
      <c r="L19">
        <v>139.13792000000001</v>
      </c>
      <c r="M19" t="s">
        <v>4</v>
      </c>
      <c r="N19">
        <v>2815.5521440000002</v>
      </c>
      <c r="O19">
        <v>24.335149999999999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0.67862599999999995</v>
      </c>
      <c r="AG19">
        <v>6.9361000000000006E-2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49862.030391</v>
      </c>
      <c r="I20">
        <v>7252.7686059999996</v>
      </c>
      <c r="J20" t="s">
        <v>3</v>
      </c>
      <c r="K20">
        <v>6096.6603320000004</v>
      </c>
      <c r="L20">
        <v>152.57765900000001</v>
      </c>
      <c r="M20" t="s">
        <v>4</v>
      </c>
      <c r="N20">
        <v>2971.9822020000001</v>
      </c>
      <c r="O20">
        <v>26.962568999999998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0.67862599999999995</v>
      </c>
      <c r="AG20">
        <v>6.9361000000000006E-2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52486.305233999999</v>
      </c>
      <c r="I21" s="3">
        <v>7991.5841570000002</v>
      </c>
      <c r="J21" s="3" t="s">
        <v>3</v>
      </c>
      <c r="K21" s="3">
        <v>6417.3846089999997</v>
      </c>
      <c r="L21" s="3">
        <v>167.72619499999999</v>
      </c>
      <c r="M21" s="3" t="s">
        <v>4</v>
      </c>
      <c r="N21" s="3">
        <v>3128.412417</v>
      </c>
      <c r="O21" s="3">
        <v>29.726962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0.67862599999999995</v>
      </c>
      <c r="AG21" s="3">
        <v>6.9361000000000006E-2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0.980217</v>
      </c>
      <c r="AG22">
        <v>9.3640000000000008E-3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0.980217</v>
      </c>
      <c r="AG23">
        <v>9.3640000000000008E-3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0.93028699999999998</v>
      </c>
      <c r="AG24">
        <v>3.9170000000000003E-2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0.91128100000000001</v>
      </c>
      <c r="AG25">
        <v>5.4219999999999997E-2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0.89128099999999999</v>
      </c>
      <c r="AG26">
        <v>6.0270999999999998E-2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0.88127999999999995</v>
      </c>
      <c r="AG27">
        <v>6.2997999999999998E-2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0.87048199999999998</v>
      </c>
      <c r="AG28">
        <v>6.5767999999999993E-2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0.85048199999999996</v>
      </c>
      <c r="AG29">
        <v>7.0186999999999999E-2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0.83620099999999997</v>
      </c>
      <c r="AG30">
        <v>7.6428999999999997E-2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0.77881800000000001</v>
      </c>
      <c r="AG31">
        <v>8.9512999999999995E-2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0.75040200000000001</v>
      </c>
      <c r="AG32">
        <v>9.7933999999999993E-2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0.72724500000000003</v>
      </c>
      <c r="AG33">
        <v>9.6337000000000006E-2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0.69810799999999995</v>
      </c>
      <c r="AG34">
        <v>0.102497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0.69810799999999995</v>
      </c>
      <c r="AG35">
        <v>0.102497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0.69405300000000003</v>
      </c>
      <c r="AG36">
        <v>0.100854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0.69405300000000003</v>
      </c>
      <c r="AG37">
        <v>0.100854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0.68405300000000002</v>
      </c>
      <c r="AG38">
        <v>9.9635000000000001E-2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0.68405300000000002</v>
      </c>
      <c r="AG39">
        <v>9.9635000000000001E-2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0.65856700000000001</v>
      </c>
      <c r="AG40">
        <v>0.109602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0.64663999999999999</v>
      </c>
      <c r="AG41" s="3">
        <v>0.109209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2612.7028909999999</v>
      </c>
      <c r="I42">
        <v>0.99077599999999999</v>
      </c>
      <c r="J42" t="s">
        <v>3</v>
      </c>
      <c r="K42">
        <v>307.330558</v>
      </c>
      <c r="L42">
        <v>0.86651</v>
      </c>
      <c r="M42" t="s">
        <v>4</v>
      </c>
      <c r="N42">
        <v>156.48326399999999</v>
      </c>
      <c r="O42">
        <v>7.6000000000000004E-5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5225.395039</v>
      </c>
      <c r="I43">
        <v>2.7519520000000002</v>
      </c>
      <c r="J43" t="s">
        <v>3</v>
      </c>
      <c r="K43">
        <v>614.67684399999996</v>
      </c>
      <c r="L43">
        <v>2.1033080000000002</v>
      </c>
      <c r="M43" t="s">
        <v>4</v>
      </c>
      <c r="N43">
        <v>312.96613200000002</v>
      </c>
      <c r="O43">
        <v>1.7000000000000001E-4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7838.0721780000003</v>
      </c>
      <c r="I44">
        <v>5.2877010000000002</v>
      </c>
      <c r="J44" t="s">
        <v>3</v>
      </c>
      <c r="K44">
        <v>921.99367700000005</v>
      </c>
      <c r="L44">
        <v>3.630792</v>
      </c>
      <c r="M44" t="s">
        <v>4</v>
      </c>
      <c r="N44">
        <v>469.45173299999999</v>
      </c>
      <c r="O44">
        <v>3.8099999999999999E-4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10450.850683999999</v>
      </c>
      <c r="I45">
        <v>8.88992</v>
      </c>
      <c r="J45" t="s">
        <v>3</v>
      </c>
      <c r="K45">
        <v>1229.41281</v>
      </c>
      <c r="L45">
        <v>6.0072700000000001</v>
      </c>
      <c r="M45" t="s">
        <v>4</v>
      </c>
      <c r="N45">
        <v>625.93676900000003</v>
      </c>
      <c r="O45">
        <v>6.6200000000000005E-4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13063.763223</v>
      </c>
      <c r="I46">
        <v>12.680739000000001</v>
      </c>
      <c r="J46" t="s">
        <v>3</v>
      </c>
      <c r="K46">
        <v>1536.9732449999999</v>
      </c>
      <c r="L46">
        <v>8.1130580000000005</v>
      </c>
      <c r="M46" t="s">
        <v>4</v>
      </c>
      <c r="N46">
        <v>782.42082900000003</v>
      </c>
      <c r="O46">
        <v>9.1699999999999995E-4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15676.76125</v>
      </c>
      <c r="I47">
        <v>17.455455000000001</v>
      </c>
      <c r="J47" t="s">
        <v>3</v>
      </c>
      <c r="K47">
        <v>1844.5825589999999</v>
      </c>
      <c r="L47">
        <v>10.891629999999999</v>
      </c>
      <c r="M47" t="s">
        <v>4</v>
      </c>
      <c r="N47">
        <v>938.90588600000001</v>
      </c>
      <c r="O47">
        <v>1.253E-3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18289.390820000001</v>
      </c>
      <c r="I48">
        <v>20.713989999999999</v>
      </c>
      <c r="J48" t="s">
        <v>3</v>
      </c>
      <c r="K48">
        <v>2151.8607860000002</v>
      </c>
      <c r="L48">
        <v>12.366042</v>
      </c>
      <c r="M48" t="s">
        <v>4</v>
      </c>
      <c r="N48">
        <v>1095.388674</v>
      </c>
      <c r="O48">
        <v>1.6750000000000001E-3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20902.309883000002</v>
      </c>
      <c r="I49">
        <v>25.012841999999999</v>
      </c>
      <c r="J49" t="s">
        <v>3</v>
      </c>
      <c r="K49">
        <v>2459.4185400000001</v>
      </c>
      <c r="L49">
        <v>14.425317</v>
      </c>
      <c r="M49" t="s">
        <v>4</v>
      </c>
      <c r="N49">
        <v>1251.87427</v>
      </c>
      <c r="O49">
        <v>2.0720000000000001E-3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23515.165195000001</v>
      </c>
      <c r="I50">
        <v>32.199333000000003</v>
      </c>
      <c r="J50" t="s">
        <v>3</v>
      </c>
      <c r="K50">
        <v>2766.9489840000001</v>
      </c>
      <c r="L50">
        <v>18.550951000000001</v>
      </c>
      <c r="M50" t="s">
        <v>4</v>
      </c>
      <c r="N50">
        <v>1408.3587480000001</v>
      </c>
      <c r="O50">
        <v>2.4870000000000001E-3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26127.840977</v>
      </c>
      <c r="I51">
        <v>36.186942000000002</v>
      </c>
      <c r="J51" t="s">
        <v>3</v>
      </c>
      <c r="K51">
        <v>3074.271514</v>
      </c>
      <c r="L51">
        <v>20.687541</v>
      </c>
      <c r="M51" t="s">
        <v>4</v>
      </c>
      <c r="N51">
        <v>1564.8428690000001</v>
      </c>
      <c r="O51">
        <v>3.1150000000000001E-3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28740.588594000001</v>
      </c>
      <c r="I52">
        <v>44.811317000000003</v>
      </c>
      <c r="J52" t="s">
        <v>3</v>
      </c>
      <c r="K52">
        <v>3381.6805220000001</v>
      </c>
      <c r="L52">
        <v>25.796845000000001</v>
      </c>
      <c r="M52" t="s">
        <v>4</v>
      </c>
      <c r="N52">
        <v>1721.3271339999999</v>
      </c>
      <c r="O52">
        <v>3.6849999999999999E-3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31353.290585999999</v>
      </c>
      <c r="I53">
        <v>49.096806999999998</v>
      </c>
      <c r="J53" t="s">
        <v>3</v>
      </c>
      <c r="K53">
        <v>3689.0402730000001</v>
      </c>
      <c r="L53">
        <v>27.793381</v>
      </c>
      <c r="M53" t="s">
        <v>4</v>
      </c>
      <c r="N53">
        <v>1877.8110300000001</v>
      </c>
      <c r="O53">
        <v>4.143E-3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33965.923281000003</v>
      </c>
      <c r="I54">
        <v>56.197308</v>
      </c>
      <c r="J54" t="s">
        <v>3</v>
      </c>
      <c r="K54">
        <v>3996.3040040000001</v>
      </c>
      <c r="L54">
        <v>32.267375999999999</v>
      </c>
      <c r="M54" t="s">
        <v>4</v>
      </c>
      <c r="N54">
        <v>2034.296621</v>
      </c>
      <c r="O54">
        <v>4.7809999999999997E-3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36578.653672</v>
      </c>
      <c r="I55">
        <v>60.545555999999998</v>
      </c>
      <c r="J55" t="s">
        <v>3</v>
      </c>
      <c r="K55">
        <v>4303.6580860000004</v>
      </c>
      <c r="L55">
        <v>34.655154000000003</v>
      </c>
      <c r="M55" t="s">
        <v>4</v>
      </c>
      <c r="N55">
        <v>2190.7828519999998</v>
      </c>
      <c r="O55">
        <v>5.2420000000000001E-3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39191.529453000003</v>
      </c>
      <c r="I56">
        <v>64.015197999999998</v>
      </c>
      <c r="J56" t="s">
        <v>3</v>
      </c>
      <c r="K56">
        <v>4611.1496390000002</v>
      </c>
      <c r="L56">
        <v>36.315176000000001</v>
      </c>
      <c r="M56" t="s">
        <v>4</v>
      </c>
      <c r="N56">
        <v>2347.2698</v>
      </c>
      <c r="O56">
        <v>6.0559999999999998E-3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41804.334218999997</v>
      </c>
      <c r="I57">
        <v>73.113350999999994</v>
      </c>
      <c r="J57" t="s">
        <v>3</v>
      </c>
      <c r="K57">
        <v>4918.5604000000003</v>
      </c>
      <c r="L57">
        <v>42.395215999999998</v>
      </c>
      <c r="M57" t="s">
        <v>4</v>
      </c>
      <c r="N57">
        <v>2503.7573440000001</v>
      </c>
      <c r="O57">
        <v>6.5240000000000003E-3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44417.075234000004</v>
      </c>
      <c r="I58">
        <v>81.582956999999993</v>
      </c>
      <c r="J58" t="s">
        <v>3</v>
      </c>
      <c r="K58">
        <v>5225.9218259999998</v>
      </c>
      <c r="L58">
        <v>48.101762999999998</v>
      </c>
      <c r="M58" t="s">
        <v>4</v>
      </c>
      <c r="N58">
        <v>2660.2435500000001</v>
      </c>
      <c r="O58">
        <v>7.3330000000000001E-3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47029.946093999999</v>
      </c>
      <c r="I59">
        <v>90.847551999999993</v>
      </c>
      <c r="J59" t="s">
        <v>3</v>
      </c>
      <c r="K59">
        <v>5533.4160739999998</v>
      </c>
      <c r="L59">
        <v>53.347541</v>
      </c>
      <c r="M59" t="s">
        <v>4</v>
      </c>
      <c r="N59">
        <v>2816.7296240000001</v>
      </c>
      <c r="O59">
        <v>8.0990000000000003E-3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49642.699922</v>
      </c>
      <c r="I60">
        <v>99.393780000000007</v>
      </c>
      <c r="J60" t="s">
        <v>3</v>
      </c>
      <c r="K60">
        <v>5840.7702149999996</v>
      </c>
      <c r="L60">
        <v>58.778165000000001</v>
      </c>
      <c r="M60" t="s">
        <v>4</v>
      </c>
      <c r="N60">
        <v>2973.2172310000001</v>
      </c>
      <c r="O60">
        <v>9.1330000000000005E-3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52255.399609</v>
      </c>
      <c r="I61" s="3">
        <v>110.904341</v>
      </c>
      <c r="J61" s="3" t="s">
        <v>3</v>
      </c>
      <c r="K61" s="3">
        <v>6148.1237110000002</v>
      </c>
      <c r="L61" s="3">
        <v>65.224250999999995</v>
      </c>
      <c r="M61" s="3" t="s">
        <v>4</v>
      </c>
      <c r="N61" s="3">
        <v>3129.7011670000002</v>
      </c>
      <c r="O61" s="3">
        <v>1.0182999999999999E-2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2708.3922750000002</v>
      </c>
      <c r="I62">
        <v>7.5657000000000002E-2</v>
      </c>
      <c r="J62" t="s">
        <v>3</v>
      </c>
      <c r="K62">
        <v>615.00201500000003</v>
      </c>
      <c r="L62">
        <v>8.1659999999999996E-3</v>
      </c>
      <c r="M62" t="s">
        <v>4</v>
      </c>
      <c r="N62">
        <v>157.80831000000001</v>
      </c>
      <c r="O62">
        <v>2.03E-4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5416.3357420000002</v>
      </c>
      <c r="I63">
        <v>0.28898200000000002</v>
      </c>
      <c r="J63" t="s">
        <v>3</v>
      </c>
      <c r="K63">
        <v>1229.978928</v>
      </c>
      <c r="L63">
        <v>1.8974999999999999E-2</v>
      </c>
      <c r="M63" t="s">
        <v>4</v>
      </c>
      <c r="N63">
        <v>315.61006300000003</v>
      </c>
      <c r="O63">
        <v>5.6400000000000005E-4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8124.2619240000004</v>
      </c>
      <c r="I64">
        <v>0.52534800000000004</v>
      </c>
      <c r="J64" t="s">
        <v>3</v>
      </c>
      <c r="K64">
        <v>1844.957883</v>
      </c>
      <c r="L64">
        <v>2.5930999999999999E-2</v>
      </c>
      <c r="M64" t="s">
        <v>4</v>
      </c>
      <c r="N64">
        <v>473.414965</v>
      </c>
      <c r="O64">
        <v>1.0499999999999999E-3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10832.178496</v>
      </c>
      <c r="I65">
        <v>0.87539100000000003</v>
      </c>
      <c r="J65" t="s">
        <v>3</v>
      </c>
      <c r="K65">
        <v>2459.9359960000002</v>
      </c>
      <c r="L65">
        <v>3.9558000000000003E-2</v>
      </c>
      <c r="M65" t="s">
        <v>4</v>
      </c>
      <c r="N65">
        <v>631.22322799999995</v>
      </c>
      <c r="O65">
        <v>1.689E-3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13540.089434</v>
      </c>
      <c r="I66">
        <v>1.1922090000000001</v>
      </c>
      <c r="J66" t="s">
        <v>3</v>
      </c>
      <c r="K66">
        <v>3074.907432</v>
      </c>
      <c r="L66">
        <v>4.3711E-2</v>
      </c>
      <c r="M66" t="s">
        <v>4</v>
      </c>
      <c r="N66">
        <v>789.03190800000004</v>
      </c>
      <c r="O66">
        <v>2.2399999999999998E-3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16248.02418</v>
      </c>
      <c r="I67">
        <v>1.600487</v>
      </c>
      <c r="J67" t="s">
        <v>3</v>
      </c>
      <c r="K67">
        <v>3689.8971729999998</v>
      </c>
      <c r="L67">
        <v>5.6487999999999997E-2</v>
      </c>
      <c r="M67" t="s">
        <v>4</v>
      </c>
      <c r="N67">
        <v>946.84020999999996</v>
      </c>
      <c r="O67">
        <v>3.042E-3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18955.942305</v>
      </c>
      <c r="I68">
        <v>1.9998210000000001</v>
      </c>
      <c r="J68" t="s">
        <v>3</v>
      </c>
      <c r="K68">
        <v>4304.8783789999998</v>
      </c>
      <c r="L68">
        <v>8.2545999999999994E-2</v>
      </c>
      <c r="M68" t="s">
        <v>4</v>
      </c>
      <c r="N68">
        <v>1104.6495970000001</v>
      </c>
      <c r="O68">
        <v>3.9240000000000004E-3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21663.880390999999</v>
      </c>
      <c r="I69">
        <v>2.5920529999999999</v>
      </c>
      <c r="J69" t="s">
        <v>3</v>
      </c>
      <c r="K69">
        <v>4919.868418</v>
      </c>
      <c r="L69">
        <v>9.8102999999999996E-2</v>
      </c>
      <c r="M69" t="s">
        <v>4</v>
      </c>
      <c r="N69">
        <v>1262.4587260000001</v>
      </c>
      <c r="O69">
        <v>4.7869999999999996E-3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24371.822891</v>
      </c>
      <c r="I70">
        <v>3.2417210000000001</v>
      </c>
      <c r="J70" t="s">
        <v>3</v>
      </c>
      <c r="K70">
        <v>5534.8513569999996</v>
      </c>
      <c r="L70">
        <v>0.126999</v>
      </c>
      <c r="M70" t="s">
        <v>4</v>
      </c>
      <c r="N70">
        <v>1420.2703779999999</v>
      </c>
      <c r="O70">
        <v>6.0650000000000001E-3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27079.773983999999</v>
      </c>
      <c r="I71">
        <v>3.910364</v>
      </c>
      <c r="J71" t="s">
        <v>3</v>
      </c>
      <c r="K71">
        <v>6149.8343070000001</v>
      </c>
      <c r="L71">
        <v>0.15329599999999999</v>
      </c>
      <c r="M71" t="s">
        <v>4</v>
      </c>
      <c r="N71">
        <v>1578.084087</v>
      </c>
      <c r="O71">
        <v>6.6119999999999998E-3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29787.723867000001</v>
      </c>
      <c r="I72">
        <v>4.380738</v>
      </c>
      <c r="J72" t="s">
        <v>3</v>
      </c>
      <c r="K72">
        <v>6764.8213180000002</v>
      </c>
      <c r="L72">
        <v>0.16501299999999999</v>
      </c>
      <c r="M72" t="s">
        <v>4</v>
      </c>
      <c r="N72">
        <v>1735.897246</v>
      </c>
      <c r="O72">
        <v>6.9459999999999999E-3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32495.706289000002</v>
      </c>
      <c r="I73">
        <v>5.1072800000000003</v>
      </c>
      <c r="J73" t="s">
        <v>3</v>
      </c>
      <c r="K73">
        <v>7379.834785</v>
      </c>
      <c r="L73">
        <v>0.19652700000000001</v>
      </c>
      <c r="M73" t="s">
        <v>4</v>
      </c>
      <c r="N73">
        <v>1893.7101339999999</v>
      </c>
      <c r="O73">
        <v>7.7840000000000001E-3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35203.740937000002</v>
      </c>
      <c r="I74">
        <v>5.9646600000000003</v>
      </c>
      <c r="J74" t="s">
        <v>3</v>
      </c>
      <c r="K74">
        <v>7994.9122070000003</v>
      </c>
      <c r="L74">
        <v>0.60637600000000003</v>
      </c>
      <c r="M74" t="s">
        <v>4</v>
      </c>
      <c r="N74">
        <v>2051.525337</v>
      </c>
      <c r="O74">
        <v>8.9429999999999996E-3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37911.717422000002</v>
      </c>
      <c r="I75">
        <v>6.7121149999999998</v>
      </c>
      <c r="J75" t="s">
        <v>3</v>
      </c>
      <c r="K75">
        <v>8609.9191989999999</v>
      </c>
      <c r="L75">
        <v>0.64013399999999998</v>
      </c>
      <c r="M75" t="s">
        <v>4</v>
      </c>
      <c r="N75">
        <v>2209.3334420000001</v>
      </c>
      <c r="O75">
        <v>9.7260000000000003E-3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40619.676640999998</v>
      </c>
      <c r="I76">
        <v>7.4733799999999997</v>
      </c>
      <c r="J76" t="s">
        <v>3</v>
      </c>
      <c r="K76">
        <v>9224.9208199999994</v>
      </c>
      <c r="L76">
        <v>0.68679199999999996</v>
      </c>
      <c r="M76" t="s">
        <v>4</v>
      </c>
      <c r="N76">
        <v>2367.1437700000001</v>
      </c>
      <c r="O76">
        <v>1.0925000000000001E-2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43327.603202999999</v>
      </c>
      <c r="I77">
        <v>8.3559579999999993</v>
      </c>
      <c r="J77" t="s">
        <v>3</v>
      </c>
      <c r="K77">
        <v>9839.9086129999996</v>
      </c>
      <c r="L77">
        <v>0.68857299999999999</v>
      </c>
      <c r="M77" t="s">
        <v>4</v>
      </c>
      <c r="N77">
        <v>2524.9516549999998</v>
      </c>
      <c r="O77">
        <v>1.1867000000000001E-2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46035.535234000003</v>
      </c>
      <c r="I78">
        <v>9.3765699999999992</v>
      </c>
      <c r="J78" t="s">
        <v>3</v>
      </c>
      <c r="K78">
        <v>10454.906854999999</v>
      </c>
      <c r="L78">
        <v>0.70577599999999996</v>
      </c>
      <c r="M78" t="s">
        <v>4</v>
      </c>
      <c r="N78">
        <v>2682.7591210000001</v>
      </c>
      <c r="O78">
        <v>1.3173000000000001E-2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48743.501719</v>
      </c>
      <c r="I79">
        <v>10.278992000000001</v>
      </c>
      <c r="J79" t="s">
        <v>3</v>
      </c>
      <c r="K79">
        <v>11069.911991999999</v>
      </c>
      <c r="L79">
        <v>0.71299000000000001</v>
      </c>
      <c r="M79" t="s">
        <v>4</v>
      </c>
      <c r="N79">
        <v>2840.570381</v>
      </c>
      <c r="O79">
        <v>1.4445E-2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51451.525625000002</v>
      </c>
      <c r="I80">
        <v>11.098105</v>
      </c>
      <c r="J80" t="s">
        <v>3</v>
      </c>
      <c r="K80">
        <v>11684.960977000001</v>
      </c>
      <c r="L80">
        <v>0.70571799999999996</v>
      </c>
      <c r="M80" t="s">
        <v>4</v>
      </c>
      <c r="N80">
        <v>2998.3819819999999</v>
      </c>
      <c r="O80">
        <v>1.5433000000000001E-2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54159.489765999999</v>
      </c>
      <c r="I81" s="3">
        <v>12.21072</v>
      </c>
      <c r="J81" s="3" t="s">
        <v>3</v>
      </c>
      <c r="K81" s="3">
        <v>12299.962754</v>
      </c>
      <c r="L81" s="3">
        <v>0.68851099999999998</v>
      </c>
      <c r="M81" s="3" t="s">
        <v>4</v>
      </c>
      <c r="N81" s="3">
        <v>3156.19479</v>
      </c>
      <c r="O81" s="3">
        <v>1.6621E-2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2888.0397560000001</v>
      </c>
      <c r="I82">
        <v>4.7648999999999997E-2</v>
      </c>
      <c r="J82" t="s">
        <v>3</v>
      </c>
      <c r="K82">
        <v>582.62961199999995</v>
      </c>
      <c r="L82">
        <v>9.1870000000000007E-3</v>
      </c>
      <c r="M82" t="s">
        <v>4</v>
      </c>
      <c r="N82">
        <v>164.123696</v>
      </c>
      <c r="O82">
        <v>4.8999999999999998E-5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5776.0686619999997</v>
      </c>
      <c r="I83">
        <v>0.13992599999999999</v>
      </c>
      <c r="J83" t="s">
        <v>3</v>
      </c>
      <c r="K83">
        <v>1165.2380270000001</v>
      </c>
      <c r="L83">
        <v>1.5948E-2</v>
      </c>
      <c r="M83" t="s">
        <v>4</v>
      </c>
      <c r="N83">
        <v>328.24783500000001</v>
      </c>
      <c r="O83">
        <v>1.4999999999999999E-4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8664.091719</v>
      </c>
      <c r="I84">
        <v>0.272283</v>
      </c>
      <c r="J84" t="s">
        <v>3</v>
      </c>
      <c r="K84">
        <v>1747.851887</v>
      </c>
      <c r="L84">
        <v>2.5323999999999999E-2</v>
      </c>
      <c r="M84" t="s">
        <v>4</v>
      </c>
      <c r="N84">
        <v>492.37170700000001</v>
      </c>
      <c r="O84">
        <v>2.2699999999999999E-4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11552.108848</v>
      </c>
      <c r="I85">
        <v>0.44045200000000001</v>
      </c>
      <c r="J85" t="s">
        <v>3</v>
      </c>
      <c r="K85">
        <v>2330.4699409999998</v>
      </c>
      <c r="L85">
        <v>3.3758999999999997E-2</v>
      </c>
      <c r="M85" t="s">
        <v>4</v>
      </c>
      <c r="N85">
        <v>656.49580800000001</v>
      </c>
      <c r="O85">
        <v>3.4400000000000001E-4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14440.11291</v>
      </c>
      <c r="I86">
        <v>0.60118199999999999</v>
      </c>
      <c r="J86" t="s">
        <v>3</v>
      </c>
      <c r="K86">
        <v>2913.09166</v>
      </c>
      <c r="L86">
        <v>4.4885000000000001E-2</v>
      </c>
      <c r="M86" t="s">
        <v>4</v>
      </c>
      <c r="N86">
        <v>820.61898099999996</v>
      </c>
      <c r="O86">
        <v>4.26E-4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17328.162734000001</v>
      </c>
      <c r="I87">
        <v>0.85282199999999997</v>
      </c>
      <c r="J87" t="s">
        <v>3</v>
      </c>
      <c r="K87">
        <v>3495.726987</v>
      </c>
      <c r="L87">
        <v>4.8046999999999999E-2</v>
      </c>
      <c r="M87" t="s">
        <v>4</v>
      </c>
      <c r="N87">
        <v>984.74299399999995</v>
      </c>
      <c r="O87">
        <v>5.6599999999999999E-4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20216.202499999999</v>
      </c>
      <c r="I88">
        <v>1.198969</v>
      </c>
      <c r="J88" t="s">
        <v>3</v>
      </c>
      <c r="K88">
        <v>4078.3415380000001</v>
      </c>
      <c r="L88">
        <v>5.4295000000000003E-2</v>
      </c>
      <c r="M88" t="s">
        <v>4</v>
      </c>
      <c r="N88">
        <v>1148.8672120000001</v>
      </c>
      <c r="O88">
        <v>7.9000000000000001E-4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23104.279374999998</v>
      </c>
      <c r="I89">
        <v>1.623955</v>
      </c>
      <c r="J89" t="s">
        <v>3</v>
      </c>
      <c r="K89">
        <v>4660.9913379999998</v>
      </c>
      <c r="L89">
        <v>6.6180000000000003E-2</v>
      </c>
      <c r="M89" t="s">
        <v>4</v>
      </c>
      <c r="N89">
        <v>1312.991812</v>
      </c>
      <c r="O89">
        <v>1.1429999999999999E-3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25992.38</v>
      </c>
      <c r="I90">
        <v>2.0274719999999999</v>
      </c>
      <c r="J90" t="s">
        <v>3</v>
      </c>
      <c r="K90">
        <v>5243.6309279999996</v>
      </c>
      <c r="L90">
        <v>8.3145999999999998E-2</v>
      </c>
      <c r="M90" t="s">
        <v>4</v>
      </c>
      <c r="N90">
        <v>1477.117759</v>
      </c>
      <c r="O90">
        <v>1.426E-3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28880.457538999999</v>
      </c>
      <c r="I91">
        <v>2.6144099999999999</v>
      </c>
      <c r="J91" t="s">
        <v>3</v>
      </c>
      <c r="K91">
        <v>5826.2709180000002</v>
      </c>
      <c r="L91">
        <v>0.12089800000000001</v>
      </c>
      <c r="M91" t="s">
        <v>4</v>
      </c>
      <c r="N91">
        <v>1641.2439939999999</v>
      </c>
      <c r="O91">
        <v>1.6980000000000001E-3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31768.546483999999</v>
      </c>
      <c r="I92">
        <v>3.0704660000000001</v>
      </c>
      <c r="J92" t="s">
        <v>3</v>
      </c>
      <c r="K92">
        <v>6408.9021679999996</v>
      </c>
      <c r="L92">
        <v>0.120383</v>
      </c>
      <c r="M92" t="s">
        <v>4</v>
      </c>
      <c r="N92">
        <v>1805.369829</v>
      </c>
      <c r="O92">
        <v>2.173E-3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34656.607968999997</v>
      </c>
      <c r="I93">
        <v>3.7026669999999999</v>
      </c>
      <c r="J93" t="s">
        <v>3</v>
      </c>
      <c r="K93">
        <v>6991.5069430000003</v>
      </c>
      <c r="L93">
        <v>0.14221</v>
      </c>
      <c r="M93" t="s">
        <v>4</v>
      </c>
      <c r="N93">
        <v>1969.495085</v>
      </c>
      <c r="O93">
        <v>2.699E-3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37544.668359000003</v>
      </c>
      <c r="I94">
        <v>4.4762510000000004</v>
      </c>
      <c r="J94" t="s">
        <v>3</v>
      </c>
      <c r="K94">
        <v>7574.1225100000001</v>
      </c>
      <c r="L94">
        <v>0.163213</v>
      </c>
      <c r="M94" t="s">
        <v>4</v>
      </c>
      <c r="N94">
        <v>2133.6205180000002</v>
      </c>
      <c r="O94">
        <v>3.1819999999999999E-3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40432.762187</v>
      </c>
      <c r="I95">
        <v>5.2060589999999998</v>
      </c>
      <c r="J95" t="s">
        <v>3</v>
      </c>
      <c r="K95">
        <v>8156.7745999999997</v>
      </c>
      <c r="L95">
        <v>0.176096</v>
      </c>
      <c r="M95" t="s">
        <v>4</v>
      </c>
      <c r="N95">
        <v>2297.747046</v>
      </c>
      <c r="O95">
        <v>3.6749999999999999E-3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43320.757968999998</v>
      </c>
      <c r="I96">
        <v>6.1096709999999996</v>
      </c>
      <c r="J96" t="s">
        <v>3</v>
      </c>
      <c r="K96">
        <v>8739.4000390000001</v>
      </c>
      <c r="L96">
        <v>0.221108</v>
      </c>
      <c r="M96" t="s">
        <v>4</v>
      </c>
      <c r="N96">
        <v>2461.8718549999999</v>
      </c>
      <c r="O96">
        <v>4.2110000000000003E-3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46208.799687999999</v>
      </c>
      <c r="I97">
        <v>6.8539320000000004</v>
      </c>
      <c r="J97" t="s">
        <v>3</v>
      </c>
      <c r="K97">
        <v>9322.0468949999995</v>
      </c>
      <c r="L97">
        <v>0.215971</v>
      </c>
      <c r="M97" t="s">
        <v>4</v>
      </c>
      <c r="N97">
        <v>2625.9970119999998</v>
      </c>
      <c r="O97">
        <v>4.7559999999999998E-3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49096.795547000002</v>
      </c>
      <c r="I98">
        <v>7.7656799999999997</v>
      </c>
      <c r="J98" t="s">
        <v>3</v>
      </c>
      <c r="K98">
        <v>9904.6768360000005</v>
      </c>
      <c r="L98">
        <v>0.24162800000000001</v>
      </c>
      <c r="M98" t="s">
        <v>4</v>
      </c>
      <c r="N98">
        <v>2790.1209859999999</v>
      </c>
      <c r="O98">
        <v>5.2779999999999997E-3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51984.801797</v>
      </c>
      <c r="I99">
        <v>8.7605609999999992</v>
      </c>
      <c r="J99" t="s">
        <v>3</v>
      </c>
      <c r="K99">
        <v>10487.289102000001</v>
      </c>
      <c r="L99">
        <v>0.27500200000000002</v>
      </c>
      <c r="M99" t="s">
        <v>4</v>
      </c>
      <c r="N99">
        <v>2954.2454640000001</v>
      </c>
      <c r="O99">
        <v>5.9379999999999997E-3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54872.816640999998</v>
      </c>
      <c r="I100">
        <v>9.7118249999999993</v>
      </c>
      <c r="J100" t="s">
        <v>3</v>
      </c>
      <c r="K100">
        <v>11069.920039000001</v>
      </c>
      <c r="L100">
        <v>0.29402600000000001</v>
      </c>
      <c r="M100" t="s">
        <v>4</v>
      </c>
      <c r="N100">
        <v>3118.3694780000001</v>
      </c>
      <c r="O100">
        <v>6.574E-3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57760.866483999998</v>
      </c>
      <c r="I101" s="3">
        <v>10.566668999999999</v>
      </c>
      <c r="J101" s="3" t="s">
        <v>3</v>
      </c>
      <c r="K101" s="3">
        <v>11652.571016</v>
      </c>
      <c r="L101" s="3">
        <v>0.32287399999999999</v>
      </c>
      <c r="M101" s="3" t="s">
        <v>4</v>
      </c>
      <c r="N101" s="3">
        <v>3282.4918160000002</v>
      </c>
      <c r="O101" s="3">
        <v>7.2360000000000002E-3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2707.1920209999998</v>
      </c>
      <c r="I102">
        <v>4.2833999999999997E-2</v>
      </c>
      <c r="J102" t="s">
        <v>3</v>
      </c>
      <c r="K102">
        <v>614.06613900000002</v>
      </c>
      <c r="L102">
        <v>6.522E-3</v>
      </c>
      <c r="M102" t="s">
        <v>4</v>
      </c>
      <c r="N102">
        <v>157.79487499999999</v>
      </c>
      <c r="O102">
        <v>1.4999999999999999E-4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5413.9700199999997</v>
      </c>
      <c r="I103">
        <v>0.15154300000000001</v>
      </c>
      <c r="J103" t="s">
        <v>3</v>
      </c>
      <c r="K103">
        <v>1228.1498779999999</v>
      </c>
      <c r="L103">
        <v>1.3520000000000001E-2</v>
      </c>
      <c r="M103" t="s">
        <v>4</v>
      </c>
      <c r="N103">
        <v>315.58588400000002</v>
      </c>
      <c r="O103">
        <v>4.9100000000000001E-4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8120.7311040000004</v>
      </c>
      <c r="I104">
        <v>0.305446</v>
      </c>
      <c r="J104" t="s">
        <v>3</v>
      </c>
      <c r="K104">
        <v>1842.2100069999999</v>
      </c>
      <c r="L104">
        <v>2.2672000000000001E-2</v>
      </c>
      <c r="M104" t="s">
        <v>4</v>
      </c>
      <c r="N104">
        <v>473.38133299999998</v>
      </c>
      <c r="O104">
        <v>1.16E-3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10827.433047</v>
      </c>
      <c r="I105">
        <v>0.52466699999999999</v>
      </c>
      <c r="J105" t="s">
        <v>3</v>
      </c>
      <c r="K105">
        <v>2456.2611230000002</v>
      </c>
      <c r="L105">
        <v>3.3466000000000003E-2</v>
      </c>
      <c r="M105" t="s">
        <v>4</v>
      </c>
      <c r="N105">
        <v>631.17352100000005</v>
      </c>
      <c r="O105">
        <v>1.7650000000000001E-3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13534.204258</v>
      </c>
      <c r="I106">
        <v>0.79596299999999998</v>
      </c>
      <c r="J106" t="s">
        <v>3</v>
      </c>
      <c r="K106">
        <v>3070.3320359999998</v>
      </c>
      <c r="L106">
        <v>4.5094000000000002E-2</v>
      </c>
      <c r="M106" t="s">
        <v>4</v>
      </c>
      <c r="N106">
        <v>788.96876199999997</v>
      </c>
      <c r="O106">
        <v>2.598E-3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16241.042734000001</v>
      </c>
      <c r="I107">
        <v>1.215746</v>
      </c>
      <c r="J107" t="s">
        <v>3</v>
      </c>
      <c r="K107">
        <v>3684.4768650000001</v>
      </c>
      <c r="L107">
        <v>0.259158</v>
      </c>
      <c r="M107" t="s">
        <v>4</v>
      </c>
      <c r="N107">
        <v>946.76618299999996</v>
      </c>
      <c r="O107">
        <v>3.2200000000000002E-3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18947.828476999999</v>
      </c>
      <c r="I108">
        <v>1.530599</v>
      </c>
      <c r="J108" t="s">
        <v>3</v>
      </c>
      <c r="K108">
        <v>4298.5558890000002</v>
      </c>
      <c r="L108">
        <v>0.26845400000000003</v>
      </c>
      <c r="M108" t="s">
        <v>4</v>
      </c>
      <c r="N108">
        <v>1104.561287</v>
      </c>
      <c r="O108">
        <v>4.2040000000000003E-3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21654.561054999998</v>
      </c>
      <c r="I109">
        <v>1.950882</v>
      </c>
      <c r="J109" t="s">
        <v>3</v>
      </c>
      <c r="K109">
        <v>4912.6406450000004</v>
      </c>
      <c r="L109">
        <v>0.289491</v>
      </c>
      <c r="M109" t="s">
        <v>4</v>
      </c>
      <c r="N109">
        <v>1262.3558399999999</v>
      </c>
      <c r="O109">
        <v>5.1009999999999996E-3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24361.338281</v>
      </c>
      <c r="I110">
        <v>2.4122599999999998</v>
      </c>
      <c r="J110" t="s">
        <v>3</v>
      </c>
      <c r="K110">
        <v>5526.7218359999997</v>
      </c>
      <c r="L110">
        <v>0.30823400000000001</v>
      </c>
      <c r="M110" t="s">
        <v>4</v>
      </c>
      <c r="N110">
        <v>1420.154094</v>
      </c>
      <c r="O110">
        <v>6.2909999999999997E-3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27068.100936999999</v>
      </c>
      <c r="I111">
        <v>2.7944170000000002</v>
      </c>
      <c r="J111" t="s">
        <v>3</v>
      </c>
      <c r="K111">
        <v>6140.7883590000001</v>
      </c>
      <c r="L111">
        <v>0.30738500000000002</v>
      </c>
      <c r="M111" t="s">
        <v>4</v>
      </c>
      <c r="N111">
        <v>1577.953804</v>
      </c>
      <c r="O111">
        <v>7.6189999999999999E-3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29774.871367</v>
      </c>
      <c r="I112">
        <v>3.3328660000000001</v>
      </c>
      <c r="J112" t="s">
        <v>3</v>
      </c>
      <c r="K112">
        <v>6754.8545700000004</v>
      </c>
      <c r="L112">
        <v>0.32733600000000002</v>
      </c>
      <c r="M112" t="s">
        <v>4</v>
      </c>
      <c r="N112">
        <v>1735.752234</v>
      </c>
      <c r="O112">
        <v>8.8159999999999992E-3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32481.621758000001</v>
      </c>
      <c r="I113">
        <v>3.8037809999999999</v>
      </c>
      <c r="J113" t="s">
        <v>3</v>
      </c>
      <c r="K113">
        <v>7368.9234079999997</v>
      </c>
      <c r="L113">
        <v>0.35652400000000001</v>
      </c>
      <c r="M113" t="s">
        <v>4</v>
      </c>
      <c r="N113">
        <v>1893.5493509999999</v>
      </c>
      <c r="O113">
        <v>1.0336E-2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35188.436718999998</v>
      </c>
      <c r="I114">
        <v>4.2832840000000001</v>
      </c>
      <c r="J114" t="s">
        <v>3</v>
      </c>
      <c r="K114">
        <v>7983.0137299999997</v>
      </c>
      <c r="L114">
        <v>0.346188</v>
      </c>
      <c r="M114" t="s">
        <v>4</v>
      </c>
      <c r="N114">
        <v>2051.348872</v>
      </c>
      <c r="O114">
        <v>1.1669000000000001E-2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37895.178593999997</v>
      </c>
      <c r="I115">
        <v>4.7968330000000003</v>
      </c>
      <c r="J115" t="s">
        <v>3</v>
      </c>
      <c r="K115">
        <v>8597.0796289999998</v>
      </c>
      <c r="L115">
        <v>0.34917599999999999</v>
      </c>
      <c r="M115" t="s">
        <v>4</v>
      </c>
      <c r="N115">
        <v>2209.1452490000001</v>
      </c>
      <c r="O115">
        <v>1.3228999999999999E-2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40601.944922000002</v>
      </c>
      <c r="I116">
        <v>5.492737</v>
      </c>
      <c r="J116" t="s">
        <v>3</v>
      </c>
      <c r="K116">
        <v>9211.1479299999992</v>
      </c>
      <c r="L116">
        <v>0.343302</v>
      </c>
      <c r="M116" t="s">
        <v>4</v>
      </c>
      <c r="N116">
        <v>2366.9430809999999</v>
      </c>
      <c r="O116">
        <v>1.4841E-2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43308.699296999999</v>
      </c>
      <c r="I117">
        <v>6.0899159999999997</v>
      </c>
      <c r="J117" t="s">
        <v>3</v>
      </c>
      <c r="K117">
        <v>9825.2171679999992</v>
      </c>
      <c r="L117">
        <v>0.33728399999999997</v>
      </c>
      <c r="M117" t="s">
        <v>4</v>
      </c>
      <c r="N117">
        <v>2524.743618</v>
      </c>
      <c r="O117">
        <v>1.6736999999999998E-2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46015.504765999998</v>
      </c>
      <c r="I118">
        <v>6.6548829999999999</v>
      </c>
      <c r="J118" t="s">
        <v>3</v>
      </c>
      <c r="K118">
        <v>10439.293027</v>
      </c>
      <c r="L118">
        <v>0.33941900000000003</v>
      </c>
      <c r="M118" t="s">
        <v>4</v>
      </c>
      <c r="N118">
        <v>2682.541377</v>
      </c>
      <c r="O118">
        <v>1.7953E-2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48722.262969000003</v>
      </c>
      <c r="I119">
        <v>7.1298899999999996</v>
      </c>
      <c r="J119" t="s">
        <v>3</v>
      </c>
      <c r="K119">
        <v>11053.364315999999</v>
      </c>
      <c r="L119">
        <v>0.35831299999999999</v>
      </c>
      <c r="M119" t="s">
        <v>4</v>
      </c>
      <c r="N119">
        <v>2840.3395019999998</v>
      </c>
      <c r="O119">
        <v>1.9161999999999998E-2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51429.075078000002</v>
      </c>
      <c r="I120">
        <v>7.9105350000000003</v>
      </c>
      <c r="J120" t="s">
        <v>3</v>
      </c>
      <c r="K120">
        <v>11667.441953</v>
      </c>
      <c r="L120">
        <v>0.38636900000000002</v>
      </c>
      <c r="M120" t="s">
        <v>4</v>
      </c>
      <c r="N120">
        <v>2998.1399710000001</v>
      </c>
      <c r="O120">
        <v>2.0348000000000002E-2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54135.840155999998</v>
      </c>
      <c r="I121" s="3">
        <v>8.4100210000000004</v>
      </c>
      <c r="J121" s="3" t="s">
        <v>3</v>
      </c>
      <c r="K121" s="3">
        <v>12281.520527000001</v>
      </c>
      <c r="L121" s="3">
        <v>0.378218</v>
      </c>
      <c r="M121" s="3" t="s">
        <v>4</v>
      </c>
      <c r="N121" s="3">
        <v>3155.9392240000002</v>
      </c>
      <c r="O121" s="3">
        <v>2.095E-2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467.97749599999997</v>
      </c>
      <c r="I122">
        <v>2.230369</v>
      </c>
      <c r="J122" t="s">
        <v>3</v>
      </c>
      <c r="K122">
        <v>452.58222999999998</v>
      </c>
      <c r="L122">
        <v>1.988558</v>
      </c>
      <c r="M122" t="s">
        <v>4</v>
      </c>
      <c r="N122">
        <v>3.1189</v>
      </c>
      <c r="O122">
        <v>3.4273999999999999E-2</v>
      </c>
      <c r="P122" t="s">
        <v>5</v>
      </c>
      <c r="Q122">
        <v>15.342282000000001</v>
      </c>
      <c r="R122">
        <v>0.16522700000000001</v>
      </c>
      <c r="S122" t="s">
        <v>6</v>
      </c>
      <c r="T122">
        <v>442.655033</v>
      </c>
      <c r="U122">
        <v>1.815426</v>
      </c>
      <c r="V122" t="s">
        <v>7</v>
      </c>
      <c r="W122">
        <v>0.41117599999999999</v>
      </c>
      <c r="X122">
        <v>1.5900000000000001E-3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0.99587199999999998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934.97352799999999</v>
      </c>
      <c r="I123">
        <v>2.8458220000000001</v>
      </c>
      <c r="J123" t="s">
        <v>3</v>
      </c>
      <c r="K123">
        <v>904.21752000000004</v>
      </c>
      <c r="L123">
        <v>1.610317</v>
      </c>
      <c r="M123" t="s">
        <v>4</v>
      </c>
      <c r="N123">
        <v>6.2517399999999999</v>
      </c>
      <c r="O123">
        <v>9.6778000000000003E-2</v>
      </c>
      <c r="P123" t="s">
        <v>5</v>
      </c>
      <c r="Q123">
        <v>30.661017999999999</v>
      </c>
      <c r="R123">
        <v>0.45337899999999998</v>
      </c>
      <c r="S123" t="s">
        <v>6</v>
      </c>
      <c r="T123">
        <v>884.35245799999996</v>
      </c>
      <c r="U123">
        <v>0.84618899999999997</v>
      </c>
      <c r="V123" t="s">
        <v>7</v>
      </c>
      <c r="W123">
        <v>0.82137000000000004</v>
      </c>
      <c r="X123">
        <v>5.2269999999999999E-3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0.99668699999999999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1402.004412</v>
      </c>
      <c r="I124">
        <v>6.0447629999999997</v>
      </c>
      <c r="J124" t="s">
        <v>3</v>
      </c>
      <c r="K124">
        <v>1355.8706199999999</v>
      </c>
      <c r="L124">
        <v>3.737498</v>
      </c>
      <c r="M124" t="s">
        <v>4</v>
      </c>
      <c r="N124">
        <v>9.4051360000000006</v>
      </c>
      <c r="O124">
        <v>0.18590100000000001</v>
      </c>
      <c r="P124" t="s">
        <v>5</v>
      </c>
      <c r="Q124">
        <v>45.995880999999997</v>
      </c>
      <c r="R124">
        <v>0.857379</v>
      </c>
      <c r="S124" t="s">
        <v>6</v>
      </c>
      <c r="T124">
        <v>1325.981299</v>
      </c>
      <c r="U124">
        <v>2.7680790000000002</v>
      </c>
      <c r="V124" t="s">
        <v>7</v>
      </c>
      <c r="W124">
        <v>1.236416</v>
      </c>
      <c r="X124">
        <v>1.0472E-2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0.99702299999999999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1868.7378779999999</v>
      </c>
      <c r="I125">
        <v>8.6647040000000004</v>
      </c>
      <c r="J125" t="s">
        <v>3</v>
      </c>
      <c r="K125">
        <v>1807.207412</v>
      </c>
      <c r="L125">
        <v>4.8129590000000002</v>
      </c>
      <c r="M125" t="s">
        <v>4</v>
      </c>
      <c r="N125">
        <v>12.535644</v>
      </c>
      <c r="O125">
        <v>0.30773200000000001</v>
      </c>
      <c r="P125" t="s">
        <v>5</v>
      </c>
      <c r="Q125">
        <v>61.344389</v>
      </c>
      <c r="R125">
        <v>1.376755</v>
      </c>
      <c r="S125" t="s">
        <v>6</v>
      </c>
      <c r="T125">
        <v>1767.420044</v>
      </c>
      <c r="U125">
        <v>3.2159499999999999</v>
      </c>
      <c r="V125" t="s">
        <v>7</v>
      </c>
      <c r="W125">
        <v>1.662822</v>
      </c>
      <c r="X125">
        <v>3.8066999999999997E-2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0.99748999999999999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2335.4822220000001</v>
      </c>
      <c r="I126">
        <v>11.192263000000001</v>
      </c>
      <c r="J126" t="s">
        <v>3</v>
      </c>
      <c r="K126">
        <v>2258.632314</v>
      </c>
      <c r="L126">
        <v>5.6391119999999999</v>
      </c>
      <c r="M126" t="s">
        <v>4</v>
      </c>
      <c r="N126">
        <v>15.6639</v>
      </c>
      <c r="O126">
        <v>0.45141900000000001</v>
      </c>
      <c r="P126" t="s">
        <v>5</v>
      </c>
      <c r="Q126">
        <v>76.628866000000002</v>
      </c>
      <c r="R126">
        <v>2.059491</v>
      </c>
      <c r="S126" t="s">
        <v>6</v>
      </c>
      <c r="T126">
        <v>2208.9322710000001</v>
      </c>
      <c r="U126">
        <v>3.1531129999999998</v>
      </c>
      <c r="V126" t="s">
        <v>7</v>
      </c>
      <c r="W126">
        <v>2.0710139999999999</v>
      </c>
      <c r="X126">
        <v>4.7417000000000001E-2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0.99793299999999996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2802.407095</v>
      </c>
      <c r="I127">
        <v>12.482469999999999</v>
      </c>
      <c r="J127" t="s">
        <v>3</v>
      </c>
      <c r="K127">
        <v>2710.2281739999999</v>
      </c>
      <c r="L127">
        <v>6.4450820000000002</v>
      </c>
      <c r="M127" t="s">
        <v>4</v>
      </c>
      <c r="N127">
        <v>18.838024000000001</v>
      </c>
      <c r="O127">
        <v>0.63884799999999997</v>
      </c>
      <c r="P127" t="s">
        <v>5</v>
      </c>
      <c r="Q127">
        <v>91.924029000000004</v>
      </c>
      <c r="R127">
        <v>2.6864759999999999</v>
      </c>
      <c r="S127" t="s">
        <v>6</v>
      </c>
      <c r="T127">
        <v>2650.5489259999999</v>
      </c>
      <c r="U127">
        <v>5.1037460000000001</v>
      </c>
      <c r="V127" t="s">
        <v>7</v>
      </c>
      <c r="W127">
        <v>2.4850340000000002</v>
      </c>
      <c r="X127">
        <v>6.1595999999999998E-2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0.99842900000000001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3269.4143800000002</v>
      </c>
      <c r="I128">
        <v>16.326238</v>
      </c>
      <c r="J128" t="s">
        <v>3</v>
      </c>
      <c r="K128">
        <v>3161.8450290000001</v>
      </c>
      <c r="L128">
        <v>8.1059640000000002</v>
      </c>
      <c r="M128" t="s">
        <v>4</v>
      </c>
      <c r="N128">
        <v>21.998563999999998</v>
      </c>
      <c r="O128">
        <v>0.75022599999999995</v>
      </c>
      <c r="P128" t="s">
        <v>5</v>
      </c>
      <c r="Q128">
        <v>107.275488</v>
      </c>
      <c r="R128">
        <v>3.2072020000000001</v>
      </c>
      <c r="S128" t="s">
        <v>6</v>
      </c>
      <c r="T128">
        <v>3092.1717819999999</v>
      </c>
      <c r="U128">
        <v>4.9107500000000002</v>
      </c>
      <c r="V128" t="s">
        <v>7</v>
      </c>
      <c r="W128">
        <v>2.9002859999999999</v>
      </c>
      <c r="X128">
        <v>7.4297000000000002E-2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0.99863599999999997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3736.3477250000001</v>
      </c>
      <c r="I129">
        <v>18.452683</v>
      </c>
      <c r="J129" t="s">
        <v>3</v>
      </c>
      <c r="K129">
        <v>3613.383018</v>
      </c>
      <c r="L129">
        <v>9.3685390000000002</v>
      </c>
      <c r="M129" t="s">
        <v>4</v>
      </c>
      <c r="N129">
        <v>25.164562</v>
      </c>
      <c r="O129">
        <v>0.86959299999999995</v>
      </c>
      <c r="P129" t="s">
        <v>5</v>
      </c>
      <c r="Q129">
        <v>122.63785</v>
      </c>
      <c r="R129">
        <v>3.7325270000000002</v>
      </c>
      <c r="S129" t="s">
        <v>6</v>
      </c>
      <c r="T129">
        <v>3533.7583840000002</v>
      </c>
      <c r="U129">
        <v>7.0596920000000001</v>
      </c>
      <c r="V129" t="s">
        <v>7</v>
      </c>
      <c r="W129">
        <v>3.3128419999999998</v>
      </c>
      <c r="X129">
        <v>8.8289000000000006E-2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0.99874499999999999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4203.3903030000001</v>
      </c>
      <c r="I130">
        <v>20.263862</v>
      </c>
      <c r="J130" t="s">
        <v>3</v>
      </c>
      <c r="K130">
        <v>4065.0669290000001</v>
      </c>
      <c r="L130">
        <v>9.7947369999999996</v>
      </c>
      <c r="M130" t="s">
        <v>4</v>
      </c>
      <c r="N130">
        <v>28.305745999999999</v>
      </c>
      <c r="O130">
        <v>1.0085679999999999</v>
      </c>
      <c r="P130" t="s">
        <v>5</v>
      </c>
      <c r="Q130">
        <v>137.95615799999999</v>
      </c>
      <c r="R130">
        <v>4.2926440000000001</v>
      </c>
      <c r="S130" t="s">
        <v>6</v>
      </c>
      <c r="T130">
        <v>3975.4524409999999</v>
      </c>
      <c r="U130">
        <v>7.8417909999999997</v>
      </c>
      <c r="V130" t="s">
        <v>7</v>
      </c>
      <c r="W130">
        <v>3.7363179999999998</v>
      </c>
      <c r="X130">
        <v>0.102128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0.99878500000000003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4669.7196290000002</v>
      </c>
      <c r="I131">
        <v>22.765426000000001</v>
      </c>
      <c r="J131" t="s">
        <v>3</v>
      </c>
      <c r="K131">
        <v>4516.0714360000002</v>
      </c>
      <c r="L131">
        <v>10.78162</v>
      </c>
      <c r="M131" t="s">
        <v>4</v>
      </c>
      <c r="N131">
        <v>31.470486000000001</v>
      </c>
      <c r="O131">
        <v>1.128768</v>
      </c>
      <c r="P131" t="s">
        <v>5</v>
      </c>
      <c r="Q131">
        <v>153.25107600000001</v>
      </c>
      <c r="R131">
        <v>4.9566730000000003</v>
      </c>
      <c r="S131" t="s">
        <v>6</v>
      </c>
      <c r="T131">
        <v>4416.4162299999998</v>
      </c>
      <c r="U131">
        <v>8.8607779999999998</v>
      </c>
      <c r="V131" t="s">
        <v>7</v>
      </c>
      <c r="W131">
        <v>4.1479039999999996</v>
      </c>
      <c r="X131">
        <v>0.120584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0.99893100000000001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5137.1578609999997</v>
      </c>
      <c r="I132">
        <v>23.828692</v>
      </c>
      <c r="J132" t="s">
        <v>3</v>
      </c>
      <c r="K132">
        <v>4968.1696679999995</v>
      </c>
      <c r="L132">
        <v>10.324731999999999</v>
      </c>
      <c r="M132" t="s">
        <v>4</v>
      </c>
      <c r="N132">
        <v>34.625073999999998</v>
      </c>
      <c r="O132">
        <v>1.3525609999999999</v>
      </c>
      <c r="P132" t="s">
        <v>5</v>
      </c>
      <c r="Q132">
        <v>168.56881300000001</v>
      </c>
      <c r="R132">
        <v>5.8469100000000003</v>
      </c>
      <c r="S132" t="s">
        <v>6</v>
      </c>
      <c r="T132">
        <v>4858.4952830000002</v>
      </c>
      <c r="U132">
        <v>10.219184</v>
      </c>
      <c r="V132" t="s">
        <v>7</v>
      </c>
      <c r="W132">
        <v>4.5571419999999998</v>
      </c>
      <c r="X132">
        <v>0.137847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0.99895100000000003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5603.5084370000004</v>
      </c>
      <c r="I133">
        <v>26.503471999999999</v>
      </c>
      <c r="J133" t="s">
        <v>3</v>
      </c>
      <c r="K133">
        <v>5419.1827929999999</v>
      </c>
      <c r="L133">
        <v>11.833873000000001</v>
      </c>
      <c r="M133" t="s">
        <v>4</v>
      </c>
      <c r="N133">
        <v>37.757407000000001</v>
      </c>
      <c r="O133">
        <v>1.552408</v>
      </c>
      <c r="P133" t="s">
        <v>5</v>
      </c>
      <c r="Q133">
        <v>183.869924</v>
      </c>
      <c r="R133">
        <v>6.783493</v>
      </c>
      <c r="S133" t="s">
        <v>6</v>
      </c>
      <c r="T133">
        <v>5299.5762210000003</v>
      </c>
      <c r="U133">
        <v>12.164199999999999</v>
      </c>
      <c r="V133" t="s">
        <v>7</v>
      </c>
      <c r="W133">
        <v>4.9788800000000002</v>
      </c>
      <c r="X133">
        <v>0.16431699999999999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0.99903299999999995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6070.6228810000002</v>
      </c>
      <c r="I134">
        <v>29.217226</v>
      </c>
      <c r="J134" t="s">
        <v>3</v>
      </c>
      <c r="K134">
        <v>5870.9321190000001</v>
      </c>
      <c r="L134">
        <v>11.610529</v>
      </c>
      <c r="M134" t="s">
        <v>4</v>
      </c>
      <c r="N134">
        <v>40.890169</v>
      </c>
      <c r="O134">
        <v>1.7980149999999999</v>
      </c>
      <c r="P134" t="s">
        <v>5</v>
      </c>
      <c r="Q134">
        <v>199.19561100000001</v>
      </c>
      <c r="R134">
        <v>7.8602730000000003</v>
      </c>
      <c r="S134" t="s">
        <v>6</v>
      </c>
      <c r="T134">
        <v>5741.406465</v>
      </c>
      <c r="U134">
        <v>11.577624</v>
      </c>
      <c r="V134" t="s">
        <v>7</v>
      </c>
      <c r="W134">
        <v>5.3850939999999996</v>
      </c>
      <c r="X134">
        <v>0.186449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0.99913799999999997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6537.3699409999999</v>
      </c>
      <c r="I135">
        <v>31.028385</v>
      </c>
      <c r="J135" t="s">
        <v>3</v>
      </c>
      <c r="K135">
        <v>6322.3095899999998</v>
      </c>
      <c r="L135">
        <v>12.838175</v>
      </c>
      <c r="M135" t="s">
        <v>4</v>
      </c>
      <c r="N135">
        <v>44.027416000000002</v>
      </c>
      <c r="O135">
        <v>2.070856</v>
      </c>
      <c r="P135" t="s">
        <v>5</v>
      </c>
      <c r="Q135">
        <v>214.528627</v>
      </c>
      <c r="R135">
        <v>9.1608219999999996</v>
      </c>
      <c r="S135" t="s">
        <v>6</v>
      </c>
      <c r="T135">
        <v>6182.8354980000004</v>
      </c>
      <c r="U135">
        <v>14.88076</v>
      </c>
      <c r="V135" t="s">
        <v>7</v>
      </c>
      <c r="W135">
        <v>5.7940860000000001</v>
      </c>
      <c r="X135">
        <v>0.20847399999999999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0.99924999999999997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7004.0463090000003</v>
      </c>
      <c r="I136">
        <v>37.537667999999996</v>
      </c>
      <c r="J136" t="s">
        <v>3</v>
      </c>
      <c r="K136">
        <v>6773.6382030000004</v>
      </c>
      <c r="L136">
        <v>15.108511999999999</v>
      </c>
      <c r="M136" t="s">
        <v>4</v>
      </c>
      <c r="N136">
        <v>47.161942000000003</v>
      </c>
      <c r="O136">
        <v>2.4980060000000002</v>
      </c>
      <c r="P136" t="s">
        <v>5</v>
      </c>
      <c r="Q136">
        <v>229.838188</v>
      </c>
      <c r="R136">
        <v>10.934682</v>
      </c>
      <c r="S136" t="s">
        <v>6</v>
      </c>
      <c r="T136">
        <v>6624.2898930000001</v>
      </c>
      <c r="U136">
        <v>15.116457</v>
      </c>
      <c r="V136" t="s">
        <v>7</v>
      </c>
      <c r="W136">
        <v>6.2026339999999998</v>
      </c>
      <c r="X136">
        <v>0.23342399999999999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0.99927999999999995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7471.025635</v>
      </c>
      <c r="I137">
        <v>41.764736999999997</v>
      </c>
      <c r="J137" t="s">
        <v>3</v>
      </c>
      <c r="K137">
        <v>7225.3121579999997</v>
      </c>
      <c r="L137">
        <v>15.62485</v>
      </c>
      <c r="M137" t="s">
        <v>4</v>
      </c>
      <c r="N137">
        <v>50.284109000000001</v>
      </c>
      <c r="O137">
        <v>2.9283350000000001</v>
      </c>
      <c r="P137" t="s">
        <v>5</v>
      </c>
      <c r="Q137">
        <v>245.10817599999999</v>
      </c>
      <c r="R137">
        <v>12.829825</v>
      </c>
      <c r="S137" t="s">
        <v>6</v>
      </c>
      <c r="T137">
        <v>7066.0712990000002</v>
      </c>
      <c r="U137">
        <v>17.223134000000002</v>
      </c>
      <c r="V137" t="s">
        <v>7</v>
      </c>
      <c r="W137">
        <v>6.6154840000000004</v>
      </c>
      <c r="X137">
        <v>0.26434600000000003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0.99931300000000001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7937.8165630000003</v>
      </c>
      <c r="I138">
        <v>48.509281999999999</v>
      </c>
      <c r="J138" t="s">
        <v>3</v>
      </c>
      <c r="K138">
        <v>7676.7525100000003</v>
      </c>
      <c r="L138">
        <v>19.774097999999999</v>
      </c>
      <c r="M138" t="s">
        <v>4</v>
      </c>
      <c r="N138">
        <v>53.428476000000003</v>
      </c>
      <c r="O138">
        <v>3.262521</v>
      </c>
      <c r="P138" t="s">
        <v>5</v>
      </c>
      <c r="Q138">
        <v>260.41872000000001</v>
      </c>
      <c r="R138">
        <v>14.267511000000001</v>
      </c>
      <c r="S138" t="s">
        <v>6</v>
      </c>
      <c r="T138">
        <v>7507.5749020000003</v>
      </c>
      <c r="U138">
        <v>20.718287</v>
      </c>
      <c r="V138" t="s">
        <v>7</v>
      </c>
      <c r="W138">
        <v>7.0354400000000004</v>
      </c>
      <c r="X138">
        <v>0.29231699999999999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0.99933700000000003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8404.8910550000001</v>
      </c>
      <c r="I139">
        <v>51.720866000000001</v>
      </c>
      <c r="J139" t="s">
        <v>3</v>
      </c>
      <c r="K139">
        <v>8128.4785250000004</v>
      </c>
      <c r="L139">
        <v>19.297338</v>
      </c>
      <c r="M139" t="s">
        <v>4</v>
      </c>
      <c r="N139">
        <v>56.554208000000003</v>
      </c>
      <c r="O139">
        <v>3.5530780000000002</v>
      </c>
      <c r="P139" t="s">
        <v>5</v>
      </c>
      <c r="Q139">
        <v>275.73064399999998</v>
      </c>
      <c r="R139">
        <v>15.754877</v>
      </c>
      <c r="S139" t="s">
        <v>6</v>
      </c>
      <c r="T139">
        <v>7949.3898730000001</v>
      </c>
      <c r="U139">
        <v>20.296220000000002</v>
      </c>
      <c r="V139" t="s">
        <v>7</v>
      </c>
      <c r="W139">
        <v>7.4458279999999997</v>
      </c>
      <c r="X139">
        <v>0.32904299999999997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0.999359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8871.5683399999998</v>
      </c>
      <c r="I140">
        <v>58.028578000000003</v>
      </c>
      <c r="J140" t="s">
        <v>3</v>
      </c>
      <c r="K140">
        <v>8579.8308589999997</v>
      </c>
      <c r="L140">
        <v>22.986415000000001</v>
      </c>
      <c r="M140" t="s">
        <v>4</v>
      </c>
      <c r="N140">
        <v>59.672190999999998</v>
      </c>
      <c r="O140">
        <v>3.9260709999999999</v>
      </c>
      <c r="P140" t="s">
        <v>5</v>
      </c>
      <c r="Q140">
        <v>291.02317799999997</v>
      </c>
      <c r="R140">
        <v>17.617056999999999</v>
      </c>
      <c r="S140" t="s">
        <v>6</v>
      </c>
      <c r="T140">
        <v>8390.837012</v>
      </c>
      <c r="U140">
        <v>25.968606999999999</v>
      </c>
      <c r="V140" t="s">
        <v>7</v>
      </c>
      <c r="W140">
        <v>7.8608120000000001</v>
      </c>
      <c r="X140">
        <v>0.36319600000000002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0.99938000000000005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9338.5535940000009</v>
      </c>
      <c r="I141" s="3">
        <v>65.805554000000001</v>
      </c>
      <c r="J141" s="3" t="s">
        <v>3</v>
      </c>
      <c r="K141" s="3">
        <v>9031.5088479999995</v>
      </c>
      <c r="L141" s="3">
        <v>24.753703999999999</v>
      </c>
      <c r="M141" s="3" t="s">
        <v>4</v>
      </c>
      <c r="N141" s="3">
        <v>62.788164000000002</v>
      </c>
      <c r="O141" s="3">
        <v>4.3644600000000002</v>
      </c>
      <c r="P141" s="3" t="s">
        <v>5</v>
      </c>
      <c r="Q141" s="3">
        <v>306.29133400000001</v>
      </c>
      <c r="R141" s="3">
        <v>19.776996</v>
      </c>
      <c r="S141" s="3" t="s">
        <v>6</v>
      </c>
      <c r="T141" s="3">
        <v>8832.5969339999992</v>
      </c>
      <c r="U141" s="3">
        <v>25.436503999999999</v>
      </c>
      <c r="V141" s="3" t="s">
        <v>7</v>
      </c>
      <c r="W141" s="3">
        <v>8.2684470000000001</v>
      </c>
      <c r="X141" s="3">
        <v>0.39414300000000002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0.99938000000000005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2644.0114699999999</v>
      </c>
      <c r="I142">
        <v>19.431788000000001</v>
      </c>
      <c r="J142" t="s">
        <v>3</v>
      </c>
      <c r="K142">
        <v>338.51739700000002</v>
      </c>
      <c r="L142">
        <v>18.783884</v>
      </c>
      <c r="M142" t="s">
        <v>4</v>
      </c>
      <c r="N142">
        <v>164.73394999999999</v>
      </c>
      <c r="O142">
        <v>1.2828000000000001E-2</v>
      </c>
      <c r="P142" t="s">
        <v>5</v>
      </c>
      <c r="Q142">
        <v>163.43507099999999</v>
      </c>
      <c r="R142">
        <v>9.9907719999999998</v>
      </c>
      <c r="S142" t="s">
        <v>6</v>
      </c>
      <c r="T142">
        <v>332.16138999999998</v>
      </c>
      <c r="U142">
        <v>19.186568999999999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0.99621499999999996</v>
      </c>
      <c r="AJ142">
        <v>1.9999999999999999E-6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5287.9957130000003</v>
      </c>
      <c r="I143">
        <v>42.046044999999999</v>
      </c>
      <c r="J143" t="s">
        <v>3</v>
      </c>
      <c r="K143">
        <v>677.02502300000003</v>
      </c>
      <c r="L143">
        <v>39.032620000000001</v>
      </c>
      <c r="M143" t="s">
        <v>4</v>
      </c>
      <c r="N143">
        <v>329.46847400000001</v>
      </c>
      <c r="O143">
        <v>3.9483999999999998E-2</v>
      </c>
      <c r="P143" t="s">
        <v>5</v>
      </c>
      <c r="Q143">
        <v>327.05827499999998</v>
      </c>
      <c r="R143">
        <v>24.519976</v>
      </c>
      <c r="S143" t="s">
        <v>6</v>
      </c>
      <c r="T143">
        <v>664.24840600000005</v>
      </c>
      <c r="U143">
        <v>42.468767999999997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1.232E-3</v>
      </c>
      <c r="AG143">
        <v>0</v>
      </c>
      <c r="AH143" t="s">
        <v>11</v>
      </c>
      <c r="AI143">
        <v>0.99674099999999999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7930.9517770000002</v>
      </c>
      <c r="I144">
        <v>79.651499999999999</v>
      </c>
      <c r="J144" t="s">
        <v>3</v>
      </c>
      <c r="K144">
        <v>1014.52981</v>
      </c>
      <c r="L144">
        <v>73.795546000000002</v>
      </c>
      <c r="M144" t="s">
        <v>4</v>
      </c>
      <c r="N144">
        <v>494.201143</v>
      </c>
      <c r="O144">
        <v>9.0454999999999994E-2</v>
      </c>
      <c r="P144" t="s">
        <v>5</v>
      </c>
      <c r="Q144">
        <v>489.75353899999999</v>
      </c>
      <c r="R144">
        <v>52.827137999999998</v>
      </c>
      <c r="S144" t="s">
        <v>6</v>
      </c>
      <c r="T144">
        <v>995.37220300000001</v>
      </c>
      <c r="U144">
        <v>81.972465999999997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0.99714899999999995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10574.226309</v>
      </c>
      <c r="I145">
        <v>133.70679799999999</v>
      </c>
      <c r="J145" t="s">
        <v>3</v>
      </c>
      <c r="K145">
        <v>1352.34311</v>
      </c>
      <c r="L145">
        <v>123.618512</v>
      </c>
      <c r="M145" t="s">
        <v>4</v>
      </c>
      <c r="N145">
        <v>658.93251099999998</v>
      </c>
      <c r="O145">
        <v>0.14891699999999999</v>
      </c>
      <c r="P145" t="s">
        <v>5</v>
      </c>
      <c r="Q145">
        <v>652.80665999999997</v>
      </c>
      <c r="R145">
        <v>95.512069999999994</v>
      </c>
      <c r="S145" t="s">
        <v>6</v>
      </c>
      <c r="T145">
        <v>1326.8151459999999</v>
      </c>
      <c r="U145">
        <v>138.36248599999999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0.99765700000000002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13217.247772999999</v>
      </c>
      <c r="I146">
        <v>192.16183699999999</v>
      </c>
      <c r="J146" t="s">
        <v>3</v>
      </c>
      <c r="K146">
        <v>1689.8926590000001</v>
      </c>
      <c r="L146">
        <v>176.87745100000001</v>
      </c>
      <c r="M146" t="s">
        <v>4</v>
      </c>
      <c r="N146">
        <v>823.66351199999997</v>
      </c>
      <c r="O146">
        <v>0.224409</v>
      </c>
      <c r="P146" t="s">
        <v>5</v>
      </c>
      <c r="Q146">
        <v>815.58924100000002</v>
      </c>
      <c r="R146">
        <v>143.384456</v>
      </c>
      <c r="S146" t="s">
        <v>6</v>
      </c>
      <c r="T146">
        <v>1657.998079</v>
      </c>
      <c r="U146">
        <v>202.02502100000001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0.99807199999999996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15861.095214999999</v>
      </c>
      <c r="I147">
        <v>268.19203099999999</v>
      </c>
      <c r="J147" t="s">
        <v>3</v>
      </c>
      <c r="K147">
        <v>2028.284009</v>
      </c>
      <c r="L147">
        <v>246.385919</v>
      </c>
      <c r="M147" t="s">
        <v>4</v>
      </c>
      <c r="N147">
        <v>988.41179899999997</v>
      </c>
      <c r="O147">
        <v>0.31518200000000002</v>
      </c>
      <c r="P147" t="s">
        <v>5</v>
      </c>
      <c r="Q147">
        <v>979.164894</v>
      </c>
      <c r="R147">
        <v>202.74760900000001</v>
      </c>
      <c r="S147" t="s">
        <v>6</v>
      </c>
      <c r="T147">
        <v>1990.0798580000001</v>
      </c>
      <c r="U147">
        <v>280.924104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0.99836499999999995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18504.608828</v>
      </c>
      <c r="I148">
        <v>340.53596599999997</v>
      </c>
      <c r="J148" t="s">
        <v>3</v>
      </c>
      <c r="K148">
        <v>2366.3188530000002</v>
      </c>
      <c r="L148">
        <v>311.56955799999997</v>
      </c>
      <c r="M148" t="s">
        <v>4</v>
      </c>
      <c r="N148">
        <v>1153.156221</v>
      </c>
      <c r="O148">
        <v>0.432477</v>
      </c>
      <c r="P148" t="s">
        <v>5</v>
      </c>
      <c r="Q148">
        <v>1142.468777</v>
      </c>
      <c r="R148">
        <v>260.44308599999999</v>
      </c>
      <c r="S148" t="s">
        <v>6</v>
      </c>
      <c r="T148">
        <v>2321.7823880000001</v>
      </c>
      <c r="U148">
        <v>359.40758499999998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0.99842600000000004</v>
      </c>
      <c r="AJ148">
        <v>1.9999999999999999E-6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21148.568711</v>
      </c>
      <c r="I149">
        <v>427.12665800000002</v>
      </c>
      <c r="J149" t="s">
        <v>3</v>
      </c>
      <c r="K149">
        <v>2704.7974610000001</v>
      </c>
      <c r="L149">
        <v>389.99726900000002</v>
      </c>
      <c r="M149" t="s">
        <v>4</v>
      </c>
      <c r="N149">
        <v>1317.900173</v>
      </c>
      <c r="O149">
        <v>0.55569500000000005</v>
      </c>
      <c r="P149" t="s">
        <v>5</v>
      </c>
      <c r="Q149">
        <v>1306.0928859999999</v>
      </c>
      <c r="R149">
        <v>329.25098100000002</v>
      </c>
      <c r="S149" t="s">
        <v>6</v>
      </c>
      <c r="T149">
        <v>2653.9151609999999</v>
      </c>
      <c r="U149">
        <v>453.05471399999999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0.99854900000000002</v>
      </c>
      <c r="AJ149">
        <v>1.9999999999999999E-6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23803.128711000001</v>
      </c>
      <c r="I150">
        <v>498.27997499999998</v>
      </c>
      <c r="J150" t="s">
        <v>3</v>
      </c>
      <c r="K150">
        <v>3053.8161380000001</v>
      </c>
      <c r="L150">
        <v>454.679372</v>
      </c>
      <c r="M150" t="s">
        <v>4</v>
      </c>
      <c r="N150">
        <v>1482.647354</v>
      </c>
      <c r="O150">
        <v>0.70002799999999998</v>
      </c>
      <c r="P150" t="s">
        <v>5</v>
      </c>
      <c r="Q150">
        <v>1480.2252759999999</v>
      </c>
      <c r="R150">
        <v>388.26410499999997</v>
      </c>
      <c r="S150" t="s">
        <v>6</v>
      </c>
      <c r="T150">
        <v>2996.6282470000001</v>
      </c>
      <c r="U150">
        <v>532.69206699999995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0.99854900000000002</v>
      </c>
      <c r="AJ150">
        <v>1.9999999999999999E-6</v>
      </c>
      <c r="AK150" t="s">
        <v>12</v>
      </c>
      <c r="AL150">
        <v>576.24</v>
      </c>
      <c r="AM150">
        <v>3204.7824000000001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26458.174844000001</v>
      </c>
      <c r="I151">
        <v>581.60402999999997</v>
      </c>
      <c r="J151" t="s">
        <v>3</v>
      </c>
      <c r="K151">
        <v>3403.3660639999998</v>
      </c>
      <c r="L151">
        <v>532.28966600000001</v>
      </c>
      <c r="M151" t="s">
        <v>4</v>
      </c>
      <c r="N151">
        <v>1647.3856539999999</v>
      </c>
      <c r="O151">
        <v>0.84095200000000003</v>
      </c>
      <c r="P151" t="s">
        <v>5</v>
      </c>
      <c r="Q151">
        <v>1654.9356150000001</v>
      </c>
      <c r="R151">
        <v>455.86708199999998</v>
      </c>
      <c r="S151" t="s">
        <v>6</v>
      </c>
      <c r="T151">
        <v>3339.8062989999999</v>
      </c>
      <c r="U151">
        <v>622.98426099999995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0.99854900000000002</v>
      </c>
      <c r="AJ151">
        <v>1.9999999999999999E-6</v>
      </c>
      <c r="AK151" t="s">
        <v>12</v>
      </c>
      <c r="AL151">
        <v>1208.6199999999999</v>
      </c>
      <c r="AM151">
        <v>10355.355600000001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29113.342461</v>
      </c>
      <c r="I152">
        <v>630.17219299999999</v>
      </c>
      <c r="J152" t="s">
        <v>3</v>
      </c>
      <c r="K152">
        <v>3753.072827</v>
      </c>
      <c r="L152">
        <v>575.56005400000004</v>
      </c>
      <c r="M152" t="s">
        <v>4</v>
      </c>
      <c r="N152">
        <v>1812.1345610000001</v>
      </c>
      <c r="O152">
        <v>0.98142700000000005</v>
      </c>
      <c r="P152" t="s">
        <v>5</v>
      </c>
      <c r="Q152">
        <v>1829.7586940000001</v>
      </c>
      <c r="R152">
        <v>494.773865</v>
      </c>
      <c r="S152" t="s">
        <v>6</v>
      </c>
      <c r="T152">
        <v>3683.1143649999999</v>
      </c>
      <c r="U152">
        <v>677.91060400000003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0.99854900000000002</v>
      </c>
      <c r="AJ152">
        <v>1.9999999999999999E-6</v>
      </c>
      <c r="AK152" t="s">
        <v>12</v>
      </c>
      <c r="AL152">
        <v>1829.88</v>
      </c>
      <c r="AM152">
        <v>17371.265599999999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31769.841992000001</v>
      </c>
      <c r="I153">
        <v>694.31490099999996</v>
      </c>
      <c r="J153" t="s">
        <v>3</v>
      </c>
      <c r="K153">
        <v>4104.0996089999999</v>
      </c>
      <c r="L153">
        <v>630.53013499999997</v>
      </c>
      <c r="M153" t="s">
        <v>4</v>
      </c>
      <c r="N153">
        <v>1976.8721880000001</v>
      </c>
      <c r="O153">
        <v>1.136914</v>
      </c>
      <c r="P153" t="s">
        <v>5</v>
      </c>
      <c r="Q153">
        <v>2005.955005</v>
      </c>
      <c r="R153">
        <v>547.35263499999996</v>
      </c>
      <c r="S153" t="s">
        <v>6</v>
      </c>
      <c r="T153">
        <v>4027.7366059999999</v>
      </c>
      <c r="U153">
        <v>749.24571300000002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0.99854900000000002</v>
      </c>
      <c r="AJ153">
        <v>1.9999999999999999E-6</v>
      </c>
      <c r="AK153" t="s">
        <v>12</v>
      </c>
      <c r="AL153">
        <v>2500.04</v>
      </c>
      <c r="AM153">
        <v>21864.9584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34425.932734000002</v>
      </c>
      <c r="I154">
        <v>765.30063399999995</v>
      </c>
      <c r="J154" t="s">
        <v>3</v>
      </c>
      <c r="K154">
        <v>4454.7046579999997</v>
      </c>
      <c r="L154">
        <v>694.57359599999995</v>
      </c>
      <c r="M154" t="s">
        <v>4</v>
      </c>
      <c r="N154">
        <v>2141.6228420000002</v>
      </c>
      <c r="O154">
        <v>1.3185789999999999</v>
      </c>
      <c r="P154" t="s">
        <v>5</v>
      </c>
      <c r="Q154">
        <v>2181.6318209999999</v>
      </c>
      <c r="R154">
        <v>601.88296800000001</v>
      </c>
      <c r="S154" t="s">
        <v>6</v>
      </c>
      <c r="T154">
        <v>4371.9262500000004</v>
      </c>
      <c r="U154">
        <v>824.658278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0.99854900000000002</v>
      </c>
      <c r="AJ154">
        <v>1.9999999999999999E-6</v>
      </c>
      <c r="AK154" t="s">
        <v>12</v>
      </c>
      <c r="AL154">
        <v>3173.96</v>
      </c>
      <c r="AM154">
        <v>25031.278399999999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37084.114999999998</v>
      </c>
      <c r="I155">
        <v>922.58513800000003</v>
      </c>
      <c r="J155" t="s">
        <v>3</v>
      </c>
      <c r="K155">
        <v>4807.4027930000002</v>
      </c>
      <c r="L155">
        <v>834.60740399999997</v>
      </c>
      <c r="M155" t="s">
        <v>4</v>
      </c>
      <c r="N155">
        <v>2306.3675440000002</v>
      </c>
      <c r="O155">
        <v>1.5349930000000001</v>
      </c>
      <c r="P155" t="s">
        <v>5</v>
      </c>
      <c r="Q155">
        <v>2359.4785160000001</v>
      </c>
      <c r="R155">
        <v>729.73388499999999</v>
      </c>
      <c r="S155" t="s">
        <v>6</v>
      </c>
      <c r="T155">
        <v>4718.2466210000002</v>
      </c>
      <c r="U155">
        <v>989.83052599999996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0.99854900000000002</v>
      </c>
      <c r="AJ155">
        <v>1.9999999999999999E-6</v>
      </c>
      <c r="AK155" t="s">
        <v>12</v>
      </c>
      <c r="AL155">
        <v>3914.18</v>
      </c>
      <c r="AM155">
        <v>32649.427599999999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39742.122812000001</v>
      </c>
      <c r="I156">
        <v>1036.4862310000001</v>
      </c>
      <c r="J156" t="s">
        <v>3</v>
      </c>
      <c r="K156">
        <v>5159.8912989999999</v>
      </c>
      <c r="L156">
        <v>935.83117300000004</v>
      </c>
      <c r="M156" t="s">
        <v>4</v>
      </c>
      <c r="N156">
        <v>2471.1262160000001</v>
      </c>
      <c r="O156">
        <v>1.717652</v>
      </c>
      <c r="P156" t="s">
        <v>5</v>
      </c>
      <c r="Q156">
        <v>2536.9984669999999</v>
      </c>
      <c r="R156">
        <v>819.66891399999997</v>
      </c>
      <c r="S156" t="s">
        <v>6</v>
      </c>
      <c r="T156">
        <v>5064.3241600000001</v>
      </c>
      <c r="U156">
        <v>1111.3927209999999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0.99854900000000002</v>
      </c>
      <c r="AJ156">
        <v>1.9999999999999999E-6</v>
      </c>
      <c r="AK156" t="s">
        <v>12</v>
      </c>
      <c r="AL156">
        <v>4650.5200000000004</v>
      </c>
      <c r="AM156">
        <v>39956.569600000003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42402.611171999997</v>
      </c>
      <c r="I157">
        <v>1147.6108899999999</v>
      </c>
      <c r="J157" t="s">
        <v>3</v>
      </c>
      <c r="K157">
        <v>5514.8821680000001</v>
      </c>
      <c r="L157">
        <v>1031.35952</v>
      </c>
      <c r="M157" t="s">
        <v>4</v>
      </c>
      <c r="N157">
        <v>2635.8733539999998</v>
      </c>
      <c r="O157">
        <v>1.926088</v>
      </c>
      <c r="P157" t="s">
        <v>5</v>
      </c>
      <c r="Q157">
        <v>2716.9564500000001</v>
      </c>
      <c r="R157">
        <v>896.44648700000005</v>
      </c>
      <c r="S157" t="s">
        <v>6</v>
      </c>
      <c r="T157">
        <v>5412.9806930000004</v>
      </c>
      <c r="U157">
        <v>1229.7399700000001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0.99854900000000002</v>
      </c>
      <c r="AJ157">
        <v>1.9999999999999999E-6</v>
      </c>
      <c r="AK157" t="s">
        <v>12</v>
      </c>
      <c r="AL157">
        <v>5475.3</v>
      </c>
      <c r="AM157">
        <v>47423.97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45063.416875000003</v>
      </c>
      <c r="I158">
        <v>1286.2518090000001</v>
      </c>
      <c r="J158" t="s">
        <v>3</v>
      </c>
      <c r="K158">
        <v>5870.2198239999998</v>
      </c>
      <c r="L158">
        <v>1154.828397</v>
      </c>
      <c r="M158" t="s">
        <v>4</v>
      </c>
      <c r="N158">
        <v>2800.6218210000002</v>
      </c>
      <c r="O158">
        <v>2.1194510000000002</v>
      </c>
      <c r="P158" t="s">
        <v>5</v>
      </c>
      <c r="Q158">
        <v>2897.377759</v>
      </c>
      <c r="R158">
        <v>996.36568799999998</v>
      </c>
      <c r="S158" t="s">
        <v>6</v>
      </c>
      <c r="T158">
        <v>5761.9169240000001</v>
      </c>
      <c r="U158">
        <v>1370.1597420000001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0.99854900000000002</v>
      </c>
      <c r="AJ158">
        <v>1.9999999999999999E-6</v>
      </c>
      <c r="AK158" t="s">
        <v>12</v>
      </c>
      <c r="AL158">
        <v>6315.3</v>
      </c>
      <c r="AM158">
        <v>60244.57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47725.371484000003</v>
      </c>
      <c r="I159">
        <v>1358.603566</v>
      </c>
      <c r="J159" t="s">
        <v>3</v>
      </c>
      <c r="K159">
        <v>6226.6683009999997</v>
      </c>
      <c r="L159">
        <v>1209.5847650000001</v>
      </c>
      <c r="M159" t="s">
        <v>4</v>
      </c>
      <c r="N159">
        <v>2965.3729880000001</v>
      </c>
      <c r="O159">
        <v>2.3491979999999999</v>
      </c>
      <c r="P159" t="s">
        <v>5</v>
      </c>
      <c r="Q159">
        <v>3078.8880220000001</v>
      </c>
      <c r="R159">
        <v>1034.1214190000001</v>
      </c>
      <c r="S159" t="s">
        <v>6</v>
      </c>
      <c r="T159">
        <v>6112.0154490000004</v>
      </c>
      <c r="U159">
        <v>1441.2991770000001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0.99854900000000002</v>
      </c>
      <c r="AJ159">
        <v>1.9999999999999999E-6</v>
      </c>
      <c r="AK159" t="s">
        <v>12</v>
      </c>
      <c r="AL159">
        <v>7206.16</v>
      </c>
      <c r="AM159">
        <v>74877.254400000005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50388.037422000001</v>
      </c>
      <c r="I160">
        <v>1390.997445</v>
      </c>
      <c r="J160" t="s">
        <v>3</v>
      </c>
      <c r="K160">
        <v>6583.8342679999996</v>
      </c>
      <c r="L160">
        <v>1232.959466</v>
      </c>
      <c r="M160" t="s">
        <v>4</v>
      </c>
      <c r="N160">
        <v>3130.1332130000001</v>
      </c>
      <c r="O160">
        <v>2.5801609999999999</v>
      </c>
      <c r="P160" t="s">
        <v>5</v>
      </c>
      <c r="Q160">
        <v>3261.1451510000002</v>
      </c>
      <c r="R160">
        <v>1054.6234629999999</v>
      </c>
      <c r="S160" t="s">
        <v>6</v>
      </c>
      <c r="T160">
        <v>6462.8725780000004</v>
      </c>
      <c r="U160">
        <v>1475.045243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0.99854900000000002</v>
      </c>
      <c r="AJ160">
        <v>1.9999999999999999E-6</v>
      </c>
      <c r="AK160" t="s">
        <v>12</v>
      </c>
      <c r="AL160">
        <v>8105.06</v>
      </c>
      <c r="AM160">
        <v>91356.816399999996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53052.361327999999</v>
      </c>
      <c r="I161">
        <v>1505.413423</v>
      </c>
      <c r="J161" t="s">
        <v>3</v>
      </c>
      <c r="K161">
        <v>6942.7227149999999</v>
      </c>
      <c r="L161">
        <v>1337.1894569999999</v>
      </c>
      <c r="M161" t="s">
        <v>4</v>
      </c>
      <c r="N161">
        <v>3294.8740429999998</v>
      </c>
      <c r="O161">
        <v>2.8013789999999998</v>
      </c>
      <c r="P161" t="s">
        <v>5</v>
      </c>
      <c r="Q161">
        <v>3445.2611670000001</v>
      </c>
      <c r="R161">
        <v>1151.5843749999999</v>
      </c>
      <c r="S161" t="s">
        <v>6</v>
      </c>
      <c r="T161">
        <v>6815.4420120000004</v>
      </c>
      <c r="U161">
        <v>1601.2668349999999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0.99854900000000002</v>
      </c>
      <c r="AJ161">
        <v>1.9999999999999999E-6</v>
      </c>
      <c r="AK161" t="s">
        <v>12</v>
      </c>
      <c r="AL161">
        <v>9084.82</v>
      </c>
      <c r="AM161">
        <v>99137.267600000006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2627.1685689999999</v>
      </c>
      <c r="I182">
        <v>0.57897200000000004</v>
      </c>
      <c r="J182" t="s">
        <v>3</v>
      </c>
      <c r="K182">
        <v>164.73003499999999</v>
      </c>
      <c r="L182">
        <v>0.529034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5254.5522659999997</v>
      </c>
      <c r="I183">
        <v>1.396595</v>
      </c>
      <c r="J183" t="s">
        <v>3</v>
      </c>
      <c r="K183">
        <v>329.49276200000003</v>
      </c>
      <c r="L183">
        <v>1.254229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7881.7541110000002</v>
      </c>
      <c r="I184">
        <v>2.7132869999999998</v>
      </c>
      <c r="J184" t="s">
        <v>3</v>
      </c>
      <c r="K184">
        <v>494.06292500000001</v>
      </c>
      <c r="L184">
        <v>2.5425689999999999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10509.045977</v>
      </c>
      <c r="I185">
        <v>3.8446229999999999</v>
      </c>
      <c r="J185" t="s">
        <v>3</v>
      </c>
      <c r="K185">
        <v>658.72925999999995</v>
      </c>
      <c r="L185">
        <v>3.4785710000000001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13136.375527</v>
      </c>
      <c r="I186">
        <v>5.9227809999999996</v>
      </c>
      <c r="J186" t="s">
        <v>3</v>
      </c>
      <c r="K186">
        <v>823.46912699999996</v>
      </c>
      <c r="L186">
        <v>5.0071839999999996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15763.70084</v>
      </c>
      <c r="I187">
        <v>7.1897409999999997</v>
      </c>
      <c r="J187" t="s">
        <v>3</v>
      </c>
      <c r="K187">
        <v>988.19365100000005</v>
      </c>
      <c r="L187">
        <v>5.7580489999999998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18391.031094000002</v>
      </c>
      <c r="I188">
        <v>8.2499509999999994</v>
      </c>
      <c r="J188" t="s">
        <v>3</v>
      </c>
      <c r="K188">
        <v>1152.888191</v>
      </c>
      <c r="L188">
        <v>6.0192600000000001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21018.184063000001</v>
      </c>
      <c r="I189">
        <v>8.9189690000000006</v>
      </c>
      <c r="J189" t="s">
        <v>3</v>
      </c>
      <c r="K189">
        <v>1317.4243329999999</v>
      </c>
      <c r="L189">
        <v>6.9321869999999999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23645.492421999999</v>
      </c>
      <c r="I190">
        <v>12.102921</v>
      </c>
      <c r="J190" t="s">
        <v>3</v>
      </c>
      <c r="K190">
        <v>1482.080273</v>
      </c>
      <c r="L190">
        <v>7.9832619999999999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26272.711288999999</v>
      </c>
      <c r="I191">
        <v>13.384328999999999</v>
      </c>
      <c r="J191" t="s">
        <v>3</v>
      </c>
      <c r="K191">
        <v>1646.682888</v>
      </c>
      <c r="L191">
        <v>8.6340369999999993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28899.752031</v>
      </c>
      <c r="I192">
        <v>13.195035000000001</v>
      </c>
      <c r="J192" t="s">
        <v>3</v>
      </c>
      <c r="K192">
        <v>1811.1256080000001</v>
      </c>
      <c r="L192">
        <v>8.4819209999999998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31526.950664</v>
      </c>
      <c r="I193">
        <v>15.762402</v>
      </c>
      <c r="J193" t="s">
        <v>3</v>
      </c>
      <c r="K193">
        <v>1975.7486939999999</v>
      </c>
      <c r="L193">
        <v>10.176209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34154.174141000003</v>
      </c>
      <c r="I194">
        <v>17.766188</v>
      </c>
      <c r="J194" t="s">
        <v>3</v>
      </c>
      <c r="K194">
        <v>2140.3558739999999</v>
      </c>
      <c r="L194">
        <v>10.626957000000001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36781.290937999998</v>
      </c>
      <c r="I195">
        <v>20.485306999999999</v>
      </c>
      <c r="J195" t="s">
        <v>3</v>
      </c>
      <c r="K195">
        <v>2304.8557759999999</v>
      </c>
      <c r="L195">
        <v>10.448306000000001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39408.603905999997</v>
      </c>
      <c r="I196">
        <v>22.366263</v>
      </c>
      <c r="J196" t="s">
        <v>3</v>
      </c>
      <c r="K196">
        <v>2469.5409570000002</v>
      </c>
      <c r="L196">
        <v>11.515625999999999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42035.755312000001</v>
      </c>
      <c r="I197">
        <v>25.501563000000001</v>
      </c>
      <c r="J197" t="s">
        <v>3</v>
      </c>
      <c r="K197">
        <v>2634.0602779999999</v>
      </c>
      <c r="L197">
        <v>13.465301999999999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44662.822421999997</v>
      </c>
      <c r="I198">
        <v>29.249008</v>
      </c>
      <c r="J198" t="s">
        <v>3</v>
      </c>
      <c r="K198">
        <v>2798.4966209999998</v>
      </c>
      <c r="L198">
        <v>14.693383000000001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47289.916484000001</v>
      </c>
      <c r="I199">
        <v>32.688861000000003</v>
      </c>
      <c r="J199" t="s">
        <v>3</v>
      </c>
      <c r="K199">
        <v>2962.9830029999998</v>
      </c>
      <c r="L199">
        <v>15.251585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49916.951328000003</v>
      </c>
      <c r="I200">
        <v>34.944412</v>
      </c>
      <c r="J200" t="s">
        <v>3</v>
      </c>
      <c r="K200">
        <v>3127.4460840000002</v>
      </c>
      <c r="L200">
        <v>16.521460000000001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52544.069687000003</v>
      </c>
      <c r="I201">
        <v>36.991286000000002</v>
      </c>
      <c r="J201" t="s">
        <v>3</v>
      </c>
      <c r="K201">
        <v>3291.976279</v>
      </c>
      <c r="L201">
        <v>16.288945999999999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2610.9299660000001</v>
      </c>
      <c r="I202">
        <v>0.655362</v>
      </c>
      <c r="J202" t="s">
        <v>3</v>
      </c>
      <c r="K202">
        <v>148.395533</v>
      </c>
      <c r="L202">
        <v>0.55707300000000004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5221.9963479999997</v>
      </c>
      <c r="I203">
        <v>1.0980319999999999</v>
      </c>
      <c r="J203" t="s">
        <v>3</v>
      </c>
      <c r="K203">
        <v>296.74881399999998</v>
      </c>
      <c r="L203">
        <v>0.96640999999999999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7833.1397459999998</v>
      </c>
      <c r="I204">
        <v>2.5317829999999999</v>
      </c>
      <c r="J204" t="s">
        <v>3</v>
      </c>
      <c r="K204">
        <v>445.211052</v>
      </c>
      <c r="L204">
        <v>2.1788609999999999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10444.356152</v>
      </c>
      <c r="I205">
        <v>3.3129409999999999</v>
      </c>
      <c r="J205" t="s">
        <v>3</v>
      </c>
      <c r="K205">
        <v>593.72564199999999</v>
      </c>
      <c r="L205">
        <v>2.6885539999999999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13055.404648</v>
      </c>
      <c r="I206">
        <v>4.9828999999999999</v>
      </c>
      <c r="J206" t="s">
        <v>3</v>
      </c>
      <c r="K206">
        <v>742.06030199999998</v>
      </c>
      <c r="L206">
        <v>3.6576089999999999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15666.42416</v>
      </c>
      <c r="I207">
        <v>6.1557009999999996</v>
      </c>
      <c r="J207" t="s">
        <v>3</v>
      </c>
      <c r="K207">
        <v>890.36670900000001</v>
      </c>
      <c r="L207">
        <v>4.5257849999999999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18277.553164000001</v>
      </c>
      <c r="I208">
        <v>8.3338830000000002</v>
      </c>
      <c r="J208" t="s">
        <v>3</v>
      </c>
      <c r="K208">
        <v>1038.8277559999999</v>
      </c>
      <c r="L208">
        <v>5.9794150000000004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20888.742695000001</v>
      </c>
      <c r="I209">
        <v>10.774918</v>
      </c>
      <c r="J209" t="s">
        <v>3</v>
      </c>
      <c r="K209">
        <v>1187.3551640000001</v>
      </c>
      <c r="L209">
        <v>7.0270789999999996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23499.696172</v>
      </c>
      <c r="I210">
        <v>12.584338000000001</v>
      </c>
      <c r="J210" t="s">
        <v>3</v>
      </c>
      <c r="K210">
        <v>1335.646201</v>
      </c>
      <c r="L210">
        <v>7.977875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26110.63207</v>
      </c>
      <c r="I211">
        <v>13.893172</v>
      </c>
      <c r="J211" t="s">
        <v>3</v>
      </c>
      <c r="K211">
        <v>1483.9183370000001</v>
      </c>
      <c r="L211">
        <v>9.2784150000000007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28721.833710999999</v>
      </c>
      <c r="I212">
        <v>13.864713999999999</v>
      </c>
      <c r="J212" t="s">
        <v>3</v>
      </c>
      <c r="K212">
        <v>1632.466541</v>
      </c>
      <c r="L212">
        <v>8.7991659999999996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31332.725194999999</v>
      </c>
      <c r="I213">
        <v>15.631740000000001</v>
      </c>
      <c r="J213" t="s">
        <v>3</v>
      </c>
      <c r="K213">
        <v>1780.7080490000001</v>
      </c>
      <c r="L213">
        <v>9.2329220000000003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33943.921249999999</v>
      </c>
      <c r="I214">
        <v>15.183619</v>
      </c>
      <c r="J214" t="s">
        <v>3</v>
      </c>
      <c r="K214">
        <v>1929.2569410000001</v>
      </c>
      <c r="L214">
        <v>9.6145739999999993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36555.046172000002</v>
      </c>
      <c r="I215">
        <v>17.109883</v>
      </c>
      <c r="J215" t="s">
        <v>3</v>
      </c>
      <c r="K215">
        <v>2077.7349610000001</v>
      </c>
      <c r="L215">
        <v>11.517836000000001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39166.149297000004</v>
      </c>
      <c r="I216">
        <v>19.885607</v>
      </c>
      <c r="J216" t="s">
        <v>3</v>
      </c>
      <c r="K216">
        <v>2226.2029830000001</v>
      </c>
      <c r="L216">
        <v>11.634238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41777.193358999997</v>
      </c>
      <c r="I217">
        <v>20.399785999999999</v>
      </c>
      <c r="J217" t="s">
        <v>3</v>
      </c>
      <c r="K217">
        <v>2374.5957669999998</v>
      </c>
      <c r="L217">
        <v>11.530771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44388.101875</v>
      </c>
      <c r="I218">
        <v>21.350444</v>
      </c>
      <c r="J218" t="s">
        <v>3</v>
      </c>
      <c r="K218">
        <v>2522.8522119999998</v>
      </c>
      <c r="L218">
        <v>12.53998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46999.157812999998</v>
      </c>
      <c r="I219">
        <v>24.093488000000001</v>
      </c>
      <c r="J219" t="s">
        <v>3</v>
      </c>
      <c r="K219">
        <v>2671.2816600000001</v>
      </c>
      <c r="L219">
        <v>13.597206999999999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49610.212812999998</v>
      </c>
      <c r="I220">
        <v>24.332839</v>
      </c>
      <c r="J220" t="s">
        <v>3</v>
      </c>
      <c r="K220">
        <v>2819.6474800000001</v>
      </c>
      <c r="L220">
        <v>13.685446000000001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52221.106953000002</v>
      </c>
      <c r="I221">
        <v>25.925180000000001</v>
      </c>
      <c r="J221" t="s">
        <v>3</v>
      </c>
      <c r="K221">
        <v>2967.8582419999998</v>
      </c>
      <c r="L221">
        <v>14.154438000000001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2703.930186</v>
      </c>
      <c r="I222">
        <v>8.3039000000000002E-2</v>
      </c>
      <c r="J222" t="s">
        <v>3</v>
      </c>
      <c r="K222">
        <v>457.18399499999998</v>
      </c>
      <c r="L222">
        <v>6.1040000000000001E-3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5408.1096680000001</v>
      </c>
      <c r="I223">
        <v>0.27633799999999997</v>
      </c>
      <c r="J223" t="s">
        <v>3</v>
      </c>
      <c r="K223">
        <v>914.33394299999998</v>
      </c>
      <c r="L223">
        <v>9.2329999999999999E-3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8112.288896</v>
      </c>
      <c r="I224">
        <v>0.56670100000000001</v>
      </c>
      <c r="J224" t="s">
        <v>3</v>
      </c>
      <c r="K224">
        <v>1371.4907929999999</v>
      </c>
      <c r="L224">
        <v>1.6743000000000001E-2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10816.475683999999</v>
      </c>
      <c r="I225">
        <v>0.94156600000000001</v>
      </c>
      <c r="J225" t="s">
        <v>3</v>
      </c>
      <c r="K225">
        <v>1828.655618</v>
      </c>
      <c r="L225">
        <v>2.7644999999999999E-2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13520.657558999999</v>
      </c>
      <c r="I226">
        <v>1.437184</v>
      </c>
      <c r="J226" t="s">
        <v>3</v>
      </c>
      <c r="K226">
        <v>2285.820498</v>
      </c>
      <c r="L226">
        <v>3.3776E-2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16224.877188</v>
      </c>
      <c r="I227">
        <v>2.065318</v>
      </c>
      <c r="J227" t="s">
        <v>3</v>
      </c>
      <c r="K227">
        <v>2743.030757</v>
      </c>
      <c r="L227">
        <v>4.0502999999999997E-2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18929.037031</v>
      </c>
      <c r="I228">
        <v>2.7639179999999999</v>
      </c>
      <c r="J228" t="s">
        <v>3</v>
      </c>
      <c r="K228">
        <v>3200.1885600000001</v>
      </c>
      <c r="L228">
        <v>5.2873999999999997E-2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21633.238008</v>
      </c>
      <c r="I229">
        <v>3.6228419999999999</v>
      </c>
      <c r="J229" t="s">
        <v>3</v>
      </c>
      <c r="K229">
        <v>3657.3762400000001</v>
      </c>
      <c r="L229">
        <v>6.8201999999999999E-2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24337.399375000001</v>
      </c>
      <c r="I230">
        <v>4.5366119999999999</v>
      </c>
      <c r="J230" t="s">
        <v>3</v>
      </c>
      <c r="K230">
        <v>4114.5472749999999</v>
      </c>
      <c r="L230">
        <v>7.8201000000000007E-2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27041.579492000001</v>
      </c>
      <c r="I231">
        <v>5.5526949999999999</v>
      </c>
      <c r="J231" t="s">
        <v>3</v>
      </c>
      <c r="K231">
        <v>4571.7252440000002</v>
      </c>
      <c r="L231">
        <v>8.3185999999999996E-2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29745.731914</v>
      </c>
      <c r="I232">
        <v>6.7687010000000001</v>
      </c>
      <c r="J232" t="s">
        <v>3</v>
      </c>
      <c r="K232">
        <v>5028.8848930000004</v>
      </c>
      <c r="L232">
        <v>9.7974000000000006E-2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32449.899335999999</v>
      </c>
      <c r="I233">
        <v>8.0225019999999994</v>
      </c>
      <c r="J233" t="s">
        <v>3</v>
      </c>
      <c r="K233">
        <v>5486.0547560000005</v>
      </c>
      <c r="L233">
        <v>0.11243599999999999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35154.078827999998</v>
      </c>
      <c r="I234">
        <v>9.3802029999999998</v>
      </c>
      <c r="J234" t="s">
        <v>3</v>
      </c>
      <c r="K234">
        <v>5943.2242290000004</v>
      </c>
      <c r="L234">
        <v>0.136569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37858.269530999998</v>
      </c>
      <c r="I235">
        <v>10.685964</v>
      </c>
      <c r="J235" t="s">
        <v>3</v>
      </c>
      <c r="K235">
        <v>6400.400713</v>
      </c>
      <c r="L235">
        <v>0.15759600000000001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40562.503203</v>
      </c>
      <c r="I236">
        <v>12.201344000000001</v>
      </c>
      <c r="J236" t="s">
        <v>3</v>
      </c>
      <c r="K236">
        <v>6857.5921189999999</v>
      </c>
      <c r="L236">
        <v>0.183388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43266.695781000002</v>
      </c>
      <c r="I237">
        <v>13.253648</v>
      </c>
      <c r="J237" t="s">
        <v>3</v>
      </c>
      <c r="K237">
        <v>7314.7789549999998</v>
      </c>
      <c r="L237">
        <v>0.17952399999999999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45970.861796999998</v>
      </c>
      <c r="I238">
        <v>14.907216999999999</v>
      </c>
      <c r="J238" t="s">
        <v>3</v>
      </c>
      <c r="K238">
        <v>7771.9330470000004</v>
      </c>
      <c r="L238">
        <v>0.222166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48675.067344000003</v>
      </c>
      <c r="I239">
        <v>16.760096000000001</v>
      </c>
      <c r="J239" t="s">
        <v>3</v>
      </c>
      <c r="K239">
        <v>8229.1210159999991</v>
      </c>
      <c r="L239">
        <v>0.26836399999999999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51379.243516000002</v>
      </c>
      <c r="I240">
        <v>18.142187</v>
      </c>
      <c r="J240" t="s">
        <v>3</v>
      </c>
      <c r="K240">
        <v>8686.2939839999999</v>
      </c>
      <c r="L240">
        <v>0.29441899999999999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54083.464999999997</v>
      </c>
      <c r="I241">
        <v>19.562861999999999</v>
      </c>
      <c r="J241" t="s">
        <v>3</v>
      </c>
      <c r="K241">
        <v>9143.4952539999995</v>
      </c>
      <c r="L241">
        <v>0.28231800000000001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2703.6001900000001</v>
      </c>
      <c r="I242">
        <v>7.4157000000000001E-2</v>
      </c>
      <c r="J242" t="s">
        <v>3</v>
      </c>
      <c r="K242">
        <v>456.37160799999998</v>
      </c>
      <c r="L242">
        <v>7.3740000000000003E-3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5407.4194239999997</v>
      </c>
      <c r="I243">
        <v>0.25179400000000002</v>
      </c>
      <c r="J243" t="s">
        <v>3</v>
      </c>
      <c r="K243">
        <v>912.72474199999999</v>
      </c>
      <c r="L243">
        <v>1.1091E-2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8111.2111619999996</v>
      </c>
      <c r="I244">
        <v>0.49755899999999997</v>
      </c>
      <c r="J244" t="s">
        <v>3</v>
      </c>
      <c r="K244">
        <v>1369.056079</v>
      </c>
      <c r="L244">
        <v>2.1654E-2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10814.989433999999</v>
      </c>
      <c r="I245">
        <v>0.81233200000000005</v>
      </c>
      <c r="J245" t="s">
        <v>3</v>
      </c>
      <c r="K245">
        <v>1825.385923</v>
      </c>
      <c r="L245">
        <v>3.184E-2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13518.810586</v>
      </c>
      <c r="I246">
        <v>1.290551</v>
      </c>
      <c r="J246" t="s">
        <v>3</v>
      </c>
      <c r="K246">
        <v>2281.719282</v>
      </c>
      <c r="L246">
        <v>4.052E-2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16222.619004</v>
      </c>
      <c r="I247">
        <v>1.82664</v>
      </c>
      <c r="J247" t="s">
        <v>3</v>
      </c>
      <c r="K247">
        <v>2738.0541990000002</v>
      </c>
      <c r="L247">
        <v>5.2061000000000003E-2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18926.446405999999</v>
      </c>
      <c r="I248">
        <v>2.4540660000000001</v>
      </c>
      <c r="J248" t="s">
        <v>3</v>
      </c>
      <c r="K248">
        <v>3194.3930420000002</v>
      </c>
      <c r="L248">
        <v>5.6749000000000001E-2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21630.258945000001</v>
      </c>
      <c r="I249">
        <v>3.258448</v>
      </c>
      <c r="J249" t="s">
        <v>3</v>
      </c>
      <c r="K249">
        <v>3650.7278120000001</v>
      </c>
      <c r="L249">
        <v>6.9833000000000006E-2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24334.057695</v>
      </c>
      <c r="I250">
        <v>3.9671949999999998</v>
      </c>
      <c r="J250" t="s">
        <v>3</v>
      </c>
      <c r="K250">
        <v>4107.0674220000001</v>
      </c>
      <c r="L250">
        <v>6.9810999999999998E-2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27037.880897999999</v>
      </c>
      <c r="I251">
        <v>4.7203410000000003</v>
      </c>
      <c r="J251" t="s">
        <v>3</v>
      </c>
      <c r="K251">
        <v>4563.4078030000001</v>
      </c>
      <c r="L251">
        <v>8.3724000000000007E-2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29741.735430000001</v>
      </c>
      <c r="I252">
        <v>5.9782250000000001</v>
      </c>
      <c r="J252" t="s">
        <v>3</v>
      </c>
      <c r="K252">
        <v>5019.7571090000001</v>
      </c>
      <c r="L252">
        <v>0.10825899999999999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32445.555625000001</v>
      </c>
      <c r="I253">
        <v>7.242445</v>
      </c>
      <c r="J253" t="s">
        <v>3</v>
      </c>
      <c r="K253">
        <v>5476.1048049999999</v>
      </c>
      <c r="L253">
        <v>0.137074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35149.364219000003</v>
      </c>
      <c r="I254">
        <v>8.6132460000000002</v>
      </c>
      <c r="J254" t="s">
        <v>3</v>
      </c>
      <c r="K254">
        <v>5932.4502929999999</v>
      </c>
      <c r="L254">
        <v>0.16171199999999999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37853.197500000002</v>
      </c>
      <c r="I255">
        <v>10.163341000000001</v>
      </c>
      <c r="J255" t="s">
        <v>3</v>
      </c>
      <c r="K255">
        <v>6388.8014940000003</v>
      </c>
      <c r="L255">
        <v>0.192248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40556.978905999997</v>
      </c>
      <c r="I256">
        <v>11.927363</v>
      </c>
      <c r="J256" t="s">
        <v>3</v>
      </c>
      <c r="K256">
        <v>6845.118281</v>
      </c>
      <c r="L256">
        <v>0.224637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43260.799062999999</v>
      </c>
      <c r="I257">
        <v>13.227888</v>
      </c>
      <c r="J257" t="s">
        <v>3</v>
      </c>
      <c r="K257">
        <v>7301.4653520000002</v>
      </c>
      <c r="L257">
        <v>0.23955399999999999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45964.619687999999</v>
      </c>
      <c r="I258">
        <v>14.908678</v>
      </c>
      <c r="J258" t="s">
        <v>3</v>
      </c>
      <c r="K258">
        <v>7757.7970210000003</v>
      </c>
      <c r="L258">
        <v>0.282281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48668.434297</v>
      </c>
      <c r="I259">
        <v>16.503937000000001</v>
      </c>
      <c r="J259" t="s">
        <v>3</v>
      </c>
      <c r="K259">
        <v>8214.1323830000001</v>
      </c>
      <c r="L259">
        <v>0.31998599999999999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51372.285234000003</v>
      </c>
      <c r="I260">
        <v>17.929282000000001</v>
      </c>
      <c r="J260" t="s">
        <v>3</v>
      </c>
      <c r="K260">
        <v>8670.4919730000001</v>
      </c>
      <c r="L260">
        <v>0.35602699999999998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54076.107031</v>
      </c>
      <c r="I261">
        <v>19.537777999999999</v>
      </c>
      <c r="J261" t="s">
        <v>3</v>
      </c>
      <c r="K261">
        <v>9126.8197270000001</v>
      </c>
      <c r="L261">
        <v>0.39409899999999998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2888.2140140000001</v>
      </c>
      <c r="I262">
        <v>0.179009</v>
      </c>
      <c r="J262" t="s">
        <v>3</v>
      </c>
      <c r="K262">
        <v>418.61849899999999</v>
      </c>
      <c r="L262">
        <v>1.4579999999999999E-2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5776.8480369999997</v>
      </c>
      <c r="I263">
        <v>0.69524900000000001</v>
      </c>
      <c r="J263" t="s">
        <v>3</v>
      </c>
      <c r="K263">
        <v>837.21913900000004</v>
      </c>
      <c r="L263">
        <v>3.5983000000000001E-2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8665.4655469999998</v>
      </c>
      <c r="I264">
        <v>1.516597</v>
      </c>
      <c r="J264" t="s">
        <v>3</v>
      </c>
      <c r="K264">
        <v>1255.809438</v>
      </c>
      <c r="L264">
        <v>7.1982000000000004E-2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11554.088105000001</v>
      </c>
      <c r="I265">
        <v>2.6107339999999999</v>
      </c>
      <c r="J265" t="s">
        <v>3</v>
      </c>
      <c r="K265">
        <v>1674.4107080000001</v>
      </c>
      <c r="L265">
        <v>0.123503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14442.775546999999</v>
      </c>
      <c r="I266">
        <v>3.9929269999999999</v>
      </c>
      <c r="J266" t="s">
        <v>3</v>
      </c>
      <c r="K266">
        <v>2093.0379640000001</v>
      </c>
      <c r="L266">
        <v>0.16561899999999999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17331.426484</v>
      </c>
      <c r="I267">
        <v>5.3999980000000001</v>
      </c>
      <c r="J267" t="s">
        <v>3</v>
      </c>
      <c r="K267">
        <v>2511.6406200000001</v>
      </c>
      <c r="L267">
        <v>0.22894600000000001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20220.080234000001</v>
      </c>
      <c r="I268">
        <v>7.1568990000000001</v>
      </c>
      <c r="J268" t="s">
        <v>3</v>
      </c>
      <c r="K268">
        <v>2930.240049</v>
      </c>
      <c r="L268">
        <v>0.307031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23108.708710999999</v>
      </c>
      <c r="I269">
        <v>9.113334</v>
      </c>
      <c r="J269" t="s">
        <v>3</v>
      </c>
      <c r="K269">
        <v>3348.8383399999998</v>
      </c>
      <c r="L269">
        <v>0.36651600000000001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25997.320976999999</v>
      </c>
      <c r="I270">
        <v>11.013861</v>
      </c>
      <c r="J270" t="s">
        <v>3</v>
      </c>
      <c r="K270">
        <v>3767.4341599999998</v>
      </c>
      <c r="L270">
        <v>0.44776199999999999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28885.948788999998</v>
      </c>
      <c r="I271">
        <v>13.109427</v>
      </c>
      <c r="J271" t="s">
        <v>3</v>
      </c>
      <c r="K271">
        <v>4186.0359570000001</v>
      </c>
      <c r="L271">
        <v>0.57260599999999995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31774.580391</v>
      </c>
      <c r="I272">
        <v>15.4696</v>
      </c>
      <c r="J272" t="s">
        <v>3</v>
      </c>
      <c r="K272">
        <v>4604.6500390000001</v>
      </c>
      <c r="L272">
        <v>0.68516100000000002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34663.174141000003</v>
      </c>
      <c r="I273">
        <v>18.233668000000002</v>
      </c>
      <c r="J273" t="s">
        <v>3</v>
      </c>
      <c r="K273">
        <v>5023.2617380000002</v>
      </c>
      <c r="L273">
        <v>0.79854099999999995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37551.771094000003</v>
      </c>
      <c r="I274">
        <v>20.616209999999999</v>
      </c>
      <c r="J274" t="s">
        <v>3</v>
      </c>
      <c r="K274">
        <v>5441.8578129999996</v>
      </c>
      <c r="L274">
        <v>0.90132800000000002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40440.381406</v>
      </c>
      <c r="I275">
        <v>23.174216999999999</v>
      </c>
      <c r="J275" t="s">
        <v>3</v>
      </c>
      <c r="K275">
        <v>5860.472949</v>
      </c>
      <c r="L275">
        <v>1.0125310000000001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43329.022343999997</v>
      </c>
      <c r="I276">
        <v>26.418571</v>
      </c>
      <c r="J276" t="s">
        <v>3</v>
      </c>
      <c r="K276">
        <v>6279.0839450000003</v>
      </c>
      <c r="L276">
        <v>1.1908939999999999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46217.706015999996</v>
      </c>
      <c r="I277">
        <v>30.470931</v>
      </c>
      <c r="J277" t="s">
        <v>3</v>
      </c>
      <c r="K277">
        <v>6697.7049319999996</v>
      </c>
      <c r="L277">
        <v>1.3539079999999999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49106.375233999999</v>
      </c>
      <c r="I278">
        <v>34.791739999999997</v>
      </c>
      <c r="J278" t="s">
        <v>3</v>
      </c>
      <c r="K278">
        <v>7116.3357809999998</v>
      </c>
      <c r="L278">
        <v>1.6011340000000001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51994.985312999997</v>
      </c>
      <c r="I279">
        <v>38.954118999999999</v>
      </c>
      <c r="J279" t="s">
        <v>3</v>
      </c>
      <c r="K279">
        <v>7534.939668</v>
      </c>
      <c r="L279">
        <v>1.8096490000000001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54883.651171999998</v>
      </c>
      <c r="I280">
        <v>43.603327999999998</v>
      </c>
      <c r="J280" t="s">
        <v>3</v>
      </c>
      <c r="K280">
        <v>7953.5518750000001</v>
      </c>
      <c r="L280">
        <v>2.0615739999999998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57772.307969000001</v>
      </c>
      <c r="I281">
        <v>48.252408000000003</v>
      </c>
      <c r="J281" t="s">
        <v>3</v>
      </c>
      <c r="K281">
        <v>8372.1731049999999</v>
      </c>
      <c r="L281">
        <v>2.3273419999999998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252.093264</v>
      </c>
      <c r="I282">
        <v>56.979072000000002</v>
      </c>
      <c r="J282" t="s">
        <v>3</v>
      </c>
      <c r="K282">
        <v>237.318454</v>
      </c>
      <c r="L282">
        <v>56.411264000000003</v>
      </c>
      <c r="M282" t="s">
        <v>4</v>
      </c>
      <c r="N282">
        <v>2.8185639999999998</v>
      </c>
      <c r="O282">
        <v>3.2093000000000003E-2</v>
      </c>
      <c r="P282" t="s">
        <v>5</v>
      </c>
      <c r="Q282">
        <v>5.7954359999999996</v>
      </c>
      <c r="R282">
        <v>2.0024E-2</v>
      </c>
      <c r="S282" t="s">
        <v>6</v>
      </c>
      <c r="T282">
        <v>0.89573999999999998</v>
      </c>
      <c r="U282">
        <v>1.044E-3</v>
      </c>
      <c r="V282" t="s">
        <v>7</v>
      </c>
      <c r="W282">
        <v>0.61027200000000004</v>
      </c>
      <c r="X282">
        <v>1.47E-4</v>
      </c>
      <c r="Y282" t="s">
        <v>8</v>
      </c>
      <c r="Z282">
        <v>3.0598299999999998</v>
      </c>
      <c r="AA282">
        <v>7.8120000000000004E-3</v>
      </c>
      <c r="AB282" t="s">
        <v>9</v>
      </c>
      <c r="AC282">
        <v>227.76757799999999</v>
      </c>
      <c r="AD282">
        <v>56.307032</v>
      </c>
      <c r="AE282" t="s">
        <v>10</v>
      </c>
      <c r="AF282">
        <v>1.237E-3</v>
      </c>
      <c r="AG282">
        <v>0</v>
      </c>
      <c r="AH282" t="s">
        <v>11</v>
      </c>
      <c r="AI282">
        <v>0.99611899999999998</v>
      </c>
      <c r="AJ282">
        <v>3.0000000000000001E-6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505.53355399999998</v>
      </c>
      <c r="I283">
        <v>237.994294</v>
      </c>
      <c r="J283" t="s">
        <v>3</v>
      </c>
      <c r="K283">
        <v>476.04070999999999</v>
      </c>
      <c r="L283">
        <v>234.611795</v>
      </c>
      <c r="M283" t="s">
        <v>4</v>
      </c>
      <c r="N283">
        <v>5.6005940000000001</v>
      </c>
      <c r="O283">
        <v>9.6226999999999993E-2</v>
      </c>
      <c r="P283" t="s">
        <v>5</v>
      </c>
      <c r="Q283">
        <v>11.57579</v>
      </c>
      <c r="R283">
        <v>5.6188000000000002E-2</v>
      </c>
      <c r="S283" t="s">
        <v>6</v>
      </c>
      <c r="T283">
        <v>1.7848059999999999</v>
      </c>
      <c r="U283">
        <v>2.0119999999999999E-3</v>
      </c>
      <c r="V283" t="s">
        <v>7</v>
      </c>
      <c r="W283">
        <v>1.2186079999999999</v>
      </c>
      <c r="X283">
        <v>3.3100000000000002E-4</v>
      </c>
      <c r="Y283" t="s">
        <v>8</v>
      </c>
      <c r="Z283">
        <v>6.1008579999999997</v>
      </c>
      <c r="AA283">
        <v>2.7167E-2</v>
      </c>
      <c r="AB283" t="s">
        <v>9</v>
      </c>
      <c r="AC283">
        <v>456.99268599999999</v>
      </c>
      <c r="AD283">
        <v>232.84627900000001</v>
      </c>
      <c r="AE283" t="s">
        <v>10</v>
      </c>
      <c r="AF283">
        <v>1.232E-3</v>
      </c>
      <c r="AG283">
        <v>0</v>
      </c>
      <c r="AH283" t="s">
        <v>11</v>
      </c>
      <c r="AI283">
        <v>0.99672899999999998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758.79031599999996</v>
      </c>
      <c r="I284">
        <v>488.11539199999999</v>
      </c>
      <c r="J284" t="s">
        <v>3</v>
      </c>
      <c r="K284">
        <v>714.61405000000002</v>
      </c>
      <c r="L284">
        <v>480.79985499999998</v>
      </c>
      <c r="M284" t="s">
        <v>4</v>
      </c>
      <c r="N284">
        <v>8.4097980000000003</v>
      </c>
      <c r="O284">
        <v>0.190193</v>
      </c>
      <c r="P284" t="s">
        <v>5</v>
      </c>
      <c r="Q284">
        <v>17.369622</v>
      </c>
      <c r="R284">
        <v>9.1536999999999993E-2</v>
      </c>
      <c r="S284" t="s">
        <v>6</v>
      </c>
      <c r="T284">
        <v>2.6789779999999999</v>
      </c>
      <c r="U284">
        <v>3.6740000000000002E-3</v>
      </c>
      <c r="V284" t="s">
        <v>7</v>
      </c>
      <c r="W284">
        <v>1.8289439999999999</v>
      </c>
      <c r="X284">
        <v>5.2400000000000005E-4</v>
      </c>
      <c r="Y284" t="s">
        <v>8</v>
      </c>
      <c r="Z284">
        <v>9.1586079999999992</v>
      </c>
      <c r="AA284">
        <v>4.9575000000000001E-2</v>
      </c>
      <c r="AB284" t="s">
        <v>9</v>
      </c>
      <c r="AC284">
        <v>686.02679999999998</v>
      </c>
      <c r="AD284">
        <v>477.25552099999999</v>
      </c>
      <c r="AE284" t="s">
        <v>10</v>
      </c>
      <c r="AF284">
        <v>1.2310000000000001E-3</v>
      </c>
      <c r="AG284">
        <v>0</v>
      </c>
      <c r="AH284" t="s">
        <v>11</v>
      </c>
      <c r="AI284">
        <v>0.99720600000000004</v>
      </c>
      <c r="AJ284">
        <v>3.9999999999999998E-6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1010.3243</v>
      </c>
      <c r="I285">
        <v>905.66467699999998</v>
      </c>
      <c r="J285" t="s">
        <v>3</v>
      </c>
      <c r="K285">
        <v>951.43615399999999</v>
      </c>
      <c r="L285">
        <v>894.46696299999996</v>
      </c>
      <c r="M285" t="s">
        <v>4</v>
      </c>
      <c r="N285">
        <v>11.195207999999999</v>
      </c>
      <c r="O285">
        <v>0.286134</v>
      </c>
      <c r="P285" t="s">
        <v>5</v>
      </c>
      <c r="Q285">
        <v>23.134528</v>
      </c>
      <c r="R285">
        <v>0.15194299999999999</v>
      </c>
      <c r="S285" t="s">
        <v>6</v>
      </c>
      <c r="T285">
        <v>3.566532</v>
      </c>
      <c r="U285">
        <v>5.0220000000000004E-3</v>
      </c>
      <c r="V285" t="s">
        <v>7</v>
      </c>
      <c r="W285">
        <v>2.4379460000000002</v>
      </c>
      <c r="X285">
        <v>6.9800000000000005E-4</v>
      </c>
      <c r="Y285" t="s">
        <v>8</v>
      </c>
      <c r="Z285">
        <v>12.194376</v>
      </c>
      <c r="AA285">
        <v>8.1924999999999998E-2</v>
      </c>
      <c r="AB285" t="s">
        <v>9</v>
      </c>
      <c r="AC285">
        <v>913.36621000000002</v>
      </c>
      <c r="AD285">
        <v>890.65172900000005</v>
      </c>
      <c r="AE285" t="s">
        <v>10</v>
      </c>
      <c r="AF285">
        <v>1.23E-3</v>
      </c>
      <c r="AG285">
        <v>0</v>
      </c>
      <c r="AH285" t="s">
        <v>11</v>
      </c>
      <c r="AI285">
        <v>0.99773100000000003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1263.1805999999999</v>
      </c>
      <c r="I286">
        <v>1343.33511</v>
      </c>
      <c r="J286" t="s">
        <v>3</v>
      </c>
      <c r="K286">
        <v>1189.515472</v>
      </c>
      <c r="L286">
        <v>1326.045151</v>
      </c>
      <c r="M286" t="s">
        <v>4</v>
      </c>
      <c r="N286">
        <v>13.988362</v>
      </c>
      <c r="O286">
        <v>0.36380499999999999</v>
      </c>
      <c r="P286" t="s">
        <v>5</v>
      </c>
      <c r="Q286">
        <v>28.941113999999999</v>
      </c>
      <c r="R286">
        <v>0.27146599999999999</v>
      </c>
      <c r="S286" t="s">
        <v>6</v>
      </c>
      <c r="T286">
        <v>4.4653020000000003</v>
      </c>
      <c r="U286">
        <v>9.5329999999999998E-3</v>
      </c>
      <c r="V286" t="s">
        <v>7</v>
      </c>
      <c r="W286">
        <v>3.0503279999999999</v>
      </c>
      <c r="X286">
        <v>1.0640000000000001E-3</v>
      </c>
      <c r="Y286" t="s">
        <v>8</v>
      </c>
      <c r="Z286">
        <v>15.251849999999999</v>
      </c>
      <c r="AA286">
        <v>0.131601</v>
      </c>
      <c r="AB286" t="s">
        <v>9</v>
      </c>
      <c r="AC286">
        <v>1141.906602</v>
      </c>
      <c r="AD286">
        <v>1315.042516</v>
      </c>
      <c r="AE286" t="s">
        <v>10</v>
      </c>
      <c r="AF286">
        <v>1.23E-3</v>
      </c>
      <c r="AG286">
        <v>0</v>
      </c>
      <c r="AH286" t="s">
        <v>11</v>
      </c>
      <c r="AI286">
        <v>0.99810399999999999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1516.7070799999999</v>
      </c>
      <c r="I287">
        <v>1894.344032</v>
      </c>
      <c r="J287" t="s">
        <v>3</v>
      </c>
      <c r="K287">
        <v>1428.3845819999999</v>
      </c>
      <c r="L287">
        <v>1872.3785</v>
      </c>
      <c r="M287" t="s">
        <v>4</v>
      </c>
      <c r="N287">
        <v>16.761800000000001</v>
      </c>
      <c r="O287">
        <v>0.50464399999999998</v>
      </c>
      <c r="P287" t="s">
        <v>5</v>
      </c>
      <c r="Q287">
        <v>34.720382000000001</v>
      </c>
      <c r="R287">
        <v>0.35413</v>
      </c>
      <c r="S287" t="s">
        <v>6</v>
      </c>
      <c r="T287">
        <v>5.3601640000000002</v>
      </c>
      <c r="U287">
        <v>1.2175E-2</v>
      </c>
      <c r="V287" t="s">
        <v>7</v>
      </c>
      <c r="W287">
        <v>3.6656179999999998</v>
      </c>
      <c r="X287">
        <v>1.758E-3</v>
      </c>
      <c r="Y287" t="s">
        <v>8</v>
      </c>
      <c r="Z287">
        <v>18.290544000000001</v>
      </c>
      <c r="AA287">
        <v>0.17902100000000001</v>
      </c>
      <c r="AB287" t="s">
        <v>9</v>
      </c>
      <c r="AC287">
        <v>1371.284962</v>
      </c>
      <c r="AD287">
        <v>1859.3094430000001</v>
      </c>
      <c r="AE287" t="s">
        <v>10</v>
      </c>
      <c r="AF287">
        <v>1.23E-3</v>
      </c>
      <c r="AG287">
        <v>0</v>
      </c>
      <c r="AH287" t="s">
        <v>11</v>
      </c>
      <c r="AI287">
        <v>0.99849200000000005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1770.216402</v>
      </c>
      <c r="I288">
        <v>2414.5468089999999</v>
      </c>
      <c r="J288" t="s">
        <v>3</v>
      </c>
      <c r="K288">
        <v>1667.187046</v>
      </c>
      <c r="L288">
        <v>2385.3802759999999</v>
      </c>
      <c r="M288" t="s">
        <v>4</v>
      </c>
      <c r="N288">
        <v>19.556785999999999</v>
      </c>
      <c r="O288">
        <v>0.64690999999999999</v>
      </c>
      <c r="P288" t="s">
        <v>5</v>
      </c>
      <c r="Q288">
        <v>40.536397999999998</v>
      </c>
      <c r="R288">
        <v>0.47076099999999999</v>
      </c>
      <c r="S288" t="s">
        <v>6</v>
      </c>
      <c r="T288">
        <v>6.2513120000000004</v>
      </c>
      <c r="U288">
        <v>1.4109E-2</v>
      </c>
      <c r="V288" t="s">
        <v>7</v>
      </c>
      <c r="W288">
        <v>4.2814379999999996</v>
      </c>
      <c r="X288">
        <v>2.6120000000000002E-3</v>
      </c>
      <c r="Y288" t="s">
        <v>8</v>
      </c>
      <c r="Z288">
        <v>21.363897999999999</v>
      </c>
      <c r="AA288">
        <v>0.24160300000000001</v>
      </c>
      <c r="AB288" t="s">
        <v>9</v>
      </c>
      <c r="AC288">
        <v>1600.5406539999999</v>
      </c>
      <c r="AD288">
        <v>2365.945197</v>
      </c>
      <c r="AE288" t="s">
        <v>10</v>
      </c>
      <c r="AF288">
        <v>1.23E-3</v>
      </c>
      <c r="AG288">
        <v>0</v>
      </c>
      <c r="AH288" t="s">
        <v>11</v>
      </c>
      <c r="AI288">
        <v>0.99861500000000003</v>
      </c>
      <c r="AJ288">
        <v>9.9999999999999995E-7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2023.7086320000001</v>
      </c>
      <c r="I289">
        <v>2987.960345</v>
      </c>
      <c r="J289" t="s">
        <v>3</v>
      </c>
      <c r="K289">
        <v>1905.9623899999999</v>
      </c>
      <c r="L289">
        <v>2952.137455</v>
      </c>
      <c r="M289" t="s">
        <v>4</v>
      </c>
      <c r="N289">
        <v>22.328726</v>
      </c>
      <c r="O289">
        <v>0.75912999999999997</v>
      </c>
      <c r="P289" t="s">
        <v>5</v>
      </c>
      <c r="Q289">
        <v>46.330739999999999</v>
      </c>
      <c r="R289">
        <v>0.60587199999999997</v>
      </c>
      <c r="S289" t="s">
        <v>6</v>
      </c>
      <c r="T289">
        <v>7.1587420000000002</v>
      </c>
      <c r="U289">
        <v>2.6106000000000001E-2</v>
      </c>
      <c r="V289" t="s">
        <v>7</v>
      </c>
      <c r="W289">
        <v>4.8963179999999999</v>
      </c>
      <c r="X289">
        <v>2.9329999999999998E-3</v>
      </c>
      <c r="Y289" t="s">
        <v>8</v>
      </c>
      <c r="Z289">
        <v>24.413015999999999</v>
      </c>
      <c r="AA289">
        <v>0.32323400000000002</v>
      </c>
      <c r="AB289" t="s">
        <v>9</v>
      </c>
      <c r="AC289">
        <v>1829.809178</v>
      </c>
      <c r="AD289">
        <v>2922.357939</v>
      </c>
      <c r="AE289" t="s">
        <v>10</v>
      </c>
      <c r="AF289">
        <v>1.23E-3</v>
      </c>
      <c r="AG289">
        <v>0</v>
      </c>
      <c r="AH289" t="s">
        <v>11</v>
      </c>
      <c r="AI289">
        <v>0.998776</v>
      </c>
      <c r="AJ289">
        <v>9.9999999999999995E-7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2277.1030740000001</v>
      </c>
      <c r="I290">
        <v>3634.0521880000001</v>
      </c>
      <c r="J290" t="s">
        <v>3</v>
      </c>
      <c r="K290">
        <v>2144.6463640000002</v>
      </c>
      <c r="L290">
        <v>3584.786321</v>
      </c>
      <c r="M290" t="s">
        <v>4</v>
      </c>
      <c r="N290">
        <v>25.111836</v>
      </c>
      <c r="O290">
        <v>0.93509500000000001</v>
      </c>
      <c r="P290" t="s">
        <v>5</v>
      </c>
      <c r="Q290">
        <v>52.140217999999997</v>
      </c>
      <c r="R290">
        <v>0.76719700000000002</v>
      </c>
      <c r="S290" t="s">
        <v>6</v>
      </c>
      <c r="T290">
        <v>8.0497300000000003</v>
      </c>
      <c r="U290">
        <v>2.9739999999999999E-2</v>
      </c>
      <c r="V290" t="s">
        <v>7</v>
      </c>
      <c r="W290">
        <v>5.5073080000000001</v>
      </c>
      <c r="X290">
        <v>3.3600000000000001E-3</v>
      </c>
      <c r="Y290" t="s">
        <v>8</v>
      </c>
      <c r="Z290">
        <v>27.488420000000001</v>
      </c>
      <c r="AA290">
        <v>0.39445799999999998</v>
      </c>
      <c r="AB290" t="s">
        <v>9</v>
      </c>
      <c r="AC290">
        <v>2058.96342</v>
      </c>
      <c r="AD290">
        <v>3532.3217249999998</v>
      </c>
      <c r="AE290" t="s">
        <v>10</v>
      </c>
      <c r="AF290">
        <v>1.23E-3</v>
      </c>
      <c r="AG290">
        <v>0</v>
      </c>
      <c r="AH290" t="s">
        <v>11</v>
      </c>
      <c r="AI290">
        <v>0.99889700000000003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2530.9360200000001</v>
      </c>
      <c r="I291">
        <v>4587.0913600000003</v>
      </c>
      <c r="J291" t="s">
        <v>3</v>
      </c>
      <c r="K291">
        <v>2383.82521</v>
      </c>
      <c r="L291">
        <v>4534.7524860000003</v>
      </c>
      <c r="M291" t="s">
        <v>4</v>
      </c>
      <c r="N291">
        <v>27.861571999999999</v>
      </c>
      <c r="O291">
        <v>1.1466019999999999</v>
      </c>
      <c r="P291" t="s">
        <v>5</v>
      </c>
      <c r="Q291">
        <v>57.894919999999999</v>
      </c>
      <c r="R291">
        <v>0.88323099999999999</v>
      </c>
      <c r="S291" t="s">
        <v>6</v>
      </c>
      <c r="T291">
        <v>8.9377960000000005</v>
      </c>
      <c r="U291">
        <v>3.2222000000000001E-2</v>
      </c>
      <c r="V291" t="s">
        <v>7</v>
      </c>
      <c r="W291">
        <v>6.1190179999999996</v>
      </c>
      <c r="X291">
        <v>3.617E-3</v>
      </c>
      <c r="Y291" t="s">
        <v>8</v>
      </c>
      <c r="Z291">
        <v>30.519863999999998</v>
      </c>
      <c r="AA291">
        <v>0.45992699999999997</v>
      </c>
      <c r="AB291" t="s">
        <v>9</v>
      </c>
      <c r="AC291">
        <v>2288.7078780000002</v>
      </c>
      <c r="AD291">
        <v>4477.301281</v>
      </c>
      <c r="AE291" t="s">
        <v>10</v>
      </c>
      <c r="AF291">
        <v>1.23E-3</v>
      </c>
      <c r="AG291">
        <v>0</v>
      </c>
      <c r="AH291" t="s">
        <v>11</v>
      </c>
      <c r="AI291">
        <v>0.99905299999999997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2783.6620400000002</v>
      </c>
      <c r="I292">
        <v>5485.0094170000002</v>
      </c>
      <c r="J292" t="s">
        <v>3</v>
      </c>
      <c r="K292">
        <v>2621.8588180000002</v>
      </c>
      <c r="L292">
        <v>5421.5107799999996</v>
      </c>
      <c r="M292" t="s">
        <v>4</v>
      </c>
      <c r="N292">
        <v>30.612252000000002</v>
      </c>
      <c r="O292">
        <v>1.350212</v>
      </c>
      <c r="P292" t="s">
        <v>5</v>
      </c>
      <c r="Q292">
        <v>63.687455999999997</v>
      </c>
      <c r="R292">
        <v>1.08253</v>
      </c>
      <c r="S292" t="s">
        <v>6</v>
      </c>
      <c r="T292">
        <v>9.8346979999999995</v>
      </c>
      <c r="U292">
        <v>3.7007999999999999E-2</v>
      </c>
      <c r="V292" t="s">
        <v>7</v>
      </c>
      <c r="W292">
        <v>6.7414120000000004</v>
      </c>
      <c r="X292">
        <v>8.2730000000000008E-3</v>
      </c>
      <c r="Y292" t="s">
        <v>8</v>
      </c>
      <c r="Z292">
        <v>33.567810000000001</v>
      </c>
      <c r="AA292">
        <v>0.55210199999999998</v>
      </c>
      <c r="AB292" t="s">
        <v>9</v>
      </c>
      <c r="AC292">
        <v>2517.2662719999998</v>
      </c>
      <c r="AD292">
        <v>5349.9803979999997</v>
      </c>
      <c r="AE292" t="s">
        <v>10</v>
      </c>
      <c r="AF292">
        <v>1.23E-3</v>
      </c>
      <c r="AG292">
        <v>0</v>
      </c>
      <c r="AH292" t="s">
        <v>11</v>
      </c>
      <c r="AI292">
        <v>0.999085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3036.3045459999998</v>
      </c>
      <c r="I293">
        <v>6474.8049179999998</v>
      </c>
      <c r="J293" t="s">
        <v>3</v>
      </c>
      <c r="K293">
        <v>2859.7941719999999</v>
      </c>
      <c r="L293">
        <v>6412.8819409999996</v>
      </c>
      <c r="M293" t="s">
        <v>4</v>
      </c>
      <c r="N293">
        <v>33.397986000000003</v>
      </c>
      <c r="O293">
        <v>1.587154</v>
      </c>
      <c r="P293" t="s">
        <v>5</v>
      </c>
      <c r="Q293">
        <v>69.519841999999997</v>
      </c>
      <c r="R293">
        <v>1.213587</v>
      </c>
      <c r="S293" t="s">
        <v>6</v>
      </c>
      <c r="T293">
        <v>10.750451999999999</v>
      </c>
      <c r="U293">
        <v>4.8121999999999998E-2</v>
      </c>
      <c r="V293" t="s">
        <v>7</v>
      </c>
      <c r="W293">
        <v>7.3587239999999996</v>
      </c>
      <c r="X293">
        <v>9.4590000000000004E-3</v>
      </c>
      <c r="Y293" t="s">
        <v>8</v>
      </c>
      <c r="Z293">
        <v>36.641145999999999</v>
      </c>
      <c r="AA293">
        <v>0.59548199999999996</v>
      </c>
      <c r="AB293" t="s">
        <v>9</v>
      </c>
      <c r="AC293">
        <v>2745.6438240000002</v>
      </c>
      <c r="AD293">
        <v>6348.3541169999999</v>
      </c>
      <c r="AE293" t="s">
        <v>10</v>
      </c>
      <c r="AF293">
        <v>1.23E-3</v>
      </c>
      <c r="AG293">
        <v>0</v>
      </c>
      <c r="AH293" t="s">
        <v>11</v>
      </c>
      <c r="AI293">
        <v>0.99913200000000002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3289.9697460000002</v>
      </c>
      <c r="I294">
        <v>7551.5400639999998</v>
      </c>
      <c r="J294" t="s">
        <v>3</v>
      </c>
      <c r="K294">
        <v>3098.7174679999998</v>
      </c>
      <c r="L294">
        <v>7490.4026549999999</v>
      </c>
      <c r="M294" t="s">
        <v>4</v>
      </c>
      <c r="N294">
        <v>36.176380000000002</v>
      </c>
      <c r="O294">
        <v>1.8796090000000001</v>
      </c>
      <c r="P294" t="s">
        <v>5</v>
      </c>
      <c r="Q294">
        <v>75.330650000000006</v>
      </c>
      <c r="R294">
        <v>1.380166</v>
      </c>
      <c r="S294" t="s">
        <v>6</v>
      </c>
      <c r="T294">
        <v>11.643798</v>
      </c>
      <c r="U294">
        <v>5.3095000000000003E-2</v>
      </c>
      <c r="V294" t="s">
        <v>7</v>
      </c>
      <c r="W294">
        <v>7.9755580000000004</v>
      </c>
      <c r="X294">
        <v>1.078E-2</v>
      </c>
      <c r="Y294" t="s">
        <v>8</v>
      </c>
      <c r="Z294">
        <v>39.710172</v>
      </c>
      <c r="AA294">
        <v>0.69196500000000005</v>
      </c>
      <c r="AB294" t="s">
        <v>9</v>
      </c>
      <c r="AC294">
        <v>2975.0363900000002</v>
      </c>
      <c r="AD294">
        <v>7429.6446059999998</v>
      </c>
      <c r="AE294" t="s">
        <v>10</v>
      </c>
      <c r="AF294">
        <v>1.23E-3</v>
      </c>
      <c r="AG294">
        <v>0</v>
      </c>
      <c r="AH294" t="s">
        <v>11</v>
      </c>
      <c r="AI294">
        <v>0.99914800000000004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3544.9316480000002</v>
      </c>
      <c r="I295">
        <v>8455.5411230000009</v>
      </c>
      <c r="J295" t="s">
        <v>3</v>
      </c>
      <c r="K295">
        <v>3338.983056</v>
      </c>
      <c r="L295">
        <v>8410.6404760000005</v>
      </c>
      <c r="M295" t="s">
        <v>4</v>
      </c>
      <c r="N295">
        <v>38.936954</v>
      </c>
      <c r="O295">
        <v>2.1289660000000001</v>
      </c>
      <c r="P295" t="s">
        <v>5</v>
      </c>
      <c r="Q295">
        <v>81.125523999999999</v>
      </c>
      <c r="R295">
        <v>1.5316320000000001</v>
      </c>
      <c r="S295" t="s">
        <v>6</v>
      </c>
      <c r="T295">
        <v>12.531488</v>
      </c>
      <c r="U295">
        <v>5.4947000000000003E-2</v>
      </c>
      <c r="V295" t="s">
        <v>7</v>
      </c>
      <c r="W295">
        <v>8.5930579999999992</v>
      </c>
      <c r="X295">
        <v>1.2348E-2</v>
      </c>
      <c r="Y295" t="s">
        <v>8</v>
      </c>
      <c r="Z295">
        <v>42.773085999999999</v>
      </c>
      <c r="AA295">
        <v>0.76846099999999995</v>
      </c>
      <c r="AB295" t="s">
        <v>9</v>
      </c>
      <c r="AC295">
        <v>3205.8126419999999</v>
      </c>
      <c r="AD295">
        <v>8362.0321839999997</v>
      </c>
      <c r="AE295" t="s">
        <v>10</v>
      </c>
      <c r="AF295">
        <v>1.23E-3</v>
      </c>
      <c r="AG295">
        <v>0</v>
      </c>
      <c r="AH295" t="s">
        <v>11</v>
      </c>
      <c r="AI295">
        <v>0.99918899999999999</v>
      </c>
      <c r="AJ295">
        <v>9.9999999999999995E-7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3800.7623979999998</v>
      </c>
      <c r="I296">
        <v>9670.3838319999995</v>
      </c>
      <c r="J296" t="s">
        <v>3</v>
      </c>
      <c r="K296">
        <v>3580.0560019999998</v>
      </c>
      <c r="L296">
        <v>9608.2807209999992</v>
      </c>
      <c r="M296" t="s">
        <v>4</v>
      </c>
      <c r="N296">
        <v>41.757626000000002</v>
      </c>
      <c r="O296">
        <v>2.5467490000000002</v>
      </c>
      <c r="P296" t="s">
        <v>5</v>
      </c>
      <c r="Q296">
        <v>86.970082000000005</v>
      </c>
      <c r="R296">
        <v>1.7279100000000001</v>
      </c>
      <c r="S296" t="s">
        <v>6</v>
      </c>
      <c r="T296">
        <v>13.431800000000001</v>
      </c>
      <c r="U296">
        <v>5.9450999999999997E-2</v>
      </c>
      <c r="V296" t="s">
        <v>7</v>
      </c>
      <c r="W296">
        <v>9.2072459999999996</v>
      </c>
      <c r="X296">
        <v>1.3096E-2</v>
      </c>
      <c r="Y296" t="s">
        <v>8</v>
      </c>
      <c r="Z296">
        <v>45.867378000000002</v>
      </c>
      <c r="AA296">
        <v>0.867954</v>
      </c>
      <c r="AB296" t="s">
        <v>9</v>
      </c>
      <c r="AC296">
        <v>3437.2772140000002</v>
      </c>
      <c r="AD296">
        <v>9542.5480220000009</v>
      </c>
      <c r="AE296" t="s">
        <v>10</v>
      </c>
      <c r="AF296">
        <v>1.23E-3</v>
      </c>
      <c r="AG296">
        <v>0</v>
      </c>
      <c r="AH296" t="s">
        <v>11</v>
      </c>
      <c r="AI296">
        <v>0.999197</v>
      </c>
      <c r="AJ296">
        <v>9.9999999999999995E-7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4053.999374</v>
      </c>
      <c r="I297">
        <v>10761.551622000001</v>
      </c>
      <c r="J297" t="s">
        <v>3</v>
      </c>
      <c r="K297">
        <v>3818.6139360000002</v>
      </c>
      <c r="L297">
        <v>10691.362261</v>
      </c>
      <c r="M297" t="s">
        <v>4</v>
      </c>
      <c r="N297">
        <v>44.531568</v>
      </c>
      <c r="O297">
        <v>2.850279</v>
      </c>
      <c r="P297" t="s">
        <v>5</v>
      </c>
      <c r="Q297">
        <v>92.754480000000001</v>
      </c>
      <c r="R297">
        <v>1.9244239999999999</v>
      </c>
      <c r="S297" t="s">
        <v>6</v>
      </c>
      <c r="T297">
        <v>14.326674000000001</v>
      </c>
      <c r="U297">
        <v>6.5587999999999994E-2</v>
      </c>
      <c r="V297" t="s">
        <v>7</v>
      </c>
      <c r="W297">
        <v>9.8199640000000006</v>
      </c>
      <c r="X297">
        <v>1.3847E-2</v>
      </c>
      <c r="Y297" t="s">
        <v>8</v>
      </c>
      <c r="Z297">
        <v>48.918376000000002</v>
      </c>
      <c r="AA297">
        <v>0.97668100000000002</v>
      </c>
      <c r="AB297" t="s">
        <v>9</v>
      </c>
      <c r="AC297">
        <v>3666.3423379999999</v>
      </c>
      <c r="AD297">
        <v>10628.162818000001</v>
      </c>
      <c r="AE297" t="s">
        <v>10</v>
      </c>
      <c r="AF297">
        <v>1.23E-3</v>
      </c>
      <c r="AG297">
        <v>0</v>
      </c>
      <c r="AH297" t="s">
        <v>11</v>
      </c>
      <c r="AI297">
        <v>0.99927299999999997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4305.9879000000001</v>
      </c>
      <c r="I298">
        <v>12040.450806000001</v>
      </c>
      <c r="J298" t="s">
        <v>3</v>
      </c>
      <c r="K298">
        <v>4055.9293600000001</v>
      </c>
      <c r="L298">
        <v>11956.681488</v>
      </c>
      <c r="M298" t="s">
        <v>4</v>
      </c>
      <c r="N298">
        <v>47.299824000000001</v>
      </c>
      <c r="O298">
        <v>3.111612</v>
      </c>
      <c r="P298" t="s">
        <v>5</v>
      </c>
      <c r="Q298">
        <v>98.563543999999993</v>
      </c>
      <c r="R298">
        <v>2.0979709999999998</v>
      </c>
      <c r="S298" t="s">
        <v>6</v>
      </c>
      <c r="T298">
        <v>15.222797999999999</v>
      </c>
      <c r="U298">
        <v>7.3907E-2</v>
      </c>
      <c r="V298" t="s">
        <v>7</v>
      </c>
      <c r="W298">
        <v>10.430878</v>
      </c>
      <c r="X298">
        <v>1.4163E-2</v>
      </c>
      <c r="Y298" t="s">
        <v>8</v>
      </c>
      <c r="Z298">
        <v>51.985182000000002</v>
      </c>
      <c r="AA298">
        <v>1.0529219999999999</v>
      </c>
      <c r="AB298" t="s">
        <v>9</v>
      </c>
      <c r="AC298">
        <v>3894.1416800000002</v>
      </c>
      <c r="AD298">
        <v>11882.579196999999</v>
      </c>
      <c r="AE298" t="s">
        <v>10</v>
      </c>
      <c r="AF298">
        <v>1.23E-3</v>
      </c>
      <c r="AG298">
        <v>0</v>
      </c>
      <c r="AH298" t="s">
        <v>11</v>
      </c>
      <c r="AI298">
        <v>0.999278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4561.1035879999999</v>
      </c>
      <c r="I299">
        <v>13394.868645</v>
      </c>
      <c r="J299" t="s">
        <v>3</v>
      </c>
      <c r="K299">
        <v>4296.3619079999999</v>
      </c>
      <c r="L299">
        <v>13292.490669000001</v>
      </c>
      <c r="M299" t="s">
        <v>4</v>
      </c>
      <c r="N299">
        <v>50.062316000000003</v>
      </c>
      <c r="O299">
        <v>3.2627839999999999</v>
      </c>
      <c r="P299" t="s">
        <v>5</v>
      </c>
      <c r="Q299">
        <v>104.35769999999999</v>
      </c>
      <c r="R299">
        <v>2.2214529999999999</v>
      </c>
      <c r="S299" t="s">
        <v>6</v>
      </c>
      <c r="T299">
        <v>16.116299999999999</v>
      </c>
      <c r="U299">
        <v>7.6442999999999997E-2</v>
      </c>
      <c r="V299" t="s">
        <v>7</v>
      </c>
      <c r="W299">
        <v>11.047053999999999</v>
      </c>
      <c r="X299">
        <v>1.4441000000000001E-2</v>
      </c>
      <c r="Y299" t="s">
        <v>8</v>
      </c>
      <c r="Z299">
        <v>55.040405999999997</v>
      </c>
      <c r="AA299">
        <v>1.1213439999999999</v>
      </c>
      <c r="AB299" t="s">
        <v>9</v>
      </c>
      <c r="AC299">
        <v>4125.0819780000002</v>
      </c>
      <c r="AD299">
        <v>13203.693181000001</v>
      </c>
      <c r="AE299" t="s">
        <v>10</v>
      </c>
      <c r="AF299">
        <v>1.23E-3</v>
      </c>
      <c r="AG299">
        <v>0</v>
      </c>
      <c r="AH299" t="s">
        <v>11</v>
      </c>
      <c r="AI299">
        <v>0.99937299999999996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4814.2389620000004</v>
      </c>
      <c r="I300">
        <v>14975.491174000001</v>
      </c>
      <c r="J300" t="s">
        <v>3</v>
      </c>
      <c r="K300">
        <v>4534.79799</v>
      </c>
      <c r="L300">
        <v>14856.630811000001</v>
      </c>
      <c r="M300" t="s">
        <v>4</v>
      </c>
      <c r="N300">
        <v>52.812254000000003</v>
      </c>
      <c r="O300">
        <v>3.583923</v>
      </c>
      <c r="P300" t="s">
        <v>5</v>
      </c>
      <c r="Q300">
        <v>110.144752</v>
      </c>
      <c r="R300">
        <v>2.3470789999999999</v>
      </c>
      <c r="S300" t="s">
        <v>6</v>
      </c>
      <c r="T300">
        <v>17.005155999999999</v>
      </c>
      <c r="U300">
        <v>7.9178999999999999E-2</v>
      </c>
      <c r="V300" t="s">
        <v>7</v>
      </c>
      <c r="W300">
        <v>11.663004000000001</v>
      </c>
      <c r="X300">
        <v>1.4840000000000001E-2</v>
      </c>
      <c r="Y300" t="s">
        <v>8</v>
      </c>
      <c r="Z300">
        <v>58.093504000000003</v>
      </c>
      <c r="AA300">
        <v>1.193503</v>
      </c>
      <c r="AB300" t="s">
        <v>9</v>
      </c>
      <c r="AC300">
        <v>4354.0462299999999</v>
      </c>
      <c r="AD300">
        <v>14749.902195999999</v>
      </c>
      <c r="AE300" t="s">
        <v>10</v>
      </c>
      <c r="AF300">
        <v>1.23E-3</v>
      </c>
      <c r="AG300">
        <v>0</v>
      </c>
      <c r="AH300" t="s">
        <v>11</v>
      </c>
      <c r="AI300">
        <v>0.99938300000000002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5066.6501980000003</v>
      </c>
      <c r="I301">
        <v>16697.900438000001</v>
      </c>
      <c r="J301" t="s">
        <v>3</v>
      </c>
      <c r="K301">
        <v>4772.5364440000003</v>
      </c>
      <c r="L301">
        <v>16570.226784999999</v>
      </c>
      <c r="M301" t="s">
        <v>4</v>
      </c>
      <c r="N301">
        <v>55.532304000000003</v>
      </c>
      <c r="O301">
        <v>3.83765</v>
      </c>
      <c r="P301" t="s">
        <v>5</v>
      </c>
      <c r="Q301">
        <v>115.926502</v>
      </c>
      <c r="R301">
        <v>2.4387620000000001</v>
      </c>
      <c r="S301" t="s">
        <v>6</v>
      </c>
      <c r="T301">
        <v>17.894515999999999</v>
      </c>
      <c r="U301">
        <v>8.0892000000000006E-2</v>
      </c>
      <c r="V301" t="s">
        <v>7</v>
      </c>
      <c r="W301">
        <v>12.275226</v>
      </c>
      <c r="X301">
        <v>1.4961E-2</v>
      </c>
      <c r="Y301" t="s">
        <v>8</v>
      </c>
      <c r="Z301">
        <v>61.142696000000001</v>
      </c>
      <c r="AA301">
        <v>1.2507550000000001</v>
      </c>
      <c r="AB301" t="s">
        <v>9</v>
      </c>
      <c r="AC301">
        <v>4582.3474319999996</v>
      </c>
      <c r="AD301">
        <v>16460.229672000001</v>
      </c>
      <c r="AE301" t="s">
        <v>10</v>
      </c>
      <c r="AF301">
        <v>1.23E-3</v>
      </c>
      <c r="AG301">
        <v>0</v>
      </c>
      <c r="AH301" t="s">
        <v>11</v>
      </c>
      <c r="AI301">
        <v>0.999394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174.534434</v>
      </c>
      <c r="I322">
        <v>42.645516000000001</v>
      </c>
      <c r="J322" t="s">
        <v>3</v>
      </c>
      <c r="K322">
        <v>159.75971799999999</v>
      </c>
      <c r="L322">
        <v>37.466268999999997</v>
      </c>
      <c r="M322" t="s">
        <v>4</v>
      </c>
      <c r="N322">
        <v>2.7381720000000001</v>
      </c>
      <c r="O322">
        <v>4.2873000000000001E-2</v>
      </c>
      <c r="P322" t="s">
        <v>5</v>
      </c>
      <c r="Q322">
        <v>0</v>
      </c>
      <c r="R322">
        <v>0</v>
      </c>
      <c r="S322" t="s">
        <v>6</v>
      </c>
      <c r="T322">
        <v>0.90434800000000004</v>
      </c>
      <c r="U322">
        <v>1.444E-3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1.243E-3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0.99600900000000003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348.96147200000001</v>
      </c>
      <c r="I323">
        <v>160.18244000000001</v>
      </c>
      <c r="J323" t="s">
        <v>3</v>
      </c>
      <c r="K323">
        <v>319.44737400000002</v>
      </c>
      <c r="L323">
        <v>141.75342900000001</v>
      </c>
      <c r="M323" t="s">
        <v>4</v>
      </c>
      <c r="N323">
        <v>5.4682680000000001</v>
      </c>
      <c r="O323">
        <v>0.145838</v>
      </c>
      <c r="P323" t="s">
        <v>5</v>
      </c>
      <c r="Q323">
        <v>0</v>
      </c>
      <c r="R323">
        <v>0</v>
      </c>
      <c r="S323" t="s">
        <v>6</v>
      </c>
      <c r="T323">
        <v>1.8035620000000001</v>
      </c>
      <c r="U323">
        <v>3.1489999999999999E-3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1.2310000000000001E-3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0.99676100000000001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524.01037599999995</v>
      </c>
      <c r="I324">
        <v>346.93594100000001</v>
      </c>
      <c r="J324" t="s">
        <v>3</v>
      </c>
      <c r="K324">
        <v>479.68372199999999</v>
      </c>
      <c r="L324">
        <v>307.25862799999999</v>
      </c>
      <c r="M324" t="s">
        <v>4</v>
      </c>
      <c r="N324">
        <v>8.2120060000000006</v>
      </c>
      <c r="O324">
        <v>0.301431</v>
      </c>
      <c r="P324" t="s">
        <v>5</v>
      </c>
      <c r="Q324">
        <v>0</v>
      </c>
      <c r="R324">
        <v>0</v>
      </c>
      <c r="S324" t="s">
        <v>6</v>
      </c>
      <c r="T324">
        <v>2.7029860000000001</v>
      </c>
      <c r="U324">
        <v>5.6959999999999997E-3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0.99744500000000003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699.24701200000004</v>
      </c>
      <c r="I325">
        <v>615.81626400000005</v>
      </c>
      <c r="J325" t="s">
        <v>3</v>
      </c>
      <c r="K325">
        <v>640.08118400000001</v>
      </c>
      <c r="L325">
        <v>545.63231399999995</v>
      </c>
      <c r="M325" t="s">
        <v>4</v>
      </c>
      <c r="N325">
        <v>10.961145999999999</v>
      </c>
      <c r="O325">
        <v>0.52985000000000004</v>
      </c>
      <c r="P325" t="s">
        <v>5</v>
      </c>
      <c r="Q325">
        <v>0</v>
      </c>
      <c r="R325">
        <v>0</v>
      </c>
      <c r="S325" t="s">
        <v>6</v>
      </c>
      <c r="T325">
        <v>3.6045020000000001</v>
      </c>
      <c r="U325">
        <v>1.055E-2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0.99784200000000001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873.950512</v>
      </c>
      <c r="I326">
        <v>900.12754800000005</v>
      </c>
      <c r="J326" t="s">
        <v>3</v>
      </c>
      <c r="K326">
        <v>799.984148</v>
      </c>
      <c r="L326">
        <v>793.81582800000001</v>
      </c>
      <c r="M326" t="s">
        <v>4</v>
      </c>
      <c r="N326">
        <v>13.719642</v>
      </c>
      <c r="O326">
        <v>0.77133499999999999</v>
      </c>
      <c r="P326" t="s">
        <v>5</v>
      </c>
      <c r="Q326">
        <v>0</v>
      </c>
      <c r="R326">
        <v>0</v>
      </c>
      <c r="S326" t="s">
        <v>6</v>
      </c>
      <c r="T326">
        <v>4.5063360000000001</v>
      </c>
      <c r="U326">
        <v>1.4723999999999999E-2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0.99815500000000001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1048.4683640000001</v>
      </c>
      <c r="I327">
        <v>1190.382351</v>
      </c>
      <c r="J327" t="s">
        <v>3</v>
      </c>
      <c r="K327">
        <v>959.76554799999997</v>
      </c>
      <c r="L327">
        <v>1050.1910660000001</v>
      </c>
      <c r="M327" t="s">
        <v>4</v>
      </c>
      <c r="N327">
        <v>16.449967999999998</v>
      </c>
      <c r="O327">
        <v>1.003295</v>
      </c>
      <c r="P327" t="s">
        <v>5</v>
      </c>
      <c r="Q327">
        <v>0</v>
      </c>
      <c r="R327">
        <v>0</v>
      </c>
      <c r="S327" t="s">
        <v>6</v>
      </c>
      <c r="T327">
        <v>5.4096419999999998</v>
      </c>
      <c r="U327">
        <v>2.1913999999999999E-2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0.998282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1222.5939840000001</v>
      </c>
      <c r="I328">
        <v>1541.320279</v>
      </c>
      <c r="J328" t="s">
        <v>3</v>
      </c>
      <c r="K328">
        <v>1119.2091780000001</v>
      </c>
      <c r="L328">
        <v>1362.7638340000001</v>
      </c>
      <c r="M328" t="s">
        <v>4</v>
      </c>
      <c r="N328">
        <v>19.172630000000002</v>
      </c>
      <c r="O328">
        <v>1.26827</v>
      </c>
      <c r="P328" t="s">
        <v>5</v>
      </c>
      <c r="Q328">
        <v>0</v>
      </c>
      <c r="R328">
        <v>0</v>
      </c>
      <c r="S328" t="s">
        <v>6</v>
      </c>
      <c r="T328">
        <v>6.3076059999999998</v>
      </c>
      <c r="U328">
        <v>2.5676000000000001E-2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0.99837699999999996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1396.566814</v>
      </c>
      <c r="I329">
        <v>1963.3191750000001</v>
      </c>
      <c r="J329" t="s">
        <v>3</v>
      </c>
      <c r="K329">
        <v>1278.4697659999999</v>
      </c>
      <c r="L329">
        <v>1734.6311089999999</v>
      </c>
      <c r="M329" t="s">
        <v>4</v>
      </c>
      <c r="N329">
        <v>21.897672</v>
      </c>
      <c r="O329">
        <v>1.607316</v>
      </c>
      <c r="P329" t="s">
        <v>5</v>
      </c>
      <c r="Q329">
        <v>0</v>
      </c>
      <c r="R329">
        <v>0</v>
      </c>
      <c r="S329" t="s">
        <v>6</v>
      </c>
      <c r="T329">
        <v>7.2001119999999998</v>
      </c>
      <c r="U329">
        <v>3.1178999999999998E-2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0.99860199999999999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1571.549606</v>
      </c>
      <c r="I330">
        <v>2448.6695340000001</v>
      </c>
      <c r="J330" t="s">
        <v>3</v>
      </c>
      <c r="K330">
        <v>1438.711644</v>
      </c>
      <c r="L330">
        <v>2163.2421730000001</v>
      </c>
      <c r="M330" t="s">
        <v>4</v>
      </c>
      <c r="N330">
        <v>24.63871</v>
      </c>
      <c r="O330">
        <v>2.005846</v>
      </c>
      <c r="P330" t="s">
        <v>5</v>
      </c>
      <c r="Q330">
        <v>0</v>
      </c>
      <c r="R330">
        <v>0</v>
      </c>
      <c r="S330" t="s">
        <v>6</v>
      </c>
      <c r="T330">
        <v>8.1005959999999995</v>
      </c>
      <c r="U330">
        <v>3.6854999999999999E-2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0.99882599999999999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1745.717138</v>
      </c>
      <c r="I331">
        <v>2954.064108</v>
      </c>
      <c r="J331" t="s">
        <v>3</v>
      </c>
      <c r="K331">
        <v>1598.133566</v>
      </c>
      <c r="L331">
        <v>2607.0258020000001</v>
      </c>
      <c r="M331" t="s">
        <v>4</v>
      </c>
      <c r="N331">
        <v>27.352228</v>
      </c>
      <c r="O331">
        <v>2.3672019999999998</v>
      </c>
      <c r="P331" t="s">
        <v>5</v>
      </c>
      <c r="Q331">
        <v>0</v>
      </c>
      <c r="R331">
        <v>0</v>
      </c>
      <c r="S331" t="s">
        <v>6</v>
      </c>
      <c r="T331">
        <v>8.9924800000000005</v>
      </c>
      <c r="U331">
        <v>4.0603E-2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0.99895299999999998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1920.0095779999999</v>
      </c>
      <c r="I332">
        <v>3589.451532</v>
      </c>
      <c r="J332" t="s">
        <v>3</v>
      </c>
      <c r="K332">
        <v>1757.7253659999999</v>
      </c>
      <c r="L332">
        <v>3170.118868</v>
      </c>
      <c r="M332" t="s">
        <v>4</v>
      </c>
      <c r="N332">
        <v>30.052502</v>
      </c>
      <c r="O332">
        <v>2.7999589999999999</v>
      </c>
      <c r="P332" t="s">
        <v>5</v>
      </c>
      <c r="Q332">
        <v>0</v>
      </c>
      <c r="R332">
        <v>0</v>
      </c>
      <c r="S332" t="s">
        <v>6</v>
      </c>
      <c r="T332">
        <v>9.8907799999999995</v>
      </c>
      <c r="U332">
        <v>4.6323000000000003E-2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0.99913799999999997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2095.3325380000001</v>
      </c>
      <c r="I333">
        <v>4276.2975109999998</v>
      </c>
      <c r="J333" t="s">
        <v>3</v>
      </c>
      <c r="K333">
        <v>1918.2664139999999</v>
      </c>
      <c r="L333">
        <v>3778.5250919999999</v>
      </c>
      <c r="M333" t="s">
        <v>4</v>
      </c>
      <c r="N333">
        <v>32.799056</v>
      </c>
      <c r="O333">
        <v>3.2747419999999998</v>
      </c>
      <c r="P333" t="s">
        <v>5</v>
      </c>
      <c r="Q333">
        <v>0</v>
      </c>
      <c r="R333">
        <v>0</v>
      </c>
      <c r="S333" t="s">
        <v>6</v>
      </c>
      <c r="T333">
        <v>10.790984</v>
      </c>
      <c r="U333">
        <v>5.4607000000000003E-2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0.99920399999999998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2270.138156</v>
      </c>
      <c r="I334">
        <v>4882.7161379999998</v>
      </c>
      <c r="J334" t="s">
        <v>3</v>
      </c>
      <c r="K334">
        <v>2078.3540240000002</v>
      </c>
      <c r="L334">
        <v>4316.2686990000002</v>
      </c>
      <c r="M334" t="s">
        <v>4</v>
      </c>
      <c r="N334">
        <v>35.535774000000004</v>
      </c>
      <c r="O334">
        <v>3.7738390000000002</v>
      </c>
      <c r="P334" t="s">
        <v>5</v>
      </c>
      <c r="Q334">
        <v>0</v>
      </c>
      <c r="R334">
        <v>0</v>
      </c>
      <c r="S334" t="s">
        <v>6</v>
      </c>
      <c r="T334">
        <v>11.691398</v>
      </c>
      <c r="U334">
        <v>6.3173999999999994E-2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0.99932399999999999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2443.9978839999999</v>
      </c>
      <c r="I335">
        <v>5561.6510239999998</v>
      </c>
      <c r="J335" t="s">
        <v>3</v>
      </c>
      <c r="K335">
        <v>2237.5272220000002</v>
      </c>
      <c r="L335">
        <v>4918.2875459999996</v>
      </c>
      <c r="M335" t="s">
        <v>4</v>
      </c>
      <c r="N335">
        <v>38.235987999999999</v>
      </c>
      <c r="O335">
        <v>4.1893820000000002</v>
      </c>
      <c r="P335" t="s">
        <v>5</v>
      </c>
      <c r="Q335">
        <v>0</v>
      </c>
      <c r="R335">
        <v>0</v>
      </c>
      <c r="S335" t="s">
        <v>6</v>
      </c>
      <c r="T335">
        <v>12.588258</v>
      </c>
      <c r="U335">
        <v>7.1041000000000007E-2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0.99934500000000004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2619.1544960000001</v>
      </c>
      <c r="I336">
        <v>6191.4194950000001</v>
      </c>
      <c r="J336" t="s">
        <v>3</v>
      </c>
      <c r="K336">
        <v>2397.9387240000001</v>
      </c>
      <c r="L336">
        <v>5475.5753569999997</v>
      </c>
      <c r="M336" t="s">
        <v>4</v>
      </c>
      <c r="N336">
        <v>40.975318000000001</v>
      </c>
      <c r="O336">
        <v>4.6578879999999998</v>
      </c>
      <c r="P336" t="s">
        <v>5</v>
      </c>
      <c r="Q336">
        <v>0</v>
      </c>
      <c r="R336">
        <v>0</v>
      </c>
      <c r="S336" t="s">
        <v>6</v>
      </c>
      <c r="T336">
        <v>13.487422</v>
      </c>
      <c r="U336">
        <v>7.7707999999999999E-2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0.99938700000000003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2794.6820680000001</v>
      </c>
      <c r="I337">
        <v>7037.0164599999998</v>
      </c>
      <c r="J337" t="s">
        <v>3</v>
      </c>
      <c r="K337">
        <v>2558.6885539999998</v>
      </c>
      <c r="L337">
        <v>6220.9273700000003</v>
      </c>
      <c r="M337" t="s">
        <v>4</v>
      </c>
      <c r="N337">
        <v>43.726354000000001</v>
      </c>
      <c r="O337">
        <v>5.212739</v>
      </c>
      <c r="P337" t="s">
        <v>5</v>
      </c>
      <c r="Q337">
        <v>0</v>
      </c>
      <c r="R337">
        <v>0</v>
      </c>
      <c r="S337" t="s">
        <v>6</v>
      </c>
      <c r="T337">
        <v>14.392037999999999</v>
      </c>
      <c r="U337">
        <v>9.0773999999999994E-2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0.999413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2969.4571639999999</v>
      </c>
      <c r="I338">
        <v>7869.1368810000004</v>
      </c>
      <c r="J338" t="s">
        <v>3</v>
      </c>
      <c r="K338">
        <v>2718.7428519999999</v>
      </c>
      <c r="L338">
        <v>6959.4622449999997</v>
      </c>
      <c r="M338" t="s">
        <v>4</v>
      </c>
      <c r="N338">
        <v>46.468308</v>
      </c>
      <c r="O338">
        <v>5.8263400000000001</v>
      </c>
      <c r="P338" t="s">
        <v>5</v>
      </c>
      <c r="Q338">
        <v>0</v>
      </c>
      <c r="R338">
        <v>0</v>
      </c>
      <c r="S338" t="s">
        <v>6</v>
      </c>
      <c r="T338">
        <v>15.288740000000001</v>
      </c>
      <c r="U338">
        <v>9.7802E-2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0.99942900000000001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3143.869252</v>
      </c>
      <c r="I339">
        <v>8713.0271090000006</v>
      </c>
      <c r="J339" t="s">
        <v>3</v>
      </c>
      <c r="K339">
        <v>2878.4290500000002</v>
      </c>
      <c r="L339">
        <v>7709.1609230000004</v>
      </c>
      <c r="M339" t="s">
        <v>4</v>
      </c>
      <c r="N339">
        <v>49.215578000000001</v>
      </c>
      <c r="O339">
        <v>6.5940640000000004</v>
      </c>
      <c r="P339" t="s">
        <v>5</v>
      </c>
      <c r="Q339">
        <v>0</v>
      </c>
      <c r="R339">
        <v>0</v>
      </c>
      <c r="S339" t="s">
        <v>6</v>
      </c>
      <c r="T339">
        <v>16.182672</v>
      </c>
      <c r="U339">
        <v>0.106817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0.99944999999999995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3318.8314700000001</v>
      </c>
      <c r="I340">
        <v>9767.839876</v>
      </c>
      <c r="J340" t="s">
        <v>3</v>
      </c>
      <c r="K340">
        <v>3038.6254119999999</v>
      </c>
      <c r="L340">
        <v>8632.6732049999991</v>
      </c>
      <c r="M340" t="s">
        <v>4</v>
      </c>
      <c r="N340">
        <v>51.980542</v>
      </c>
      <c r="O340">
        <v>7.6818479999999996</v>
      </c>
      <c r="P340" t="s">
        <v>5</v>
      </c>
      <c r="Q340">
        <v>0</v>
      </c>
      <c r="R340">
        <v>0</v>
      </c>
      <c r="S340" t="s">
        <v>6</v>
      </c>
      <c r="T340">
        <v>17.08267</v>
      </c>
      <c r="U340">
        <v>0.12334000000000001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0.99947799999999998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3493.4337460000002</v>
      </c>
      <c r="I341">
        <v>10887.006205</v>
      </c>
      <c r="J341" t="s">
        <v>3</v>
      </c>
      <c r="K341">
        <v>3198.4739319999999</v>
      </c>
      <c r="L341">
        <v>9608.5955489999997</v>
      </c>
      <c r="M341" t="s">
        <v>4</v>
      </c>
      <c r="N341">
        <v>54.73019</v>
      </c>
      <c r="O341">
        <v>8.7957850000000004</v>
      </c>
      <c r="P341" t="s">
        <v>5</v>
      </c>
      <c r="Q341">
        <v>0</v>
      </c>
      <c r="R341">
        <v>0</v>
      </c>
      <c r="S341" t="s">
        <v>6</v>
      </c>
      <c r="T341">
        <v>17.977</v>
      </c>
      <c r="U341">
        <v>0.13464200000000001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0.99949500000000002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9570.2606250000008</v>
      </c>
      <c r="I342">
        <v>158108.44340799999</v>
      </c>
      <c r="J342" t="s">
        <v>3</v>
      </c>
      <c r="K342">
        <v>9550.4131839999991</v>
      </c>
      <c r="L342">
        <v>158042.16595600001</v>
      </c>
      <c r="M342" t="s">
        <v>4</v>
      </c>
      <c r="N342">
        <v>6.8862940000000004</v>
      </c>
      <c r="O342">
        <v>0.104439</v>
      </c>
      <c r="P342" t="s">
        <v>5</v>
      </c>
      <c r="Q342">
        <v>15.669779</v>
      </c>
      <c r="R342">
        <v>0.74863800000000003</v>
      </c>
      <c r="S342" t="s">
        <v>6</v>
      </c>
      <c r="T342">
        <v>3.0857320000000001</v>
      </c>
      <c r="U342">
        <v>0.15354499999999999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1.235E-3</v>
      </c>
      <c r="AG342">
        <v>0</v>
      </c>
      <c r="AH342" t="s">
        <v>11</v>
      </c>
      <c r="AI342">
        <v>0.996332</v>
      </c>
      <c r="AJ342">
        <v>1.9999999999999999E-6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18324.925898000001</v>
      </c>
      <c r="I343">
        <v>629243.28628999996</v>
      </c>
      <c r="J343" t="s">
        <v>3</v>
      </c>
      <c r="K343">
        <v>18285.304805</v>
      </c>
      <c r="L343">
        <v>629047.22738900001</v>
      </c>
      <c r="M343" t="s">
        <v>4</v>
      </c>
      <c r="N343">
        <v>13.780760000000001</v>
      </c>
      <c r="O343">
        <v>0.38319599999999998</v>
      </c>
      <c r="P343" t="s">
        <v>5</v>
      </c>
      <c r="Q343">
        <v>31.14818</v>
      </c>
      <c r="R343">
        <v>2.819404</v>
      </c>
      <c r="S343" t="s">
        <v>6</v>
      </c>
      <c r="T343">
        <v>6.1217240000000004</v>
      </c>
      <c r="U343">
        <v>0.56687299999999996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0.99686300000000005</v>
      </c>
      <c r="AJ343">
        <v>1.9999999999999999E-6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26700.785</v>
      </c>
      <c r="I344">
        <v>1395686.3455690001</v>
      </c>
      <c r="J344" t="s">
        <v>3</v>
      </c>
      <c r="K344">
        <v>26641.393203</v>
      </c>
      <c r="L344">
        <v>1395167.754863</v>
      </c>
      <c r="M344" t="s">
        <v>4</v>
      </c>
      <c r="N344">
        <v>20.653853000000002</v>
      </c>
      <c r="O344">
        <v>0.746193</v>
      </c>
      <c r="P344" t="s">
        <v>5</v>
      </c>
      <c r="Q344">
        <v>46.649365000000003</v>
      </c>
      <c r="R344">
        <v>6.2977210000000001</v>
      </c>
      <c r="S344" t="s">
        <v>6</v>
      </c>
      <c r="T344">
        <v>9.1628980000000002</v>
      </c>
      <c r="U344">
        <v>1.205444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0.99733899999999998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35070.635351999998</v>
      </c>
      <c r="I345">
        <v>2469852.877659</v>
      </c>
      <c r="J345" t="s">
        <v>3</v>
      </c>
      <c r="K345">
        <v>34991.441992</v>
      </c>
      <c r="L345">
        <v>2469018.3823699998</v>
      </c>
      <c r="M345" t="s">
        <v>4</v>
      </c>
      <c r="N345">
        <v>27.567212999999999</v>
      </c>
      <c r="O345">
        <v>1.2576000000000001</v>
      </c>
      <c r="P345" t="s">
        <v>5</v>
      </c>
      <c r="Q345">
        <v>62.141725999999998</v>
      </c>
      <c r="R345">
        <v>11.419593000000001</v>
      </c>
      <c r="S345" t="s">
        <v>6</v>
      </c>
      <c r="T345">
        <v>12.186788</v>
      </c>
      <c r="U345">
        <v>2.0382850000000001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0.99776399999999998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43448.279453000003</v>
      </c>
      <c r="I346">
        <v>3855321.8369700001</v>
      </c>
      <c r="J346" t="s">
        <v>3</v>
      </c>
      <c r="K346">
        <v>43349.328906000002</v>
      </c>
      <c r="L346">
        <v>3854043.9162790002</v>
      </c>
      <c r="M346" t="s">
        <v>4</v>
      </c>
      <c r="N346">
        <v>34.451799999999999</v>
      </c>
      <c r="O346">
        <v>1.937438</v>
      </c>
      <c r="P346" t="s">
        <v>5</v>
      </c>
      <c r="Q346">
        <v>77.595780000000005</v>
      </c>
      <c r="R346">
        <v>17.869717000000001</v>
      </c>
      <c r="S346" t="s">
        <v>6</v>
      </c>
      <c r="T346">
        <v>15.19877</v>
      </c>
      <c r="U346">
        <v>3.0368369999999998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0.99802199999999996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51832.122812000001</v>
      </c>
      <c r="I347">
        <v>5501806.4668279998</v>
      </c>
      <c r="J347" t="s">
        <v>3</v>
      </c>
      <c r="K347">
        <v>51713.447031000003</v>
      </c>
      <c r="L347">
        <v>5500001.138758</v>
      </c>
      <c r="M347" t="s">
        <v>4</v>
      </c>
      <c r="N347">
        <v>41.31326</v>
      </c>
      <c r="O347">
        <v>2.508912</v>
      </c>
      <c r="P347" t="s">
        <v>5</v>
      </c>
      <c r="Q347">
        <v>93.072451000000001</v>
      </c>
      <c r="R347">
        <v>26.085933000000001</v>
      </c>
      <c r="S347" t="s">
        <v>6</v>
      </c>
      <c r="T347">
        <v>18.214580000000002</v>
      </c>
      <c r="U347">
        <v>4.1860419999999996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0.99825699999999995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60218.770312000001</v>
      </c>
      <c r="I348">
        <v>7417294.530541</v>
      </c>
      <c r="J348" t="s">
        <v>3</v>
      </c>
      <c r="K348">
        <v>60080.324063</v>
      </c>
      <c r="L348">
        <v>7415048.2015709998</v>
      </c>
      <c r="M348" t="s">
        <v>4</v>
      </c>
      <c r="N348">
        <v>48.200940000000003</v>
      </c>
      <c r="O348">
        <v>3.2434699999999999</v>
      </c>
      <c r="P348" t="s">
        <v>5</v>
      </c>
      <c r="Q348">
        <v>108.630336</v>
      </c>
      <c r="R348">
        <v>37.431274999999999</v>
      </c>
      <c r="S348" t="s">
        <v>6</v>
      </c>
      <c r="T348">
        <v>21.215959999999999</v>
      </c>
      <c r="U348">
        <v>5.6874570000000002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0.99841800000000003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68607.979609000002</v>
      </c>
      <c r="I349">
        <v>9654891.3364199996</v>
      </c>
      <c r="J349" t="s">
        <v>3</v>
      </c>
      <c r="K349">
        <v>68449.737500000003</v>
      </c>
      <c r="L349">
        <v>9651847.2186309993</v>
      </c>
      <c r="M349" t="s">
        <v>4</v>
      </c>
      <c r="N349">
        <v>55.049551999999998</v>
      </c>
      <c r="O349">
        <v>4.1068530000000001</v>
      </c>
      <c r="P349" t="s">
        <v>5</v>
      </c>
      <c r="Q349">
        <v>124.226141</v>
      </c>
      <c r="R349">
        <v>52.257567000000002</v>
      </c>
      <c r="S349" t="s">
        <v>6</v>
      </c>
      <c r="T349">
        <v>24.225076000000001</v>
      </c>
      <c r="U349">
        <v>7.517042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0.99856</v>
      </c>
      <c r="AJ349">
        <v>1.9999999999999999E-6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77006.752968999994</v>
      </c>
      <c r="I350">
        <v>12269269.847163999</v>
      </c>
      <c r="J350" t="s">
        <v>3</v>
      </c>
      <c r="K350">
        <v>76828.709843999997</v>
      </c>
      <c r="L350">
        <v>12265148.243078999</v>
      </c>
      <c r="M350" t="s">
        <v>4</v>
      </c>
      <c r="N350">
        <v>61.931905</v>
      </c>
      <c r="O350">
        <v>5.318854</v>
      </c>
      <c r="P350" t="s">
        <v>5</v>
      </c>
      <c r="Q350">
        <v>139.972264</v>
      </c>
      <c r="R350">
        <v>68.442655999999999</v>
      </c>
      <c r="S350" t="s">
        <v>6</v>
      </c>
      <c r="T350">
        <v>27.240196000000001</v>
      </c>
      <c r="U350">
        <v>9.6293120000000005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0.99873699999999999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85410.642187000005</v>
      </c>
      <c r="I351">
        <v>15227201.042047</v>
      </c>
      <c r="J351" t="s">
        <v>3</v>
      </c>
      <c r="K351">
        <v>85212.769062000007</v>
      </c>
      <c r="L351">
        <v>15222094.373618999</v>
      </c>
      <c r="M351" t="s">
        <v>4</v>
      </c>
      <c r="N351">
        <v>68.844064000000003</v>
      </c>
      <c r="O351">
        <v>6.3842530000000002</v>
      </c>
      <c r="P351" t="s">
        <v>5</v>
      </c>
      <c r="Q351">
        <v>155.698846</v>
      </c>
      <c r="R351">
        <v>83.627731999999995</v>
      </c>
      <c r="S351" t="s">
        <v>6</v>
      </c>
      <c r="T351">
        <v>30.238285999999999</v>
      </c>
      <c r="U351">
        <v>11.478801000000001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0.998915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93820.091094000003</v>
      </c>
      <c r="I352">
        <v>18529338.559525002</v>
      </c>
      <c r="J352" t="s">
        <v>3</v>
      </c>
      <c r="K352">
        <v>93602.365156</v>
      </c>
      <c r="L352">
        <v>18522625.183086</v>
      </c>
      <c r="M352" t="s">
        <v>4</v>
      </c>
      <c r="N352">
        <v>75.744828999999996</v>
      </c>
      <c r="O352">
        <v>7.4939999999999998</v>
      </c>
      <c r="P352" t="s">
        <v>5</v>
      </c>
      <c r="Q352">
        <v>171.50452799999999</v>
      </c>
      <c r="R352">
        <v>100.623739</v>
      </c>
      <c r="S352" t="s">
        <v>6</v>
      </c>
      <c r="T352">
        <v>33.260064</v>
      </c>
      <c r="U352">
        <v>13.34451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0.99899499999999997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102225.135781</v>
      </c>
      <c r="I353">
        <v>22076667.625776</v>
      </c>
      <c r="J353" t="s">
        <v>3</v>
      </c>
      <c r="K353">
        <v>101987.5675</v>
      </c>
      <c r="L353">
        <v>22068451.797906999</v>
      </c>
      <c r="M353" t="s">
        <v>4</v>
      </c>
      <c r="N353">
        <v>82.659409999999994</v>
      </c>
      <c r="O353">
        <v>8.846527</v>
      </c>
      <c r="P353" t="s">
        <v>5</v>
      </c>
      <c r="Q353">
        <v>187.32722999999999</v>
      </c>
      <c r="R353">
        <v>122.05998</v>
      </c>
      <c r="S353" t="s">
        <v>6</v>
      </c>
      <c r="T353">
        <v>36.300842000000003</v>
      </c>
      <c r="U353">
        <v>15.578742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0.99907800000000002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110621.197656</v>
      </c>
      <c r="I354">
        <v>25955006.07226</v>
      </c>
      <c r="J354" t="s">
        <v>3</v>
      </c>
      <c r="K354">
        <v>110363.858594</v>
      </c>
      <c r="L354">
        <v>25945246.692336999</v>
      </c>
      <c r="M354" t="s">
        <v>4</v>
      </c>
      <c r="N354">
        <v>89.490521000000001</v>
      </c>
      <c r="O354">
        <v>9.7738449999999997</v>
      </c>
      <c r="P354" t="s">
        <v>5</v>
      </c>
      <c r="Q354">
        <v>203.05202399999999</v>
      </c>
      <c r="R354">
        <v>144.46537799999999</v>
      </c>
      <c r="S354" t="s">
        <v>6</v>
      </c>
      <c r="T354">
        <v>39.284714000000001</v>
      </c>
      <c r="U354">
        <v>17.849046999999999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0.99910900000000002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119024.01796899999</v>
      </c>
      <c r="I355">
        <v>30223653.317738</v>
      </c>
      <c r="J355" t="s">
        <v>3</v>
      </c>
      <c r="K355">
        <v>118746.89375</v>
      </c>
      <c r="L355">
        <v>30212639.03413</v>
      </c>
      <c r="M355" t="s">
        <v>4</v>
      </c>
      <c r="N355">
        <v>96.401903000000004</v>
      </c>
      <c r="O355">
        <v>10.642777000000001</v>
      </c>
      <c r="P355" t="s">
        <v>5</v>
      </c>
      <c r="Q355">
        <v>218.78045800000001</v>
      </c>
      <c r="R355">
        <v>167.677021</v>
      </c>
      <c r="S355" t="s">
        <v>6</v>
      </c>
      <c r="T355">
        <v>42.288324000000003</v>
      </c>
      <c r="U355">
        <v>20.460668999999999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0.99914999999999998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127420.631406</v>
      </c>
      <c r="I356">
        <v>34736137.290154003</v>
      </c>
      <c r="J356" t="s">
        <v>3</v>
      </c>
      <c r="K356">
        <v>127123.756719</v>
      </c>
      <c r="L356">
        <v>34723531.338202</v>
      </c>
      <c r="M356" t="s">
        <v>4</v>
      </c>
      <c r="N356">
        <v>103.290744</v>
      </c>
      <c r="O356">
        <v>11.366072000000001</v>
      </c>
      <c r="P356" t="s">
        <v>5</v>
      </c>
      <c r="Q356">
        <v>234.51562999999999</v>
      </c>
      <c r="R356">
        <v>191.449003</v>
      </c>
      <c r="S356" t="s">
        <v>6</v>
      </c>
      <c r="T356">
        <v>45.293363999999997</v>
      </c>
      <c r="U356">
        <v>23.043341000000002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0.99919400000000003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135813.954375</v>
      </c>
      <c r="I357">
        <v>39466310.568916</v>
      </c>
      <c r="J357" t="s">
        <v>3</v>
      </c>
      <c r="K357">
        <v>135497.28531199999</v>
      </c>
      <c r="L357">
        <v>39452810.265141003</v>
      </c>
      <c r="M357" t="s">
        <v>4</v>
      </c>
      <c r="N357">
        <v>110.16084499999999</v>
      </c>
      <c r="O357">
        <v>12.534516999999999</v>
      </c>
      <c r="P357" t="s">
        <v>5</v>
      </c>
      <c r="Q357">
        <v>250.29785000000001</v>
      </c>
      <c r="R357">
        <v>217.54978800000001</v>
      </c>
      <c r="S357" t="s">
        <v>6</v>
      </c>
      <c r="T357">
        <v>48.291206000000003</v>
      </c>
      <c r="U357">
        <v>25.774646000000001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0.99920100000000001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144210.05812500001</v>
      </c>
      <c r="I358">
        <v>44623619.986267</v>
      </c>
      <c r="J358" t="s">
        <v>3</v>
      </c>
      <c r="K358">
        <v>143873.64078099999</v>
      </c>
      <c r="L358">
        <v>44608394.387355998</v>
      </c>
      <c r="M358" t="s">
        <v>4</v>
      </c>
      <c r="N358">
        <v>117.034677</v>
      </c>
      <c r="O358">
        <v>13.676577</v>
      </c>
      <c r="P358" t="s">
        <v>5</v>
      </c>
      <c r="Q358">
        <v>266.100594</v>
      </c>
      <c r="R358">
        <v>242.92644899999999</v>
      </c>
      <c r="S358" t="s">
        <v>6</v>
      </c>
      <c r="T358">
        <v>51.317495999999998</v>
      </c>
      <c r="U358">
        <v>28.561700999999999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0.99929100000000004</v>
      </c>
      <c r="AJ358">
        <v>9.9999999999999995E-7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152611.61562500001</v>
      </c>
      <c r="I359">
        <v>50085380.30077</v>
      </c>
      <c r="J359" t="s">
        <v>3</v>
      </c>
      <c r="K359">
        <v>152255.39281300001</v>
      </c>
      <c r="L359">
        <v>50068487.719031997</v>
      </c>
      <c r="M359" t="s">
        <v>4</v>
      </c>
      <c r="N359">
        <v>123.904642</v>
      </c>
      <c r="O359">
        <v>15.013275</v>
      </c>
      <c r="P359" t="s">
        <v>5</v>
      </c>
      <c r="Q359">
        <v>281.92663800000003</v>
      </c>
      <c r="R359">
        <v>276.27972199999999</v>
      </c>
      <c r="S359" t="s">
        <v>6</v>
      </c>
      <c r="T359">
        <v>54.335993999999999</v>
      </c>
      <c r="U359">
        <v>31.702725999999998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0.99938000000000005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161007.96718800001</v>
      </c>
      <c r="I360">
        <v>55845811.144638002</v>
      </c>
      <c r="J360" t="s">
        <v>3</v>
      </c>
      <c r="K360">
        <v>160631.99281200001</v>
      </c>
      <c r="L360">
        <v>55827607.167671002</v>
      </c>
      <c r="M360" t="s">
        <v>4</v>
      </c>
      <c r="N360">
        <v>130.82456500000001</v>
      </c>
      <c r="O360">
        <v>15.819100000000001</v>
      </c>
      <c r="P360" t="s">
        <v>5</v>
      </c>
      <c r="Q360">
        <v>297.725638</v>
      </c>
      <c r="R360">
        <v>311.11628200000001</v>
      </c>
      <c r="S360" t="s">
        <v>6</v>
      </c>
      <c r="T360">
        <v>57.339889999999997</v>
      </c>
      <c r="U360">
        <v>34.652709000000002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0.99945799999999996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169405.14218699999</v>
      </c>
      <c r="I361">
        <v>61999222.109370999</v>
      </c>
      <c r="J361" t="s">
        <v>3</v>
      </c>
      <c r="K361">
        <v>169009.40406199999</v>
      </c>
      <c r="L361">
        <v>61978556.020451002</v>
      </c>
      <c r="M361" t="s">
        <v>4</v>
      </c>
      <c r="N361">
        <v>137.646377</v>
      </c>
      <c r="O361">
        <v>16.955922999999999</v>
      </c>
      <c r="P361" t="s">
        <v>5</v>
      </c>
      <c r="Q361">
        <v>313.61203599999999</v>
      </c>
      <c r="R361">
        <v>349.61861800000003</v>
      </c>
      <c r="S361" t="s">
        <v>6</v>
      </c>
      <c r="T361">
        <v>60.365895999999999</v>
      </c>
      <c r="U361">
        <v>38.802532999999997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0.99945899999999999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9185.7644920000002</v>
      </c>
      <c r="I362">
        <v>119420.80663000001</v>
      </c>
      <c r="J362" t="s">
        <v>3</v>
      </c>
      <c r="K362">
        <v>9165.2712109999993</v>
      </c>
      <c r="L362">
        <v>118886.432791</v>
      </c>
      <c r="M362" t="s">
        <v>4</v>
      </c>
      <c r="N362">
        <v>7.0370119999999998</v>
      </c>
      <c r="O362">
        <v>0.153557</v>
      </c>
      <c r="P362" t="s">
        <v>5</v>
      </c>
      <c r="Q362">
        <v>0</v>
      </c>
      <c r="R362">
        <v>0</v>
      </c>
      <c r="S362" t="s">
        <v>6</v>
      </c>
      <c r="T362">
        <v>4.0203920000000002</v>
      </c>
      <c r="U362">
        <v>0.937338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0.99589300000000003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17473.688359</v>
      </c>
      <c r="I363">
        <v>440328.54257500003</v>
      </c>
      <c r="J363" t="s">
        <v>3</v>
      </c>
      <c r="K363">
        <v>17432.755781</v>
      </c>
      <c r="L363">
        <v>438369.87331599998</v>
      </c>
      <c r="M363" t="s">
        <v>4</v>
      </c>
      <c r="N363">
        <v>14.070752000000001</v>
      </c>
      <c r="O363">
        <v>0.56093499999999996</v>
      </c>
      <c r="P363" t="s">
        <v>5</v>
      </c>
      <c r="Q363">
        <v>0</v>
      </c>
      <c r="R363">
        <v>0</v>
      </c>
      <c r="S363" t="s">
        <v>6</v>
      </c>
      <c r="T363">
        <v>7.8408259999999999</v>
      </c>
      <c r="U363">
        <v>2.9129200000000002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0.99699300000000002</v>
      </c>
      <c r="AJ363">
        <v>3.9999999999999998E-6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25349.22668</v>
      </c>
      <c r="I364">
        <v>877154.56572700001</v>
      </c>
      <c r="J364" t="s">
        <v>3</v>
      </c>
      <c r="K364">
        <v>25287.892694999999</v>
      </c>
      <c r="L364">
        <v>873238.30763499998</v>
      </c>
      <c r="M364" t="s">
        <v>4</v>
      </c>
      <c r="N364">
        <v>21.050436000000001</v>
      </c>
      <c r="O364">
        <v>1.2417910000000001</v>
      </c>
      <c r="P364" t="s">
        <v>5</v>
      </c>
      <c r="Q364">
        <v>0</v>
      </c>
      <c r="R364">
        <v>0</v>
      </c>
      <c r="S364" t="s">
        <v>6</v>
      </c>
      <c r="T364">
        <v>11.565788</v>
      </c>
      <c r="U364">
        <v>5.9460870000000003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0.99773199999999995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33228.069374999999</v>
      </c>
      <c r="I365">
        <v>1455366.599497</v>
      </c>
      <c r="J365" t="s">
        <v>3</v>
      </c>
      <c r="K365">
        <v>33146.296133000003</v>
      </c>
      <c r="L365">
        <v>1448827.1838199999</v>
      </c>
      <c r="M365" t="s">
        <v>4</v>
      </c>
      <c r="N365">
        <v>28.126317</v>
      </c>
      <c r="O365">
        <v>2.3700779999999999</v>
      </c>
      <c r="P365" t="s">
        <v>5</v>
      </c>
      <c r="Q365">
        <v>0</v>
      </c>
      <c r="R365">
        <v>0</v>
      </c>
      <c r="S365" t="s">
        <v>6</v>
      </c>
      <c r="T365">
        <v>15.26892</v>
      </c>
      <c r="U365">
        <v>9.9373850000000008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0.998143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41127.016016000001</v>
      </c>
      <c r="I366">
        <v>2161141.3528920002</v>
      </c>
      <c r="J366" t="s">
        <v>3</v>
      </c>
      <c r="K366">
        <v>41024.823437999999</v>
      </c>
      <c r="L366">
        <v>2151323.5512799998</v>
      </c>
      <c r="M366" t="s">
        <v>4</v>
      </c>
      <c r="N366">
        <v>35.169251000000003</v>
      </c>
      <c r="O366">
        <v>3.517919</v>
      </c>
      <c r="P366" t="s">
        <v>5</v>
      </c>
      <c r="Q366">
        <v>0</v>
      </c>
      <c r="R366">
        <v>0</v>
      </c>
      <c r="S366" t="s">
        <v>6</v>
      </c>
      <c r="T366">
        <v>19.064986000000001</v>
      </c>
      <c r="U366">
        <v>15.435222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49028.508750000001</v>
      </c>
      <c r="I367">
        <v>3007141.81971</v>
      </c>
      <c r="J367" t="s">
        <v>3</v>
      </c>
      <c r="K367">
        <v>48905.900469</v>
      </c>
      <c r="L367">
        <v>2993458.5571659999</v>
      </c>
      <c r="M367" t="s">
        <v>4</v>
      </c>
      <c r="N367">
        <v>42.223514999999999</v>
      </c>
      <c r="O367">
        <v>5.1146120000000002</v>
      </c>
      <c r="P367" t="s">
        <v>5</v>
      </c>
      <c r="Q367">
        <v>0</v>
      </c>
      <c r="R367">
        <v>0</v>
      </c>
      <c r="S367" t="s">
        <v>6</v>
      </c>
      <c r="T367">
        <v>22.827121999999999</v>
      </c>
      <c r="U367">
        <v>21.856424000000001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0.99854200000000004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56944.171641000001</v>
      </c>
      <c r="I368">
        <v>4037478.264184</v>
      </c>
      <c r="J368" t="s">
        <v>3</v>
      </c>
      <c r="K368">
        <v>56801.105546999999</v>
      </c>
      <c r="L368">
        <v>4019115.8222940001</v>
      </c>
      <c r="M368" t="s">
        <v>4</v>
      </c>
      <c r="N368">
        <v>49.296669000000001</v>
      </c>
      <c r="O368">
        <v>6.7367229999999996</v>
      </c>
      <c r="P368" t="s">
        <v>5</v>
      </c>
      <c r="Q368">
        <v>0</v>
      </c>
      <c r="R368">
        <v>0</v>
      </c>
      <c r="S368" t="s">
        <v>6</v>
      </c>
      <c r="T368">
        <v>26.591495999999999</v>
      </c>
      <c r="U368">
        <v>30.059208999999999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0.99873999999999996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64882.813906000003</v>
      </c>
      <c r="I369">
        <v>5429574.9988620002</v>
      </c>
      <c r="J369" t="s">
        <v>3</v>
      </c>
      <c r="K369">
        <v>64719.325390999998</v>
      </c>
      <c r="L369">
        <v>5404888.429788</v>
      </c>
      <c r="M369" t="s">
        <v>4</v>
      </c>
      <c r="N369">
        <v>56.433345000000003</v>
      </c>
      <c r="O369">
        <v>8.2284959999999998</v>
      </c>
      <c r="P369" t="s">
        <v>5</v>
      </c>
      <c r="Q369">
        <v>0</v>
      </c>
      <c r="R369">
        <v>0</v>
      </c>
      <c r="S369" t="s">
        <v>6</v>
      </c>
      <c r="T369">
        <v>30.437367999999999</v>
      </c>
      <c r="U369">
        <v>41.010635999999998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0.99879700000000005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72857.342030999993</v>
      </c>
      <c r="I370">
        <v>6898068.8655899996</v>
      </c>
      <c r="J370" t="s">
        <v>3</v>
      </c>
      <c r="K370">
        <v>72673.280312999996</v>
      </c>
      <c r="L370">
        <v>6866662.5485410001</v>
      </c>
      <c r="M370" t="s">
        <v>4</v>
      </c>
      <c r="N370">
        <v>63.567841999999999</v>
      </c>
      <c r="O370">
        <v>10.245893000000001</v>
      </c>
      <c r="P370" t="s">
        <v>5</v>
      </c>
      <c r="Q370">
        <v>0</v>
      </c>
      <c r="R370">
        <v>0</v>
      </c>
      <c r="S370" t="s">
        <v>6</v>
      </c>
      <c r="T370">
        <v>34.314329999999998</v>
      </c>
      <c r="U370">
        <v>54.258054000000001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0.99896600000000002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80808.065468999994</v>
      </c>
      <c r="I371">
        <v>8527228.946424</v>
      </c>
      <c r="J371" t="s">
        <v>3</v>
      </c>
      <c r="K371">
        <v>80603.490468999997</v>
      </c>
      <c r="L371">
        <v>8488247.6521770004</v>
      </c>
      <c r="M371" t="s">
        <v>4</v>
      </c>
      <c r="N371">
        <v>70.607969999999995</v>
      </c>
      <c r="O371">
        <v>11.990283</v>
      </c>
      <c r="P371" t="s">
        <v>5</v>
      </c>
      <c r="Q371">
        <v>0</v>
      </c>
      <c r="R371">
        <v>0</v>
      </c>
      <c r="S371" t="s">
        <v>6</v>
      </c>
      <c r="T371">
        <v>38.102679999999999</v>
      </c>
      <c r="U371">
        <v>66.886600000000001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0.99904199999999999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88758.261719000002</v>
      </c>
      <c r="I372">
        <v>10301761.80232</v>
      </c>
      <c r="J372" t="s">
        <v>3</v>
      </c>
      <c r="K372">
        <v>88533.171405999994</v>
      </c>
      <c r="L372">
        <v>10254666.144841</v>
      </c>
      <c r="M372" t="s">
        <v>4</v>
      </c>
      <c r="N372">
        <v>77.705254999999994</v>
      </c>
      <c r="O372">
        <v>14.055175</v>
      </c>
      <c r="P372" t="s">
        <v>5</v>
      </c>
      <c r="Q372">
        <v>0</v>
      </c>
      <c r="R372">
        <v>0</v>
      </c>
      <c r="S372" t="s">
        <v>6</v>
      </c>
      <c r="T372">
        <v>41.908555999999997</v>
      </c>
      <c r="U372">
        <v>79.970735000000005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0.99905600000000006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96708.427030999999</v>
      </c>
      <c r="I373">
        <v>12241274.904898001</v>
      </c>
      <c r="J373" t="s">
        <v>3</v>
      </c>
      <c r="K373">
        <v>96462.814375000002</v>
      </c>
      <c r="L373">
        <v>12184479.917345</v>
      </c>
      <c r="M373" t="s">
        <v>4</v>
      </c>
      <c r="N373">
        <v>84.747189000000006</v>
      </c>
      <c r="O373">
        <v>16.413512000000001</v>
      </c>
      <c r="P373" t="s">
        <v>5</v>
      </c>
      <c r="Q373">
        <v>0</v>
      </c>
      <c r="R373">
        <v>0</v>
      </c>
      <c r="S373" t="s">
        <v>6</v>
      </c>
      <c r="T373">
        <v>45.733395999999999</v>
      </c>
      <c r="U373">
        <v>94.322822000000002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0.99905600000000006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104652.855625</v>
      </c>
      <c r="I374">
        <v>14453382.897421001</v>
      </c>
      <c r="J374" t="s">
        <v>3</v>
      </c>
      <c r="K374">
        <v>104386.79406299999</v>
      </c>
      <c r="L374">
        <v>14386087.071164999</v>
      </c>
      <c r="M374" t="s">
        <v>4</v>
      </c>
      <c r="N374">
        <v>91.862694000000005</v>
      </c>
      <c r="O374">
        <v>19.406631999999998</v>
      </c>
      <c r="P374" t="s">
        <v>5</v>
      </c>
      <c r="Q374">
        <v>0</v>
      </c>
      <c r="R374">
        <v>0</v>
      </c>
      <c r="S374" t="s">
        <v>6</v>
      </c>
      <c r="T374">
        <v>49.521258000000003</v>
      </c>
      <c r="U374">
        <v>109.817611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0.999085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112592.716719</v>
      </c>
      <c r="I375">
        <v>16859219.983153999</v>
      </c>
      <c r="J375" t="s">
        <v>3</v>
      </c>
      <c r="K375">
        <v>112306.145625</v>
      </c>
      <c r="L375">
        <v>16780668.080795001</v>
      </c>
      <c r="M375" t="s">
        <v>4</v>
      </c>
      <c r="N375">
        <v>98.930820999999995</v>
      </c>
      <c r="O375">
        <v>22.407516000000001</v>
      </c>
      <c r="P375" t="s">
        <v>5</v>
      </c>
      <c r="Q375">
        <v>0</v>
      </c>
      <c r="R375">
        <v>0</v>
      </c>
      <c r="S375" t="s">
        <v>6</v>
      </c>
      <c r="T375">
        <v>53.295623999999997</v>
      </c>
      <c r="U375">
        <v>127.120054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0.99911700000000003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120558.226406</v>
      </c>
      <c r="I376">
        <v>19917801.783645999</v>
      </c>
      <c r="J376" t="s">
        <v>3</v>
      </c>
      <c r="K376">
        <v>120251.124375</v>
      </c>
      <c r="L376">
        <v>19824563.763300002</v>
      </c>
      <c r="M376" t="s">
        <v>4</v>
      </c>
      <c r="N376">
        <v>106.07617500000001</v>
      </c>
      <c r="O376">
        <v>26.134985</v>
      </c>
      <c r="P376" t="s">
        <v>5</v>
      </c>
      <c r="Q376">
        <v>0</v>
      </c>
      <c r="R376">
        <v>0</v>
      </c>
      <c r="S376" t="s">
        <v>6</v>
      </c>
      <c r="T376">
        <v>57.133470000000003</v>
      </c>
      <c r="U376">
        <v>146.456952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0.99926099999999995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134080.95593699999</v>
      </c>
      <c r="I377">
        <v>1746408899.88481</v>
      </c>
      <c r="J377" t="s">
        <v>3</v>
      </c>
      <c r="K377">
        <v>133753.21843800001</v>
      </c>
      <c r="L377">
        <v>1745723628.71611</v>
      </c>
      <c r="M377" t="s">
        <v>4</v>
      </c>
      <c r="N377">
        <v>113.157876</v>
      </c>
      <c r="O377">
        <v>29.579491000000001</v>
      </c>
      <c r="P377" t="s">
        <v>5</v>
      </c>
      <c r="Q377">
        <v>0</v>
      </c>
      <c r="R377">
        <v>0</v>
      </c>
      <c r="S377" t="s">
        <v>6</v>
      </c>
      <c r="T377">
        <v>60.984358</v>
      </c>
      <c r="U377">
        <v>166.390657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0.99928799999999995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142065.03281199999</v>
      </c>
      <c r="I378">
        <v>1766834624.3645401</v>
      </c>
      <c r="J378" t="s">
        <v>3</v>
      </c>
      <c r="K378">
        <v>141716.75468799999</v>
      </c>
      <c r="L378">
        <v>1766085516.4949901</v>
      </c>
      <c r="M378" t="s">
        <v>4</v>
      </c>
      <c r="N378">
        <v>120.210317</v>
      </c>
      <c r="O378">
        <v>32.692487</v>
      </c>
      <c r="P378" t="s">
        <v>5</v>
      </c>
      <c r="Q378">
        <v>0</v>
      </c>
      <c r="R378">
        <v>0</v>
      </c>
      <c r="S378" t="s">
        <v>6</v>
      </c>
      <c r="T378">
        <v>64.925663999999998</v>
      </c>
      <c r="U378">
        <v>194.12388799999999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0.99935600000000002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150028.52875</v>
      </c>
      <c r="I379">
        <v>1779767216.0486</v>
      </c>
      <c r="J379" t="s">
        <v>3</v>
      </c>
      <c r="K379">
        <v>149659.69281199999</v>
      </c>
      <c r="L379">
        <v>1778970409.0731001</v>
      </c>
      <c r="M379" t="s">
        <v>4</v>
      </c>
      <c r="N379">
        <v>127.27207900000001</v>
      </c>
      <c r="O379">
        <v>36.025998999999999</v>
      </c>
      <c r="P379" t="s">
        <v>5</v>
      </c>
      <c r="Q379">
        <v>0</v>
      </c>
      <c r="R379">
        <v>0</v>
      </c>
      <c r="S379" t="s">
        <v>6</v>
      </c>
      <c r="T379">
        <v>68.793074000000004</v>
      </c>
      <c r="U379">
        <v>222.83204499999999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0.99941899999999995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157956.35468700001</v>
      </c>
      <c r="I380">
        <v>1780833620.6563201</v>
      </c>
      <c r="J380" t="s">
        <v>3</v>
      </c>
      <c r="K380">
        <v>157567.03687499999</v>
      </c>
      <c r="L380">
        <v>1780027482.1199601</v>
      </c>
      <c r="M380" t="s">
        <v>4</v>
      </c>
      <c r="N380">
        <v>134.33880600000001</v>
      </c>
      <c r="O380">
        <v>38.917498000000002</v>
      </c>
      <c r="P380" t="s">
        <v>5</v>
      </c>
      <c r="Q380">
        <v>0</v>
      </c>
      <c r="R380">
        <v>0</v>
      </c>
      <c r="S380" t="s">
        <v>6</v>
      </c>
      <c r="T380">
        <v>72.622429999999994</v>
      </c>
      <c r="U380">
        <v>250.281499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0.99946999999999997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165872.99406200001</v>
      </c>
      <c r="I381">
        <v>1779928160.4315701</v>
      </c>
      <c r="J381" t="s">
        <v>3</v>
      </c>
      <c r="K381">
        <v>165463.16562499999</v>
      </c>
      <c r="L381">
        <v>1779115686.77508</v>
      </c>
      <c r="M381" t="s">
        <v>4</v>
      </c>
      <c r="N381">
        <v>141.376756</v>
      </c>
      <c r="O381">
        <v>41.567194999999998</v>
      </c>
      <c r="P381" t="s">
        <v>5</v>
      </c>
      <c r="Q381">
        <v>0</v>
      </c>
      <c r="R381">
        <v>0</v>
      </c>
      <c r="S381" t="s">
        <v>6</v>
      </c>
      <c r="T381">
        <v>76.350138000000001</v>
      </c>
      <c r="U381">
        <v>270.46528799999999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0.99954299999999996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180.00992199999999</v>
      </c>
      <c r="I382">
        <v>232.40348399999999</v>
      </c>
      <c r="J382" t="s">
        <v>3</v>
      </c>
      <c r="K382">
        <v>165.13840400000001</v>
      </c>
      <c r="L382">
        <v>207.012316</v>
      </c>
      <c r="M382" t="s">
        <v>4</v>
      </c>
      <c r="N382">
        <v>2.7250860000000001</v>
      </c>
      <c r="O382">
        <v>5.7248E-2</v>
      </c>
      <c r="P382" t="s">
        <v>5</v>
      </c>
      <c r="Q382">
        <v>4.5846099999999996</v>
      </c>
      <c r="R382">
        <v>0.25287700000000002</v>
      </c>
      <c r="S382" t="s">
        <v>6</v>
      </c>
      <c r="T382">
        <v>0.91142199999999995</v>
      </c>
      <c r="U382">
        <v>3.1897000000000002E-2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0.99604099999999995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359.73719199999999</v>
      </c>
      <c r="I383">
        <v>1001.72862</v>
      </c>
      <c r="J383" t="s">
        <v>3</v>
      </c>
      <c r="K383">
        <v>330.02865200000002</v>
      </c>
      <c r="L383">
        <v>893.77525600000001</v>
      </c>
      <c r="M383" t="s">
        <v>4</v>
      </c>
      <c r="N383">
        <v>5.414434</v>
      </c>
      <c r="O383">
        <v>0.19908000000000001</v>
      </c>
      <c r="P383" t="s">
        <v>5</v>
      </c>
      <c r="Q383">
        <v>9.1217740000000003</v>
      </c>
      <c r="R383">
        <v>1.091129</v>
      </c>
      <c r="S383" t="s">
        <v>6</v>
      </c>
      <c r="T383">
        <v>1.821706</v>
      </c>
      <c r="U383">
        <v>0.137796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0.99671500000000002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538.99501599999996</v>
      </c>
      <c r="I384">
        <v>2089.8813610000002</v>
      </c>
      <c r="J384" t="s">
        <v>3</v>
      </c>
      <c r="K384">
        <v>494.489036</v>
      </c>
      <c r="L384">
        <v>1869.475179</v>
      </c>
      <c r="M384" t="s">
        <v>4</v>
      </c>
      <c r="N384">
        <v>8.0888720000000003</v>
      </c>
      <c r="O384">
        <v>0.40060099999999998</v>
      </c>
      <c r="P384" t="s">
        <v>5</v>
      </c>
      <c r="Q384">
        <v>13.666492</v>
      </c>
      <c r="R384">
        <v>2.343953</v>
      </c>
      <c r="S384" t="s">
        <v>6</v>
      </c>
      <c r="T384">
        <v>2.7296680000000002</v>
      </c>
      <c r="U384">
        <v>0.30375999999999997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0.99734900000000004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719.38759800000003</v>
      </c>
      <c r="I385">
        <v>4193.5786639999997</v>
      </c>
      <c r="J385" t="s">
        <v>3</v>
      </c>
      <c r="K385">
        <v>659.93976799999996</v>
      </c>
      <c r="L385">
        <v>3729.4700029999999</v>
      </c>
      <c r="M385" t="s">
        <v>4</v>
      </c>
      <c r="N385">
        <v>10.810981999999999</v>
      </c>
      <c r="O385">
        <v>0.84977400000000003</v>
      </c>
      <c r="P385" t="s">
        <v>5</v>
      </c>
      <c r="Q385">
        <v>18.254625999999998</v>
      </c>
      <c r="R385">
        <v>4.407451</v>
      </c>
      <c r="S385" t="s">
        <v>6</v>
      </c>
      <c r="T385">
        <v>3.6417579999999998</v>
      </c>
      <c r="U385">
        <v>0.54256700000000002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0.99778800000000001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898.31151599999998</v>
      </c>
      <c r="I386">
        <v>6103.4516240000003</v>
      </c>
      <c r="J386" t="s">
        <v>3</v>
      </c>
      <c r="K386">
        <v>824.03089</v>
      </c>
      <c r="L386">
        <v>5441.0843100000002</v>
      </c>
      <c r="M386" t="s">
        <v>4</v>
      </c>
      <c r="N386">
        <v>13.497246000000001</v>
      </c>
      <c r="O386">
        <v>1.189066</v>
      </c>
      <c r="P386" t="s">
        <v>5</v>
      </c>
      <c r="Q386">
        <v>22.812756</v>
      </c>
      <c r="R386">
        <v>6.5118229999999997</v>
      </c>
      <c r="S386" t="s">
        <v>6</v>
      </c>
      <c r="T386">
        <v>4.5469020000000002</v>
      </c>
      <c r="U386">
        <v>0.81286800000000003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0.99815200000000004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1077.4646700000001</v>
      </c>
      <c r="I387">
        <v>8604.3464349999995</v>
      </c>
      <c r="J387" t="s">
        <v>3</v>
      </c>
      <c r="K387">
        <v>988.37695199999996</v>
      </c>
      <c r="L387">
        <v>7699.7762240000002</v>
      </c>
      <c r="M387" t="s">
        <v>4</v>
      </c>
      <c r="N387">
        <v>16.183606000000001</v>
      </c>
      <c r="O387">
        <v>1.640638</v>
      </c>
      <c r="P387" t="s">
        <v>5</v>
      </c>
      <c r="Q387">
        <v>27.368165999999999</v>
      </c>
      <c r="R387">
        <v>9.4042080000000006</v>
      </c>
      <c r="S387" t="s">
        <v>6</v>
      </c>
      <c r="T387">
        <v>5.4561820000000001</v>
      </c>
      <c r="U387">
        <v>1.192383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0.998583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1256.7754600000001</v>
      </c>
      <c r="I388">
        <v>10867.817435000001</v>
      </c>
      <c r="J388" t="s">
        <v>3</v>
      </c>
      <c r="K388">
        <v>1152.879248</v>
      </c>
      <c r="L388">
        <v>9746.4341810000005</v>
      </c>
      <c r="M388" t="s">
        <v>4</v>
      </c>
      <c r="N388">
        <v>18.895444000000001</v>
      </c>
      <c r="O388">
        <v>2.1337259999999998</v>
      </c>
      <c r="P388" t="s">
        <v>5</v>
      </c>
      <c r="Q388">
        <v>31.956308</v>
      </c>
      <c r="R388">
        <v>12.232832</v>
      </c>
      <c r="S388" t="s">
        <v>6</v>
      </c>
      <c r="T388">
        <v>6.3592579999999996</v>
      </c>
      <c r="U388">
        <v>1.5225059999999999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0.99876699999999996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1434.53486</v>
      </c>
      <c r="I389">
        <v>11683.250340000001</v>
      </c>
      <c r="J389" t="s">
        <v>3</v>
      </c>
      <c r="K389">
        <v>1315.841482</v>
      </c>
      <c r="L389">
        <v>10439.497621</v>
      </c>
      <c r="M389" t="s">
        <v>4</v>
      </c>
      <c r="N389">
        <v>21.630199999999999</v>
      </c>
      <c r="O389">
        <v>2.5460799999999999</v>
      </c>
      <c r="P389" t="s">
        <v>5</v>
      </c>
      <c r="Q389">
        <v>36.497278000000001</v>
      </c>
      <c r="R389">
        <v>12.850382</v>
      </c>
      <c r="S389" t="s">
        <v>6</v>
      </c>
      <c r="T389">
        <v>7.2411219999999998</v>
      </c>
      <c r="U389">
        <v>1.550405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0.99894899999999998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1612.7197759999999</v>
      </c>
      <c r="I390">
        <v>13389.463852000001</v>
      </c>
      <c r="J390" t="s">
        <v>3</v>
      </c>
      <c r="K390">
        <v>1479.151856</v>
      </c>
      <c r="L390">
        <v>11883.127716999999</v>
      </c>
      <c r="M390" t="s">
        <v>4</v>
      </c>
      <c r="N390">
        <v>24.367291999999999</v>
      </c>
      <c r="O390">
        <v>3.236262</v>
      </c>
      <c r="P390" t="s">
        <v>5</v>
      </c>
      <c r="Q390">
        <v>41.042245999999999</v>
      </c>
      <c r="R390">
        <v>13.935098999999999</v>
      </c>
      <c r="S390" t="s">
        <v>6</v>
      </c>
      <c r="T390">
        <v>8.1278140000000008</v>
      </c>
      <c r="U390">
        <v>1.5804100000000001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0.99896600000000002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1791.5481420000001</v>
      </c>
      <c r="I391">
        <v>16000.007047999999</v>
      </c>
      <c r="J391" t="s">
        <v>3</v>
      </c>
      <c r="K391">
        <v>1643.09014</v>
      </c>
      <c r="L391">
        <v>14097.014637</v>
      </c>
      <c r="M391" t="s">
        <v>4</v>
      </c>
      <c r="N391">
        <v>27.079070000000002</v>
      </c>
      <c r="O391">
        <v>4.0966339999999999</v>
      </c>
      <c r="P391" t="s">
        <v>5</v>
      </c>
      <c r="Q391">
        <v>45.569302</v>
      </c>
      <c r="R391">
        <v>15.339515</v>
      </c>
      <c r="S391" t="s">
        <v>6</v>
      </c>
      <c r="T391">
        <v>9.0164279999999994</v>
      </c>
      <c r="U391">
        <v>1.6322099999999999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0.99907000000000001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1972.3853019999999</v>
      </c>
      <c r="I392">
        <v>21361.887860999999</v>
      </c>
      <c r="J392" t="s">
        <v>3</v>
      </c>
      <c r="K392">
        <v>1808.9373559999999</v>
      </c>
      <c r="L392">
        <v>18681.758781</v>
      </c>
      <c r="M392" t="s">
        <v>4</v>
      </c>
      <c r="N392">
        <v>29.819883999999998</v>
      </c>
      <c r="O392">
        <v>5.5940190000000003</v>
      </c>
      <c r="P392" t="s">
        <v>5</v>
      </c>
      <c r="Q392">
        <v>50.152642</v>
      </c>
      <c r="R392">
        <v>17.812595999999999</v>
      </c>
      <c r="S392" t="s">
        <v>6</v>
      </c>
      <c r="T392">
        <v>9.9167660000000009</v>
      </c>
      <c r="U392">
        <v>1.746224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0.99911799999999995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2150.0714899999998</v>
      </c>
      <c r="I393">
        <v>22260.985154999998</v>
      </c>
      <c r="J393" t="s">
        <v>3</v>
      </c>
      <c r="K393">
        <v>1971.8588339999999</v>
      </c>
      <c r="L393">
        <v>19439.068576999998</v>
      </c>
      <c r="M393" t="s">
        <v>4</v>
      </c>
      <c r="N393">
        <v>32.519680000000001</v>
      </c>
      <c r="O393">
        <v>6.1600190000000001</v>
      </c>
      <c r="P393" t="s">
        <v>5</v>
      </c>
      <c r="Q393">
        <v>54.683945999999999</v>
      </c>
      <c r="R393">
        <v>18.709412</v>
      </c>
      <c r="S393" t="s">
        <v>6</v>
      </c>
      <c r="T393">
        <v>10.813656</v>
      </c>
      <c r="U393">
        <v>1.758302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0.99912199999999995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2327.2575280000001</v>
      </c>
      <c r="I394">
        <v>23044.865923000001</v>
      </c>
      <c r="J394" t="s">
        <v>3</v>
      </c>
      <c r="K394">
        <v>2134.3134340000001</v>
      </c>
      <c r="L394">
        <v>20095.093561999998</v>
      </c>
      <c r="M394" t="s">
        <v>4</v>
      </c>
      <c r="N394">
        <v>35.201824000000002</v>
      </c>
      <c r="O394">
        <v>6.6890429999999999</v>
      </c>
      <c r="P394" t="s">
        <v>5</v>
      </c>
      <c r="Q394">
        <v>59.185662000000001</v>
      </c>
      <c r="R394">
        <v>19.642574</v>
      </c>
      <c r="S394" t="s">
        <v>6</v>
      </c>
      <c r="T394">
        <v>11.690874000000001</v>
      </c>
      <c r="U394">
        <v>1.782216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0.99912699999999999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2503.9414619999998</v>
      </c>
      <c r="I395">
        <v>24226.668185999999</v>
      </c>
      <c r="J395" t="s">
        <v>3</v>
      </c>
      <c r="K395">
        <v>2296.3012480000002</v>
      </c>
      <c r="L395">
        <v>21105.439952000001</v>
      </c>
      <c r="M395" t="s">
        <v>4</v>
      </c>
      <c r="N395">
        <v>37.87538</v>
      </c>
      <c r="O395">
        <v>7.2860300000000002</v>
      </c>
      <c r="P395" t="s">
        <v>5</v>
      </c>
      <c r="Q395">
        <v>63.676872000000003</v>
      </c>
      <c r="R395">
        <v>21.070456</v>
      </c>
      <c r="S395" t="s">
        <v>6</v>
      </c>
      <c r="T395">
        <v>12.572182</v>
      </c>
      <c r="U395">
        <v>1.80863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0.99917400000000001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2680.4778139999999</v>
      </c>
      <c r="I396">
        <v>25081.378629999999</v>
      </c>
      <c r="J396" t="s">
        <v>3</v>
      </c>
      <c r="K396">
        <v>2458.159506</v>
      </c>
      <c r="L396">
        <v>21838.379755000002</v>
      </c>
      <c r="M396" t="s">
        <v>4</v>
      </c>
      <c r="N396">
        <v>40.525647999999997</v>
      </c>
      <c r="O396">
        <v>7.6779919999999997</v>
      </c>
      <c r="P396" t="s">
        <v>5</v>
      </c>
      <c r="Q396">
        <v>68.157390000000007</v>
      </c>
      <c r="R396">
        <v>22.035612</v>
      </c>
      <c r="S396" t="s">
        <v>6</v>
      </c>
      <c r="T396">
        <v>13.448608</v>
      </c>
      <c r="U396">
        <v>1.831329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0.99922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2858.29027</v>
      </c>
      <c r="I397">
        <v>25848.157851</v>
      </c>
      <c r="J397" t="s">
        <v>3</v>
      </c>
      <c r="K397">
        <v>2621.2220400000001</v>
      </c>
      <c r="L397">
        <v>22502.067935999999</v>
      </c>
      <c r="M397" t="s">
        <v>4</v>
      </c>
      <c r="N397">
        <v>43.197876000000001</v>
      </c>
      <c r="O397">
        <v>8.1670130000000007</v>
      </c>
      <c r="P397" t="s">
        <v>5</v>
      </c>
      <c r="Q397">
        <v>72.681675999999996</v>
      </c>
      <c r="R397">
        <v>23.373165</v>
      </c>
      <c r="S397" t="s">
        <v>6</v>
      </c>
      <c r="T397">
        <v>14.342836</v>
      </c>
      <c r="U397">
        <v>1.8614740000000001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0.99935399999999996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3036.5074060000002</v>
      </c>
      <c r="I398">
        <v>27211.865162999999</v>
      </c>
      <c r="J398" t="s">
        <v>3</v>
      </c>
      <c r="K398">
        <v>2784.6572879999999</v>
      </c>
      <c r="L398">
        <v>23685.715968</v>
      </c>
      <c r="M398" t="s">
        <v>4</v>
      </c>
      <c r="N398">
        <v>45.878252000000003</v>
      </c>
      <c r="O398">
        <v>8.746696</v>
      </c>
      <c r="P398" t="s">
        <v>5</v>
      </c>
      <c r="Q398">
        <v>77.229231999999996</v>
      </c>
      <c r="R398">
        <v>25.500473</v>
      </c>
      <c r="S398" t="s">
        <v>6</v>
      </c>
      <c r="T398">
        <v>15.242366000000001</v>
      </c>
      <c r="U398">
        <v>1.9509749999999999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0.99939999999999996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3214.9065719999999</v>
      </c>
      <c r="I399">
        <v>30425.193605</v>
      </c>
      <c r="J399" t="s">
        <v>3</v>
      </c>
      <c r="K399">
        <v>2948.2505200000001</v>
      </c>
      <c r="L399">
        <v>26452.709524000002</v>
      </c>
      <c r="M399" t="s">
        <v>4</v>
      </c>
      <c r="N399">
        <v>48.570962000000002</v>
      </c>
      <c r="O399">
        <v>9.7974720000000008</v>
      </c>
      <c r="P399" t="s">
        <v>5</v>
      </c>
      <c r="Q399">
        <v>81.768640000000005</v>
      </c>
      <c r="R399">
        <v>28.655977</v>
      </c>
      <c r="S399" t="s">
        <v>6</v>
      </c>
      <c r="T399">
        <v>16.140281999999999</v>
      </c>
      <c r="U399">
        <v>2.0490140000000001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0.99943000000000004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3392.3526200000001</v>
      </c>
      <c r="I400">
        <v>31531.347838000002</v>
      </c>
      <c r="J400" t="s">
        <v>3</v>
      </c>
      <c r="K400">
        <v>3110.9553980000001</v>
      </c>
      <c r="L400">
        <v>27423.134467</v>
      </c>
      <c r="M400" t="s">
        <v>4</v>
      </c>
      <c r="N400">
        <v>51.253616000000001</v>
      </c>
      <c r="O400">
        <v>10.827132000000001</v>
      </c>
      <c r="P400" t="s">
        <v>5</v>
      </c>
      <c r="Q400">
        <v>86.305484000000007</v>
      </c>
      <c r="R400">
        <v>30.814222999999998</v>
      </c>
      <c r="S400" t="s">
        <v>6</v>
      </c>
      <c r="T400">
        <v>17.034517999999998</v>
      </c>
      <c r="U400">
        <v>2.1367620000000001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0.99950499999999998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3569.4907039999998</v>
      </c>
      <c r="I401">
        <v>32889.108933000003</v>
      </c>
      <c r="J401" t="s">
        <v>3</v>
      </c>
      <c r="K401">
        <v>3273.3917000000001</v>
      </c>
      <c r="L401">
        <v>28617.550938</v>
      </c>
      <c r="M401" t="s">
        <v>4</v>
      </c>
      <c r="N401">
        <v>53.929236000000003</v>
      </c>
      <c r="O401">
        <v>12.105295999999999</v>
      </c>
      <c r="P401" t="s">
        <v>5</v>
      </c>
      <c r="Q401">
        <v>90.822469999999996</v>
      </c>
      <c r="R401">
        <v>33.470457000000003</v>
      </c>
      <c r="S401" t="s">
        <v>6</v>
      </c>
      <c r="T401">
        <v>17.929507999999998</v>
      </c>
      <c r="U401">
        <v>2.2943340000000001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0.99953099999999995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173.96908400000001</v>
      </c>
      <c r="I402">
        <v>25.847873</v>
      </c>
      <c r="J402" t="s">
        <v>3</v>
      </c>
      <c r="K402">
        <v>159.17875000000001</v>
      </c>
      <c r="L402">
        <v>23.44895</v>
      </c>
      <c r="M402" t="s">
        <v>4</v>
      </c>
      <c r="N402">
        <v>2.731992</v>
      </c>
      <c r="O402">
        <v>2.8382999999999999E-2</v>
      </c>
      <c r="P402" t="s">
        <v>5</v>
      </c>
      <c r="Q402">
        <v>0</v>
      </c>
      <c r="R402">
        <v>0</v>
      </c>
      <c r="S402" t="s">
        <v>6</v>
      </c>
      <c r="T402">
        <v>0.90814600000000001</v>
      </c>
      <c r="U402">
        <v>7.7079999999999996E-3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1.235E-3</v>
      </c>
      <c r="AG402">
        <v>0</v>
      </c>
      <c r="AH402" t="s">
        <v>11</v>
      </c>
      <c r="AI402">
        <v>0.99626499999999996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347.88207</v>
      </c>
      <c r="I403">
        <v>89.929545000000005</v>
      </c>
      <c r="J403" t="s">
        <v>3</v>
      </c>
      <c r="K403">
        <v>318.33916799999997</v>
      </c>
      <c r="L403">
        <v>82.121514000000005</v>
      </c>
      <c r="M403" t="s">
        <v>4</v>
      </c>
      <c r="N403">
        <v>5.4569780000000003</v>
      </c>
      <c r="O403">
        <v>0.103216</v>
      </c>
      <c r="P403" t="s">
        <v>5</v>
      </c>
      <c r="Q403">
        <v>0</v>
      </c>
      <c r="R403">
        <v>0</v>
      </c>
      <c r="S403" t="s">
        <v>6</v>
      </c>
      <c r="T403">
        <v>1.79586</v>
      </c>
      <c r="U403">
        <v>7.424E-3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0.99703600000000003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522.78515200000004</v>
      </c>
      <c r="I404">
        <v>191.99905000000001</v>
      </c>
      <c r="J404" t="s">
        <v>3</v>
      </c>
      <c r="K404">
        <v>478.40706</v>
      </c>
      <c r="L404">
        <v>175.38312400000001</v>
      </c>
      <c r="M404" t="s">
        <v>4</v>
      </c>
      <c r="N404">
        <v>8.2119759999999999</v>
      </c>
      <c r="O404">
        <v>0.19397600000000001</v>
      </c>
      <c r="P404" t="s">
        <v>5</v>
      </c>
      <c r="Q404">
        <v>0</v>
      </c>
      <c r="R404">
        <v>0</v>
      </c>
      <c r="S404" t="s">
        <v>6</v>
      </c>
      <c r="T404">
        <v>2.6990059999999998</v>
      </c>
      <c r="U404">
        <v>9.4719999999999995E-3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0.99737399999999998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697.52081399999997</v>
      </c>
      <c r="I405">
        <v>314.89887700000003</v>
      </c>
      <c r="J405" t="s">
        <v>3</v>
      </c>
      <c r="K405">
        <v>638.33263599999998</v>
      </c>
      <c r="L405">
        <v>287.89117199999998</v>
      </c>
      <c r="M405" t="s">
        <v>4</v>
      </c>
      <c r="N405">
        <v>10.957452</v>
      </c>
      <c r="O405">
        <v>0.34212799999999999</v>
      </c>
      <c r="P405" t="s">
        <v>5</v>
      </c>
      <c r="Q405">
        <v>0</v>
      </c>
      <c r="R405">
        <v>0</v>
      </c>
      <c r="S405" t="s">
        <v>6</v>
      </c>
      <c r="T405">
        <v>3.585378</v>
      </c>
      <c r="U405">
        <v>1.0473E-2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0.99785800000000002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871.78836999999999</v>
      </c>
      <c r="I406">
        <v>475.75262900000001</v>
      </c>
      <c r="J406" t="s">
        <v>3</v>
      </c>
      <c r="K406">
        <v>797.81693600000006</v>
      </c>
      <c r="L406">
        <v>436.06725899999998</v>
      </c>
      <c r="M406" t="s">
        <v>4</v>
      </c>
      <c r="N406">
        <v>13.678298</v>
      </c>
      <c r="O406">
        <v>0.42763200000000001</v>
      </c>
      <c r="P406" t="s">
        <v>5</v>
      </c>
      <c r="Q406">
        <v>0</v>
      </c>
      <c r="R406">
        <v>0</v>
      </c>
      <c r="S406" t="s">
        <v>6</v>
      </c>
      <c r="T406">
        <v>4.4804079999999997</v>
      </c>
      <c r="U406">
        <v>1.2796E-2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0.99806099999999998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1046.543592</v>
      </c>
      <c r="I407">
        <v>664.46563400000002</v>
      </c>
      <c r="J407" t="s">
        <v>3</v>
      </c>
      <c r="K407">
        <v>957.74219200000005</v>
      </c>
      <c r="L407">
        <v>608.62922500000002</v>
      </c>
      <c r="M407" t="s">
        <v>4</v>
      </c>
      <c r="N407">
        <v>16.422196</v>
      </c>
      <c r="O407">
        <v>0.57407600000000003</v>
      </c>
      <c r="P407" t="s">
        <v>5</v>
      </c>
      <c r="Q407">
        <v>0</v>
      </c>
      <c r="R407">
        <v>0</v>
      </c>
      <c r="S407" t="s">
        <v>6</v>
      </c>
      <c r="T407">
        <v>5.3707399999999996</v>
      </c>
      <c r="U407">
        <v>1.3762999999999999E-2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0.99826599999999999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1220.811706</v>
      </c>
      <c r="I408">
        <v>908.52085199999999</v>
      </c>
      <c r="J408" t="s">
        <v>3</v>
      </c>
      <c r="K408">
        <v>1117.1989759999999</v>
      </c>
      <c r="L408">
        <v>829.99121500000001</v>
      </c>
      <c r="M408" t="s">
        <v>4</v>
      </c>
      <c r="N408">
        <v>19.164446000000002</v>
      </c>
      <c r="O408">
        <v>0.78128299999999995</v>
      </c>
      <c r="P408" t="s">
        <v>5</v>
      </c>
      <c r="Q408">
        <v>0</v>
      </c>
      <c r="R408">
        <v>0</v>
      </c>
      <c r="S408" t="s">
        <v>6</v>
      </c>
      <c r="T408">
        <v>6.2683340000000003</v>
      </c>
      <c r="U408">
        <v>1.8069999999999999E-2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0.99857799999999997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1395.1489799999999</v>
      </c>
      <c r="I409">
        <v>1160.0320670000001</v>
      </c>
      <c r="J409" t="s">
        <v>3</v>
      </c>
      <c r="K409">
        <v>1276.7528139999999</v>
      </c>
      <c r="L409">
        <v>1059.123957</v>
      </c>
      <c r="M409" t="s">
        <v>4</v>
      </c>
      <c r="N409">
        <v>21.912489999999998</v>
      </c>
      <c r="O409">
        <v>1.028138</v>
      </c>
      <c r="P409" t="s">
        <v>5</v>
      </c>
      <c r="Q409">
        <v>0</v>
      </c>
      <c r="R409">
        <v>0</v>
      </c>
      <c r="S409" t="s">
        <v>6</v>
      </c>
      <c r="T409">
        <v>7.1577679999999999</v>
      </c>
      <c r="U409">
        <v>1.9290999999999999E-2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0.99862799999999996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1569.2988499999999</v>
      </c>
      <c r="I410">
        <v>1411.3151519999999</v>
      </c>
      <c r="J410" t="s">
        <v>3</v>
      </c>
      <c r="K410">
        <v>1436.126528</v>
      </c>
      <c r="L410">
        <v>1289.4486649999999</v>
      </c>
      <c r="M410" t="s">
        <v>4</v>
      </c>
      <c r="N410">
        <v>24.650922000000001</v>
      </c>
      <c r="O410">
        <v>1.202148</v>
      </c>
      <c r="P410" t="s">
        <v>5</v>
      </c>
      <c r="Q410">
        <v>0</v>
      </c>
      <c r="R410">
        <v>0</v>
      </c>
      <c r="S410" t="s">
        <v>6</v>
      </c>
      <c r="T410">
        <v>8.0439900000000009</v>
      </c>
      <c r="U410">
        <v>2.0212000000000001E-2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0.99875100000000006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1742.8030000000001</v>
      </c>
      <c r="I411">
        <v>1662.1306320000001</v>
      </c>
      <c r="J411" t="s">
        <v>3</v>
      </c>
      <c r="K411">
        <v>1594.8900980000001</v>
      </c>
      <c r="L411">
        <v>1517.5160169999999</v>
      </c>
      <c r="M411" t="s">
        <v>4</v>
      </c>
      <c r="N411">
        <v>27.360451999999999</v>
      </c>
      <c r="O411">
        <v>1.4438530000000001</v>
      </c>
      <c r="P411" t="s">
        <v>5</v>
      </c>
      <c r="Q411">
        <v>0</v>
      </c>
      <c r="R411">
        <v>0</v>
      </c>
      <c r="S411" t="s">
        <v>6</v>
      </c>
      <c r="T411">
        <v>8.9320360000000001</v>
      </c>
      <c r="U411">
        <v>2.2055000000000002E-2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0.99902299999999999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1916.249554</v>
      </c>
      <c r="I412">
        <v>1932.16562</v>
      </c>
      <c r="J412" t="s">
        <v>3</v>
      </c>
      <c r="K412">
        <v>1753.5686479999999</v>
      </c>
      <c r="L412">
        <v>1766.8995990000001</v>
      </c>
      <c r="M412" t="s">
        <v>4</v>
      </c>
      <c r="N412">
        <v>30.058105999999999</v>
      </c>
      <c r="O412">
        <v>1.6136490000000001</v>
      </c>
      <c r="P412" t="s">
        <v>5</v>
      </c>
      <c r="Q412">
        <v>0</v>
      </c>
      <c r="R412">
        <v>0</v>
      </c>
      <c r="S412" t="s">
        <v>6</v>
      </c>
      <c r="T412">
        <v>9.8186180000000007</v>
      </c>
      <c r="U412">
        <v>2.3614E-2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0.99909499999999996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2089.95478</v>
      </c>
      <c r="I413">
        <v>2225.7847740000002</v>
      </c>
      <c r="J413" t="s">
        <v>3</v>
      </c>
      <c r="K413">
        <v>1912.5247019999999</v>
      </c>
      <c r="L413">
        <v>2034.7736809999999</v>
      </c>
      <c r="M413" t="s">
        <v>4</v>
      </c>
      <c r="N413">
        <v>32.771222000000002</v>
      </c>
      <c r="O413">
        <v>1.743409</v>
      </c>
      <c r="P413" t="s">
        <v>5</v>
      </c>
      <c r="Q413">
        <v>0</v>
      </c>
      <c r="R413">
        <v>0</v>
      </c>
      <c r="S413" t="s">
        <v>6</v>
      </c>
      <c r="T413">
        <v>10.712346</v>
      </c>
      <c r="U413">
        <v>2.5897E-2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0.99911499999999998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2264.1480980000001</v>
      </c>
      <c r="I414">
        <v>2483.7847590000001</v>
      </c>
      <c r="J414" t="s">
        <v>3</v>
      </c>
      <c r="K414">
        <v>2071.8975460000001</v>
      </c>
      <c r="L414">
        <v>2276.9307789999998</v>
      </c>
      <c r="M414" t="s">
        <v>4</v>
      </c>
      <c r="N414">
        <v>35.485872000000001</v>
      </c>
      <c r="O414">
        <v>1.784338</v>
      </c>
      <c r="P414" t="s">
        <v>5</v>
      </c>
      <c r="Q414">
        <v>0</v>
      </c>
      <c r="R414">
        <v>0</v>
      </c>
      <c r="S414" t="s">
        <v>6</v>
      </c>
      <c r="T414">
        <v>11.601924</v>
      </c>
      <c r="U414">
        <v>2.4593E-2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0.99923799999999996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2438.5727459999998</v>
      </c>
      <c r="I415">
        <v>2739.000912</v>
      </c>
      <c r="J415" t="s">
        <v>3</v>
      </c>
      <c r="K415">
        <v>2231.5052780000001</v>
      </c>
      <c r="L415">
        <v>2513.1288599999998</v>
      </c>
      <c r="M415" t="s">
        <v>4</v>
      </c>
      <c r="N415">
        <v>38.197705999999997</v>
      </c>
      <c r="O415">
        <v>1.8395889999999999</v>
      </c>
      <c r="P415" t="s">
        <v>5</v>
      </c>
      <c r="Q415">
        <v>0</v>
      </c>
      <c r="R415">
        <v>0</v>
      </c>
      <c r="S415" t="s">
        <v>6</v>
      </c>
      <c r="T415">
        <v>12.492343999999999</v>
      </c>
      <c r="U415">
        <v>2.6672999999999999E-2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0.99924400000000002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2612.8239600000002</v>
      </c>
      <c r="I416">
        <v>3124.8167269999999</v>
      </c>
      <c r="J416" t="s">
        <v>3</v>
      </c>
      <c r="K416">
        <v>2390.9742900000001</v>
      </c>
      <c r="L416">
        <v>2870.8611519999999</v>
      </c>
      <c r="M416" t="s">
        <v>4</v>
      </c>
      <c r="N416">
        <v>40.921031999999997</v>
      </c>
      <c r="O416">
        <v>2.005973</v>
      </c>
      <c r="P416" t="s">
        <v>5</v>
      </c>
      <c r="Q416">
        <v>0</v>
      </c>
      <c r="R416">
        <v>0</v>
      </c>
      <c r="S416" t="s">
        <v>6</v>
      </c>
      <c r="T416">
        <v>13.381672</v>
      </c>
      <c r="U416">
        <v>2.8972999999999999E-2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0.99932200000000004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2787.2005199999999</v>
      </c>
      <c r="I417">
        <v>3525.3747790000002</v>
      </c>
      <c r="J417" t="s">
        <v>3</v>
      </c>
      <c r="K417">
        <v>2550.5586680000001</v>
      </c>
      <c r="L417">
        <v>3238.5550189999999</v>
      </c>
      <c r="M417" t="s">
        <v>4</v>
      </c>
      <c r="N417">
        <v>43.65822</v>
      </c>
      <c r="O417">
        <v>2.2220689999999998</v>
      </c>
      <c r="P417" t="s">
        <v>5</v>
      </c>
      <c r="Q417">
        <v>0</v>
      </c>
      <c r="R417">
        <v>0</v>
      </c>
      <c r="S417" t="s">
        <v>6</v>
      </c>
      <c r="T417">
        <v>14.267708000000001</v>
      </c>
      <c r="U417">
        <v>2.9479000000000002E-2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0.99938499999999997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2961.1799080000001</v>
      </c>
      <c r="I418">
        <v>3948.3019749999999</v>
      </c>
      <c r="J418" t="s">
        <v>3</v>
      </c>
      <c r="K418">
        <v>2709.7778640000001</v>
      </c>
      <c r="L418">
        <v>3627.968742</v>
      </c>
      <c r="M418" t="s">
        <v>4</v>
      </c>
      <c r="N418">
        <v>46.358787999999997</v>
      </c>
      <c r="O418">
        <v>2.3986299999999998</v>
      </c>
      <c r="P418" t="s">
        <v>5</v>
      </c>
      <c r="Q418">
        <v>0</v>
      </c>
      <c r="R418">
        <v>0</v>
      </c>
      <c r="S418" t="s">
        <v>6</v>
      </c>
      <c r="T418">
        <v>15.159224</v>
      </c>
      <c r="U418">
        <v>3.0509999999999999E-2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0.99948800000000004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3135.6769640000002</v>
      </c>
      <c r="I419">
        <v>4323.0051110000004</v>
      </c>
      <c r="J419" t="s">
        <v>3</v>
      </c>
      <c r="K419">
        <v>2869.4924219999998</v>
      </c>
      <c r="L419">
        <v>3975.2497800000001</v>
      </c>
      <c r="M419" t="s">
        <v>4</v>
      </c>
      <c r="N419">
        <v>49.09881</v>
      </c>
      <c r="O419">
        <v>2.5406689999999998</v>
      </c>
      <c r="P419" t="s">
        <v>5</v>
      </c>
      <c r="Q419">
        <v>0</v>
      </c>
      <c r="R419">
        <v>0</v>
      </c>
      <c r="S419" t="s">
        <v>6</v>
      </c>
      <c r="T419">
        <v>16.052451999999999</v>
      </c>
      <c r="U419">
        <v>3.1237000000000001E-2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0.99949600000000005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3310.3076620000002</v>
      </c>
      <c r="I420">
        <v>4708.7219940000004</v>
      </c>
      <c r="J420" t="s">
        <v>3</v>
      </c>
      <c r="K420">
        <v>3029.313506</v>
      </c>
      <c r="L420">
        <v>4324.9433779999999</v>
      </c>
      <c r="M420" t="s">
        <v>4</v>
      </c>
      <c r="N420">
        <v>51.813989999999997</v>
      </c>
      <c r="O420">
        <v>2.6895699999999998</v>
      </c>
      <c r="P420" t="s">
        <v>5</v>
      </c>
      <c r="Q420">
        <v>0</v>
      </c>
      <c r="R420">
        <v>0</v>
      </c>
      <c r="S420" t="s">
        <v>6</v>
      </c>
      <c r="T420">
        <v>16.944521999999999</v>
      </c>
      <c r="U420">
        <v>3.3716999999999997E-2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0.999533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3485.0403259999998</v>
      </c>
      <c r="I421">
        <v>5091.0115269999997</v>
      </c>
      <c r="J421" t="s">
        <v>3</v>
      </c>
      <c r="K421">
        <v>3189.247836</v>
      </c>
      <c r="L421">
        <v>4670.6849490000004</v>
      </c>
      <c r="M421" t="s">
        <v>4</v>
      </c>
      <c r="N421">
        <v>54.541074000000002</v>
      </c>
      <c r="O421">
        <v>2.9300310000000001</v>
      </c>
      <c r="P421" t="s">
        <v>5</v>
      </c>
      <c r="Q421">
        <v>0</v>
      </c>
      <c r="R421">
        <v>0</v>
      </c>
      <c r="S421" t="s">
        <v>6</v>
      </c>
      <c r="T421">
        <v>17.837161999999999</v>
      </c>
      <c r="U421">
        <v>3.5436000000000002E-2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0.99958599999999997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390.08333399999998</v>
      </c>
      <c r="I422">
        <v>79.051716999999996</v>
      </c>
      <c r="J422" t="s">
        <v>3</v>
      </c>
      <c r="K422">
        <v>369.47200600000002</v>
      </c>
      <c r="L422">
        <v>80.010159999999999</v>
      </c>
      <c r="M422" t="s">
        <v>4</v>
      </c>
      <c r="N422">
        <v>4.3168139999999999</v>
      </c>
      <c r="O422">
        <v>2.1506999999999998E-2</v>
      </c>
      <c r="P422" t="s">
        <v>5</v>
      </c>
      <c r="Q422">
        <v>6.0197620000000001</v>
      </c>
      <c r="R422">
        <v>1.252E-2</v>
      </c>
      <c r="S422" t="s">
        <v>6</v>
      </c>
      <c r="T422">
        <v>0.90959199999999996</v>
      </c>
      <c r="U422">
        <v>2.5700000000000001E-4</v>
      </c>
      <c r="V422" t="s">
        <v>7</v>
      </c>
      <c r="W422">
        <v>0.60043999999999997</v>
      </c>
      <c r="X422">
        <v>1.8599999999999999E-4</v>
      </c>
      <c r="Y422" t="s">
        <v>8</v>
      </c>
      <c r="Z422">
        <v>3.2358319999999998</v>
      </c>
      <c r="AA422">
        <v>1.0565E-2</v>
      </c>
      <c r="AB422" t="s">
        <v>9</v>
      </c>
      <c r="AC422">
        <v>358.11055800000003</v>
      </c>
      <c r="AD422">
        <v>79.935809000000006</v>
      </c>
      <c r="AE422" t="s">
        <v>10</v>
      </c>
      <c r="AF422">
        <v>1.2329999999999999E-3</v>
      </c>
      <c r="AG422">
        <v>0</v>
      </c>
      <c r="AH422" t="s">
        <v>11</v>
      </c>
      <c r="AI422">
        <v>0.99606600000000001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777.740858</v>
      </c>
      <c r="I423">
        <v>347.48515700000002</v>
      </c>
      <c r="J423" t="s">
        <v>3</v>
      </c>
      <c r="K423">
        <v>736.56771400000002</v>
      </c>
      <c r="L423">
        <v>356.10899799999999</v>
      </c>
      <c r="M423" t="s">
        <v>4</v>
      </c>
      <c r="N423">
        <v>8.6821079999999995</v>
      </c>
      <c r="O423">
        <v>6.9315000000000002E-2</v>
      </c>
      <c r="P423" t="s">
        <v>5</v>
      </c>
      <c r="Q423">
        <v>12.014749999999999</v>
      </c>
      <c r="R423">
        <v>2.1344999999999999E-2</v>
      </c>
      <c r="S423" t="s">
        <v>6</v>
      </c>
      <c r="T423">
        <v>1.8186439999999999</v>
      </c>
      <c r="U423">
        <v>6.3199999999999997E-4</v>
      </c>
      <c r="V423" t="s">
        <v>7</v>
      </c>
      <c r="W423">
        <v>1.206974</v>
      </c>
      <c r="X423">
        <v>1.588E-3</v>
      </c>
      <c r="Y423" t="s">
        <v>8</v>
      </c>
      <c r="Z423">
        <v>6.4479480000000002</v>
      </c>
      <c r="AA423">
        <v>1.3741E-2</v>
      </c>
      <c r="AB423" t="s">
        <v>9</v>
      </c>
      <c r="AC423">
        <v>713.82350599999995</v>
      </c>
      <c r="AD423">
        <v>358.340172</v>
      </c>
      <c r="AE423" t="s">
        <v>10</v>
      </c>
      <c r="AF423">
        <v>1.2310000000000001E-3</v>
      </c>
      <c r="AG423">
        <v>0</v>
      </c>
      <c r="AH423" t="s">
        <v>11</v>
      </c>
      <c r="AI423">
        <v>0.99720799999999998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1166.9189779999999</v>
      </c>
      <c r="I424">
        <v>606.62128299999995</v>
      </c>
      <c r="J424" t="s">
        <v>3</v>
      </c>
      <c r="K424">
        <v>1105.2503059999999</v>
      </c>
      <c r="L424">
        <v>620.00677900000005</v>
      </c>
      <c r="M424" t="s">
        <v>4</v>
      </c>
      <c r="N424">
        <v>12.980812</v>
      </c>
      <c r="O424">
        <v>0.13125899999999999</v>
      </c>
      <c r="P424" t="s">
        <v>5</v>
      </c>
      <c r="Q424">
        <v>18.052907999999999</v>
      </c>
      <c r="R424">
        <v>6.4510999999999999E-2</v>
      </c>
      <c r="S424" t="s">
        <v>6</v>
      </c>
      <c r="T424">
        <v>2.7315839999999998</v>
      </c>
      <c r="U424">
        <v>1.338E-3</v>
      </c>
      <c r="V424" t="s">
        <v>7</v>
      </c>
      <c r="W424">
        <v>1.8090619999999999</v>
      </c>
      <c r="X424">
        <v>1.6869999999999999E-3</v>
      </c>
      <c r="Y424" t="s">
        <v>8</v>
      </c>
      <c r="Z424">
        <v>9.6927479999999999</v>
      </c>
      <c r="AA424">
        <v>4.0717000000000003E-2</v>
      </c>
      <c r="AB424" t="s">
        <v>9</v>
      </c>
      <c r="AC424">
        <v>1071.1398059999999</v>
      </c>
      <c r="AD424">
        <v>622.78236900000002</v>
      </c>
      <c r="AE424" t="s">
        <v>10</v>
      </c>
      <c r="AF424">
        <v>1.2310000000000001E-3</v>
      </c>
      <c r="AG424">
        <v>0</v>
      </c>
      <c r="AH424" t="s">
        <v>11</v>
      </c>
      <c r="AI424">
        <v>0.99773900000000004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1558.27872</v>
      </c>
      <c r="I425">
        <v>932.85912299999995</v>
      </c>
      <c r="J425" t="s">
        <v>3</v>
      </c>
      <c r="K425">
        <v>1476.2115940000001</v>
      </c>
      <c r="L425">
        <v>944.987391</v>
      </c>
      <c r="M425" t="s">
        <v>4</v>
      </c>
      <c r="N425">
        <v>17.281008</v>
      </c>
      <c r="O425">
        <v>0.26365899999999998</v>
      </c>
      <c r="P425" t="s">
        <v>5</v>
      </c>
      <c r="Q425">
        <v>24.063725999999999</v>
      </c>
      <c r="R425">
        <v>9.6835000000000004E-2</v>
      </c>
      <c r="S425" t="s">
        <v>6</v>
      </c>
      <c r="T425">
        <v>3.6453039999999999</v>
      </c>
      <c r="U425">
        <v>2.1919999999999999E-3</v>
      </c>
      <c r="V425" t="s">
        <v>7</v>
      </c>
      <c r="W425">
        <v>2.4154360000000001</v>
      </c>
      <c r="X425">
        <v>2.2499999999999998E-3</v>
      </c>
      <c r="Y425" t="s">
        <v>8</v>
      </c>
      <c r="Z425">
        <v>12.920006000000001</v>
      </c>
      <c r="AA425">
        <v>6.2130999999999999E-2</v>
      </c>
      <c r="AB425" t="s">
        <v>9</v>
      </c>
      <c r="AC425">
        <v>1430.7637319999999</v>
      </c>
      <c r="AD425">
        <v>947.83785499999999</v>
      </c>
      <c r="AE425" t="s">
        <v>10</v>
      </c>
      <c r="AF425">
        <v>1.2310000000000001E-3</v>
      </c>
      <c r="AG425">
        <v>0</v>
      </c>
      <c r="AH425" t="s">
        <v>11</v>
      </c>
      <c r="AI425">
        <v>0.99779899999999999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1947.7462820000001</v>
      </c>
      <c r="I426">
        <v>1230.9104150000001</v>
      </c>
      <c r="J426" t="s">
        <v>3</v>
      </c>
      <c r="K426">
        <v>1845.1617060000001</v>
      </c>
      <c r="L426">
        <v>1254.784999</v>
      </c>
      <c r="M426" t="s">
        <v>4</v>
      </c>
      <c r="N426">
        <v>21.572734000000001</v>
      </c>
      <c r="O426">
        <v>0.438415</v>
      </c>
      <c r="P426" t="s">
        <v>5</v>
      </c>
      <c r="Q426">
        <v>30.093292000000002</v>
      </c>
      <c r="R426">
        <v>0.172509</v>
      </c>
      <c r="S426" t="s">
        <v>6</v>
      </c>
      <c r="T426">
        <v>4.5568520000000001</v>
      </c>
      <c r="U426">
        <v>4.274E-3</v>
      </c>
      <c r="V426" t="s">
        <v>7</v>
      </c>
      <c r="W426">
        <v>3.0241980000000002</v>
      </c>
      <c r="X426">
        <v>3.405E-3</v>
      </c>
      <c r="Y426" t="s">
        <v>8</v>
      </c>
      <c r="Z426">
        <v>16.158405999999999</v>
      </c>
      <c r="AA426">
        <v>0.11062900000000001</v>
      </c>
      <c r="AB426" t="s">
        <v>9</v>
      </c>
      <c r="AC426">
        <v>1788.3601900000001</v>
      </c>
      <c r="AD426">
        <v>1261.725944</v>
      </c>
      <c r="AE426" t="s">
        <v>10</v>
      </c>
      <c r="AF426">
        <v>1.23E-3</v>
      </c>
      <c r="AG426">
        <v>0</v>
      </c>
      <c r="AH426" t="s">
        <v>11</v>
      </c>
      <c r="AI426">
        <v>0.99830399999999997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2338.991352</v>
      </c>
      <c r="I427">
        <v>1675.9686810000001</v>
      </c>
      <c r="J427" t="s">
        <v>3</v>
      </c>
      <c r="K427">
        <v>2215.75918</v>
      </c>
      <c r="L427">
        <v>1711.8809940000001</v>
      </c>
      <c r="M427" t="s">
        <v>4</v>
      </c>
      <c r="N427">
        <v>25.893688000000001</v>
      </c>
      <c r="O427">
        <v>0.72167400000000004</v>
      </c>
      <c r="P427" t="s">
        <v>5</v>
      </c>
      <c r="Q427">
        <v>36.133865999999998</v>
      </c>
      <c r="R427">
        <v>0.29448200000000002</v>
      </c>
      <c r="S427" t="s">
        <v>6</v>
      </c>
      <c r="T427">
        <v>5.47072</v>
      </c>
      <c r="U427">
        <v>8.0490000000000006E-3</v>
      </c>
      <c r="V427" t="s">
        <v>7</v>
      </c>
      <c r="W427">
        <v>3.6284619999999999</v>
      </c>
      <c r="X427">
        <v>3.5330000000000001E-3</v>
      </c>
      <c r="Y427" t="s">
        <v>8</v>
      </c>
      <c r="Z427">
        <v>19.400842000000001</v>
      </c>
      <c r="AA427">
        <v>0.166186</v>
      </c>
      <c r="AB427" t="s">
        <v>9</v>
      </c>
      <c r="AC427">
        <v>2147.5613020000001</v>
      </c>
      <c r="AD427">
        <v>1722.196993</v>
      </c>
      <c r="AE427" t="s">
        <v>10</v>
      </c>
      <c r="AF427">
        <v>1.23E-3</v>
      </c>
      <c r="AG427">
        <v>0</v>
      </c>
      <c r="AH427" t="s">
        <v>11</v>
      </c>
      <c r="AI427">
        <v>0.99856299999999998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2727.1622000000002</v>
      </c>
      <c r="I428">
        <v>2370.114329</v>
      </c>
      <c r="J428" t="s">
        <v>3</v>
      </c>
      <c r="K428">
        <v>2583.397344</v>
      </c>
      <c r="L428">
        <v>2415.677604</v>
      </c>
      <c r="M428" t="s">
        <v>4</v>
      </c>
      <c r="N428">
        <v>30.219190000000001</v>
      </c>
      <c r="O428">
        <v>0.94115700000000002</v>
      </c>
      <c r="P428" t="s">
        <v>5</v>
      </c>
      <c r="Q428">
        <v>42.129961999999999</v>
      </c>
      <c r="R428">
        <v>0.34373999999999999</v>
      </c>
      <c r="S428" t="s">
        <v>6</v>
      </c>
      <c r="T428">
        <v>6.377294</v>
      </c>
      <c r="U428">
        <v>9.3900000000000008E-3</v>
      </c>
      <c r="V428" t="s">
        <v>7</v>
      </c>
      <c r="W428">
        <v>4.2308339999999998</v>
      </c>
      <c r="X428">
        <v>3.6879999999999999E-3</v>
      </c>
      <c r="Y428" t="s">
        <v>8</v>
      </c>
      <c r="Z428">
        <v>22.618392</v>
      </c>
      <c r="AA428">
        <v>0.19506799999999999</v>
      </c>
      <c r="AB428" t="s">
        <v>9</v>
      </c>
      <c r="AC428">
        <v>2503.8517459999998</v>
      </c>
      <c r="AD428">
        <v>2430.4980580000001</v>
      </c>
      <c r="AE428" t="s">
        <v>10</v>
      </c>
      <c r="AF428">
        <v>1.23E-3</v>
      </c>
      <c r="AG428">
        <v>0</v>
      </c>
      <c r="AH428" t="s">
        <v>11</v>
      </c>
      <c r="AI428">
        <v>0.99876399999999999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3114.7008839999999</v>
      </c>
      <c r="I429">
        <v>3095.9690599999999</v>
      </c>
      <c r="J429" t="s">
        <v>3</v>
      </c>
      <c r="K429">
        <v>2950.1664580000001</v>
      </c>
      <c r="L429">
        <v>3174.9759199999999</v>
      </c>
      <c r="M429" t="s">
        <v>4</v>
      </c>
      <c r="N429">
        <v>34.57846</v>
      </c>
      <c r="O429">
        <v>1.103877</v>
      </c>
      <c r="P429" t="s">
        <v>5</v>
      </c>
      <c r="Q429">
        <v>48.152113999999997</v>
      </c>
      <c r="R429">
        <v>0.38281399999999999</v>
      </c>
      <c r="S429" t="s">
        <v>6</v>
      </c>
      <c r="T429">
        <v>7.2920559999999996</v>
      </c>
      <c r="U429">
        <v>1.1193E-2</v>
      </c>
      <c r="V429" t="s">
        <v>7</v>
      </c>
      <c r="W429">
        <v>4.8347720000000001</v>
      </c>
      <c r="X429">
        <v>3.8570000000000002E-3</v>
      </c>
      <c r="Y429" t="s">
        <v>8</v>
      </c>
      <c r="Z429">
        <v>25.854935999999999</v>
      </c>
      <c r="AA429">
        <v>0.21185599999999999</v>
      </c>
      <c r="AB429" t="s">
        <v>9</v>
      </c>
      <c r="AC429">
        <v>2859.2116380000002</v>
      </c>
      <c r="AD429">
        <v>3193.3213620000001</v>
      </c>
      <c r="AE429" t="s">
        <v>10</v>
      </c>
      <c r="AF429">
        <v>1.23E-3</v>
      </c>
      <c r="AG429">
        <v>0</v>
      </c>
      <c r="AH429" t="s">
        <v>11</v>
      </c>
      <c r="AI429">
        <v>0.99886699999999995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3502.7962360000001</v>
      </c>
      <c r="I430">
        <v>3651.7412469999999</v>
      </c>
      <c r="J430" t="s">
        <v>3</v>
      </c>
      <c r="K430">
        <v>3317.56648</v>
      </c>
      <c r="L430">
        <v>3732.48495</v>
      </c>
      <c r="M430" t="s">
        <v>4</v>
      </c>
      <c r="N430">
        <v>38.943088000000003</v>
      </c>
      <c r="O430">
        <v>1.265145</v>
      </c>
      <c r="P430" t="s">
        <v>5</v>
      </c>
      <c r="Q430">
        <v>54.177444000000001</v>
      </c>
      <c r="R430">
        <v>0.44048199999999998</v>
      </c>
      <c r="S430" t="s">
        <v>6</v>
      </c>
      <c r="T430">
        <v>8.2056539999999991</v>
      </c>
      <c r="U430">
        <v>1.3592E-2</v>
      </c>
      <c r="V430" t="s">
        <v>7</v>
      </c>
      <c r="W430">
        <v>5.4405260000000002</v>
      </c>
      <c r="X430">
        <v>4.0629999999999998E-3</v>
      </c>
      <c r="Y430" t="s">
        <v>8</v>
      </c>
      <c r="Z430">
        <v>29.096710000000002</v>
      </c>
      <c r="AA430">
        <v>0.24828600000000001</v>
      </c>
      <c r="AB430" t="s">
        <v>9</v>
      </c>
      <c r="AC430">
        <v>3215.1908699999999</v>
      </c>
      <c r="AD430">
        <v>3746.1236990000002</v>
      </c>
      <c r="AE430" t="s">
        <v>10</v>
      </c>
      <c r="AF430">
        <v>1.23E-3</v>
      </c>
      <c r="AG430">
        <v>0</v>
      </c>
      <c r="AH430" t="s">
        <v>11</v>
      </c>
      <c r="AI430">
        <v>0.99907800000000002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3887.4894800000002</v>
      </c>
      <c r="I431">
        <v>5403.5821960000003</v>
      </c>
      <c r="J431" t="s">
        <v>3</v>
      </c>
      <c r="K431">
        <v>3681.6664700000001</v>
      </c>
      <c r="L431">
        <v>5575.9363270000003</v>
      </c>
      <c r="M431" t="s">
        <v>4</v>
      </c>
      <c r="N431">
        <v>43.249158000000001</v>
      </c>
      <c r="O431">
        <v>1.395977</v>
      </c>
      <c r="P431" t="s">
        <v>5</v>
      </c>
      <c r="Q431">
        <v>60.209131999999997</v>
      </c>
      <c r="R431">
        <v>0.51456500000000005</v>
      </c>
      <c r="S431" t="s">
        <v>6</v>
      </c>
      <c r="T431">
        <v>9.1212020000000003</v>
      </c>
      <c r="U431">
        <v>1.6119999999999999E-2</v>
      </c>
      <c r="V431" t="s">
        <v>7</v>
      </c>
      <c r="W431">
        <v>6.0480619999999998</v>
      </c>
      <c r="X431">
        <v>4.7010000000000003E-3</v>
      </c>
      <c r="Y431" t="s">
        <v>8</v>
      </c>
      <c r="Z431">
        <v>32.334498000000004</v>
      </c>
      <c r="AA431">
        <v>0.28883399999999998</v>
      </c>
      <c r="AB431" t="s">
        <v>9</v>
      </c>
      <c r="AC431">
        <v>3567.9216299999998</v>
      </c>
      <c r="AD431">
        <v>5605.1759350000002</v>
      </c>
      <c r="AE431" t="s">
        <v>10</v>
      </c>
      <c r="AF431">
        <v>1.23E-3</v>
      </c>
      <c r="AG431">
        <v>0</v>
      </c>
      <c r="AH431" t="s">
        <v>11</v>
      </c>
      <c r="AI431">
        <v>0.99908300000000005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4273.9377139999997</v>
      </c>
      <c r="I432">
        <v>6548.6830229999996</v>
      </c>
      <c r="J432" t="s">
        <v>3</v>
      </c>
      <c r="K432">
        <v>4047.5726020000002</v>
      </c>
      <c r="L432">
        <v>6792.65067</v>
      </c>
      <c r="M432" t="s">
        <v>4</v>
      </c>
      <c r="N432">
        <v>47.553215999999999</v>
      </c>
      <c r="O432">
        <v>1.5493889999999999</v>
      </c>
      <c r="P432" t="s">
        <v>5</v>
      </c>
      <c r="Q432">
        <v>66.232026000000005</v>
      </c>
      <c r="R432">
        <v>0.56033100000000002</v>
      </c>
      <c r="S432" t="s">
        <v>6</v>
      </c>
      <c r="T432">
        <v>10.030986</v>
      </c>
      <c r="U432">
        <v>1.7565000000000001E-2</v>
      </c>
      <c r="V432" t="s">
        <v>7</v>
      </c>
      <c r="W432">
        <v>6.6563460000000001</v>
      </c>
      <c r="X432">
        <v>5.5319999999999996E-3</v>
      </c>
      <c r="Y432" t="s">
        <v>8</v>
      </c>
      <c r="Z432">
        <v>35.569194000000003</v>
      </c>
      <c r="AA432">
        <v>0.30805100000000002</v>
      </c>
      <c r="AB432" t="s">
        <v>9</v>
      </c>
      <c r="AC432">
        <v>3922.4706580000002</v>
      </c>
      <c r="AD432">
        <v>6835.3485710000004</v>
      </c>
      <c r="AE432" t="s">
        <v>10</v>
      </c>
      <c r="AF432">
        <v>1.23E-3</v>
      </c>
      <c r="AG432">
        <v>0</v>
      </c>
      <c r="AH432" t="s">
        <v>11</v>
      </c>
      <c r="AI432">
        <v>0.99916400000000005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4662.4822439999998</v>
      </c>
      <c r="I433">
        <v>7864.8586530000002</v>
      </c>
      <c r="J433" t="s">
        <v>3</v>
      </c>
      <c r="K433">
        <v>4415.8514299999997</v>
      </c>
      <c r="L433">
        <v>8188.1358449999998</v>
      </c>
      <c r="M433" t="s">
        <v>4</v>
      </c>
      <c r="N433">
        <v>51.851568</v>
      </c>
      <c r="O433">
        <v>1.603718</v>
      </c>
      <c r="P433" t="s">
        <v>5</v>
      </c>
      <c r="Q433">
        <v>72.222211999999999</v>
      </c>
      <c r="R433">
        <v>0.572349</v>
      </c>
      <c r="S433" t="s">
        <v>6</v>
      </c>
      <c r="T433">
        <v>10.93919</v>
      </c>
      <c r="U433">
        <v>1.8956000000000001E-2</v>
      </c>
      <c r="V433" t="s">
        <v>7</v>
      </c>
      <c r="W433">
        <v>7.2668540000000004</v>
      </c>
      <c r="X433">
        <v>7.3020000000000003E-3</v>
      </c>
      <c r="Y433" t="s">
        <v>8</v>
      </c>
      <c r="Z433">
        <v>38.775388</v>
      </c>
      <c r="AA433">
        <v>0.312666</v>
      </c>
      <c r="AB433" t="s">
        <v>9</v>
      </c>
      <c r="AC433">
        <v>4279.4402440000003</v>
      </c>
      <c r="AD433">
        <v>8242.7171440000002</v>
      </c>
      <c r="AE433" t="s">
        <v>10</v>
      </c>
      <c r="AF433">
        <v>1.23E-3</v>
      </c>
      <c r="AG433">
        <v>0</v>
      </c>
      <c r="AH433" t="s">
        <v>11</v>
      </c>
      <c r="AI433">
        <v>0.999224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5052.7463660000003</v>
      </c>
      <c r="I434">
        <v>8698.9798719999999</v>
      </c>
      <c r="J434" t="s">
        <v>3</v>
      </c>
      <c r="K434">
        <v>4785.635072</v>
      </c>
      <c r="L434">
        <v>9065.1451099999995</v>
      </c>
      <c r="M434" t="s">
        <v>4</v>
      </c>
      <c r="N434">
        <v>56.169682000000002</v>
      </c>
      <c r="O434">
        <v>1.72763</v>
      </c>
      <c r="P434" t="s">
        <v>5</v>
      </c>
      <c r="Q434">
        <v>78.268305999999995</v>
      </c>
      <c r="R434">
        <v>0.67288099999999995</v>
      </c>
      <c r="S434" t="s">
        <v>6</v>
      </c>
      <c r="T434">
        <v>11.854240000000001</v>
      </c>
      <c r="U434">
        <v>2.0742E-2</v>
      </c>
      <c r="V434" t="s">
        <v>7</v>
      </c>
      <c r="W434">
        <v>7.8926860000000003</v>
      </c>
      <c r="X434">
        <v>2.2679000000000001E-2</v>
      </c>
      <c r="Y434" t="s">
        <v>8</v>
      </c>
      <c r="Z434">
        <v>42.007539999999999</v>
      </c>
      <c r="AA434">
        <v>0.33460000000000001</v>
      </c>
      <c r="AB434" t="s">
        <v>9</v>
      </c>
      <c r="AC434">
        <v>4637.8315839999996</v>
      </c>
      <c r="AD434">
        <v>9131.9627700000001</v>
      </c>
      <c r="AE434" t="s">
        <v>10</v>
      </c>
      <c r="AF434">
        <v>1.23E-3</v>
      </c>
      <c r="AG434">
        <v>0</v>
      </c>
      <c r="AH434" t="s">
        <v>11</v>
      </c>
      <c r="AI434">
        <v>0.99929900000000005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5442.809964</v>
      </c>
      <c r="I435">
        <v>10033.77744</v>
      </c>
      <c r="J435" t="s">
        <v>3</v>
      </c>
      <c r="K435">
        <v>5155.2793119999997</v>
      </c>
      <c r="L435">
        <v>10530.352500000001</v>
      </c>
      <c r="M435" t="s">
        <v>4</v>
      </c>
      <c r="N435">
        <v>60.485422</v>
      </c>
      <c r="O435">
        <v>1.918498</v>
      </c>
      <c r="P435" t="s">
        <v>5</v>
      </c>
      <c r="Q435">
        <v>84.310017999999999</v>
      </c>
      <c r="R435">
        <v>0.77604499999999998</v>
      </c>
      <c r="S435" t="s">
        <v>6</v>
      </c>
      <c r="T435">
        <v>12.764172</v>
      </c>
      <c r="U435">
        <v>2.3380000000000001E-2</v>
      </c>
      <c r="V435" t="s">
        <v>7</v>
      </c>
      <c r="W435">
        <v>8.5053680000000007</v>
      </c>
      <c r="X435">
        <v>2.7442000000000001E-2</v>
      </c>
      <c r="Y435" t="s">
        <v>8</v>
      </c>
      <c r="Z435">
        <v>45.253307999999997</v>
      </c>
      <c r="AA435">
        <v>0.38611400000000001</v>
      </c>
      <c r="AB435" t="s">
        <v>9</v>
      </c>
      <c r="AC435">
        <v>4996.0935300000001</v>
      </c>
      <c r="AD435">
        <v>10634.298803</v>
      </c>
      <c r="AE435" t="s">
        <v>10</v>
      </c>
      <c r="AF435">
        <v>1.23E-3</v>
      </c>
      <c r="AG435">
        <v>0</v>
      </c>
      <c r="AH435" t="s">
        <v>11</v>
      </c>
      <c r="AI435">
        <v>0.99934699999999999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5833.194598</v>
      </c>
      <c r="I436">
        <v>10835.152706999999</v>
      </c>
      <c r="J436" t="s">
        <v>3</v>
      </c>
      <c r="K436">
        <v>5524.9858979999999</v>
      </c>
      <c r="L436">
        <v>11450.049614</v>
      </c>
      <c r="M436" t="s">
        <v>4</v>
      </c>
      <c r="N436">
        <v>64.826571999999999</v>
      </c>
      <c r="O436">
        <v>2.2646500000000001</v>
      </c>
      <c r="P436" t="s">
        <v>5</v>
      </c>
      <c r="Q436">
        <v>90.352500000000006</v>
      </c>
      <c r="R436">
        <v>0.85860599999999998</v>
      </c>
      <c r="S436" t="s">
        <v>6</v>
      </c>
      <c r="T436">
        <v>13.678050000000001</v>
      </c>
      <c r="U436">
        <v>2.6314000000000001E-2</v>
      </c>
      <c r="V436" t="s">
        <v>7</v>
      </c>
      <c r="W436">
        <v>9.1138700000000004</v>
      </c>
      <c r="X436">
        <v>2.9038999999999999E-2</v>
      </c>
      <c r="Y436" t="s">
        <v>8</v>
      </c>
      <c r="Z436">
        <v>48.495061999999997</v>
      </c>
      <c r="AA436">
        <v>0.42135299999999998</v>
      </c>
      <c r="AB436" t="s">
        <v>9</v>
      </c>
      <c r="AC436">
        <v>5354.3869080000004</v>
      </c>
      <c r="AD436">
        <v>11591.598375</v>
      </c>
      <c r="AE436" t="s">
        <v>10</v>
      </c>
      <c r="AF436">
        <v>1.23E-3</v>
      </c>
      <c r="AG436">
        <v>0</v>
      </c>
      <c r="AH436" t="s">
        <v>11</v>
      </c>
      <c r="AI436">
        <v>0.99935399999999996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6223.5442059999996</v>
      </c>
      <c r="I437">
        <v>11933.090816</v>
      </c>
      <c r="J437" t="s">
        <v>3</v>
      </c>
      <c r="K437">
        <v>5894.5602740000004</v>
      </c>
      <c r="L437">
        <v>12695.385313999999</v>
      </c>
      <c r="M437" t="s">
        <v>4</v>
      </c>
      <c r="N437">
        <v>69.232417999999996</v>
      </c>
      <c r="O437">
        <v>2.9560659999999999</v>
      </c>
      <c r="P437" t="s">
        <v>5</v>
      </c>
      <c r="Q437">
        <v>96.407420000000002</v>
      </c>
      <c r="R437">
        <v>0.96456200000000003</v>
      </c>
      <c r="S437" t="s">
        <v>6</v>
      </c>
      <c r="T437">
        <v>14.593348000000001</v>
      </c>
      <c r="U437">
        <v>3.1032000000000001E-2</v>
      </c>
      <c r="V437" t="s">
        <v>7</v>
      </c>
      <c r="W437">
        <v>9.7239699999999996</v>
      </c>
      <c r="X437">
        <v>3.0852000000000001E-2</v>
      </c>
      <c r="Y437" t="s">
        <v>8</v>
      </c>
      <c r="Z437">
        <v>51.757204000000002</v>
      </c>
      <c r="AA437">
        <v>0.47543800000000003</v>
      </c>
      <c r="AB437" t="s">
        <v>9</v>
      </c>
      <c r="AC437">
        <v>5712.4716319999998</v>
      </c>
      <c r="AD437">
        <v>12889.277276000001</v>
      </c>
      <c r="AE437" t="s">
        <v>10</v>
      </c>
      <c r="AF437">
        <v>1.23E-3</v>
      </c>
      <c r="AG437">
        <v>0</v>
      </c>
      <c r="AH437" t="s">
        <v>11</v>
      </c>
      <c r="AI437">
        <v>0.99936100000000005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6614.2041980000004</v>
      </c>
      <c r="I438">
        <v>13035.551745999999</v>
      </c>
      <c r="J438" t="s">
        <v>3</v>
      </c>
      <c r="K438">
        <v>6264.7892140000004</v>
      </c>
      <c r="L438">
        <v>13829.076693999999</v>
      </c>
      <c r="M438" t="s">
        <v>4</v>
      </c>
      <c r="N438">
        <v>73.536779999999993</v>
      </c>
      <c r="O438">
        <v>3.1229529999999999</v>
      </c>
      <c r="P438" t="s">
        <v>5</v>
      </c>
      <c r="Q438">
        <v>102.411958</v>
      </c>
      <c r="R438">
        <v>0.995035</v>
      </c>
      <c r="S438" t="s">
        <v>6</v>
      </c>
      <c r="T438">
        <v>15.502068</v>
      </c>
      <c r="U438">
        <v>3.2078000000000002E-2</v>
      </c>
      <c r="V438" t="s">
        <v>7</v>
      </c>
      <c r="W438">
        <v>10.333894000000001</v>
      </c>
      <c r="X438">
        <v>3.3252999999999998E-2</v>
      </c>
      <c r="Y438" t="s">
        <v>8</v>
      </c>
      <c r="Z438">
        <v>54.982998000000002</v>
      </c>
      <c r="AA438">
        <v>0.478995</v>
      </c>
      <c r="AB438" t="s">
        <v>9</v>
      </c>
      <c r="AC438">
        <v>6071.3632719999996</v>
      </c>
      <c r="AD438">
        <v>14028.208193</v>
      </c>
      <c r="AE438" t="s">
        <v>10</v>
      </c>
      <c r="AF438">
        <v>1.23E-3</v>
      </c>
      <c r="AG438">
        <v>0</v>
      </c>
      <c r="AH438" t="s">
        <v>11</v>
      </c>
      <c r="AI438">
        <v>0.99936400000000003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7005.0793180000001</v>
      </c>
      <c r="I439">
        <v>14520.538989999999</v>
      </c>
      <c r="J439" t="s">
        <v>3</v>
      </c>
      <c r="K439">
        <v>6635.0204379999996</v>
      </c>
      <c r="L439">
        <v>15351.218296999999</v>
      </c>
      <c r="M439" t="s">
        <v>4</v>
      </c>
      <c r="N439">
        <v>77.878169999999997</v>
      </c>
      <c r="O439">
        <v>3.3486980000000002</v>
      </c>
      <c r="P439" t="s">
        <v>5</v>
      </c>
      <c r="Q439">
        <v>108.421396</v>
      </c>
      <c r="R439">
        <v>1.0101290000000001</v>
      </c>
      <c r="S439" t="s">
        <v>6</v>
      </c>
      <c r="T439">
        <v>16.413128</v>
      </c>
      <c r="U439">
        <v>3.3543000000000003E-2</v>
      </c>
      <c r="V439" t="s">
        <v>7</v>
      </c>
      <c r="W439">
        <v>10.940052</v>
      </c>
      <c r="X439">
        <v>3.2912999999999998E-2</v>
      </c>
      <c r="Y439" t="s">
        <v>8</v>
      </c>
      <c r="Z439">
        <v>58.208734</v>
      </c>
      <c r="AA439">
        <v>0.47600999999999999</v>
      </c>
      <c r="AB439" t="s">
        <v>9</v>
      </c>
      <c r="AC439">
        <v>6430.21551</v>
      </c>
      <c r="AD439">
        <v>15557.799176</v>
      </c>
      <c r="AE439" t="s">
        <v>10</v>
      </c>
      <c r="AF439">
        <v>1.23E-3</v>
      </c>
      <c r="AG439">
        <v>0</v>
      </c>
      <c r="AH439" t="s">
        <v>11</v>
      </c>
      <c r="AI439">
        <v>0.999413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7393.1106200000004</v>
      </c>
      <c r="I440">
        <v>16618.640542000001</v>
      </c>
      <c r="J440" t="s">
        <v>3</v>
      </c>
      <c r="K440">
        <v>7002.5435699999998</v>
      </c>
      <c r="L440">
        <v>17505.124374999999</v>
      </c>
      <c r="M440" t="s">
        <v>4</v>
      </c>
      <c r="N440">
        <v>82.200187999999997</v>
      </c>
      <c r="O440">
        <v>3.6390980000000002</v>
      </c>
      <c r="P440" t="s">
        <v>5</v>
      </c>
      <c r="Q440">
        <v>114.443438</v>
      </c>
      <c r="R440">
        <v>1.046038</v>
      </c>
      <c r="S440" t="s">
        <v>6</v>
      </c>
      <c r="T440">
        <v>17.32666</v>
      </c>
      <c r="U440">
        <v>3.6283999999999997E-2</v>
      </c>
      <c r="V440" t="s">
        <v>7</v>
      </c>
      <c r="W440">
        <v>11.547288</v>
      </c>
      <c r="X440">
        <v>3.2881000000000001E-2</v>
      </c>
      <c r="Y440" t="s">
        <v>8</v>
      </c>
      <c r="Z440">
        <v>61.445028000000001</v>
      </c>
      <c r="AA440">
        <v>0.496367</v>
      </c>
      <c r="AB440" t="s">
        <v>9</v>
      </c>
      <c r="AC440">
        <v>6786.373106</v>
      </c>
      <c r="AD440">
        <v>17726.865061</v>
      </c>
      <c r="AE440" t="s">
        <v>10</v>
      </c>
      <c r="AF440">
        <v>1.23E-3</v>
      </c>
      <c r="AG440">
        <v>0</v>
      </c>
      <c r="AH440" t="s">
        <v>11</v>
      </c>
      <c r="AI440">
        <v>0.99945300000000004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7780.6599800000004</v>
      </c>
      <c r="I441">
        <v>17755.820522000002</v>
      </c>
      <c r="J441" t="s">
        <v>3</v>
      </c>
      <c r="K441">
        <v>7369.415712</v>
      </c>
      <c r="L441">
        <v>18644.334718999999</v>
      </c>
      <c r="M441" t="s">
        <v>4</v>
      </c>
      <c r="N441">
        <v>86.558210000000003</v>
      </c>
      <c r="O441">
        <v>3.859556</v>
      </c>
      <c r="P441" t="s">
        <v>5</v>
      </c>
      <c r="Q441">
        <v>120.46574200000001</v>
      </c>
      <c r="R441">
        <v>1.0894239999999999</v>
      </c>
      <c r="S441" t="s">
        <v>6</v>
      </c>
      <c r="T441">
        <v>18.236485999999999</v>
      </c>
      <c r="U441">
        <v>3.7484000000000003E-2</v>
      </c>
      <c r="V441" t="s">
        <v>7</v>
      </c>
      <c r="W441">
        <v>12.156188</v>
      </c>
      <c r="X441">
        <v>3.2764000000000001E-2</v>
      </c>
      <c r="Y441" t="s">
        <v>8</v>
      </c>
      <c r="Z441">
        <v>64.690280000000001</v>
      </c>
      <c r="AA441">
        <v>0.521756</v>
      </c>
      <c r="AB441" t="s">
        <v>9</v>
      </c>
      <c r="AC441">
        <v>7141.8398159999997</v>
      </c>
      <c r="AD441">
        <v>18865.446422000001</v>
      </c>
      <c r="AE441" t="s">
        <v>10</v>
      </c>
      <c r="AF441">
        <v>1.23E-3</v>
      </c>
      <c r="AG441">
        <v>0</v>
      </c>
      <c r="AH441" t="s">
        <v>11</v>
      </c>
      <c r="AI441">
        <v>0.99947799999999998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200.30802399999999</v>
      </c>
      <c r="I462">
        <v>10.560292</v>
      </c>
      <c r="J462" t="s">
        <v>3</v>
      </c>
      <c r="K462">
        <v>181.47500400000001</v>
      </c>
      <c r="L462">
        <v>6.2964079999999996</v>
      </c>
      <c r="M462" t="s">
        <v>4</v>
      </c>
      <c r="N462">
        <v>3.8307319999999998</v>
      </c>
      <c r="O462">
        <v>8.8345000000000007E-2</v>
      </c>
      <c r="P462" t="s">
        <v>5</v>
      </c>
      <c r="Q462">
        <v>0</v>
      </c>
      <c r="R462">
        <v>0</v>
      </c>
      <c r="S462" t="s">
        <v>6</v>
      </c>
      <c r="T462">
        <v>0.89951999999999999</v>
      </c>
      <c r="U462">
        <v>4.3399999999999998E-4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1.237E-3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0.99690100000000004</v>
      </c>
      <c r="AJ462">
        <v>3.9999999999999998E-6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400.24200999999999</v>
      </c>
      <c r="I463">
        <v>36.881202999999999</v>
      </c>
      <c r="J463" t="s">
        <v>3</v>
      </c>
      <c r="K463">
        <v>362.86536599999999</v>
      </c>
      <c r="L463">
        <v>20.467756000000001</v>
      </c>
      <c r="M463" t="s">
        <v>4</v>
      </c>
      <c r="N463">
        <v>7.6507620000000003</v>
      </c>
      <c r="O463">
        <v>0.28864099999999998</v>
      </c>
      <c r="P463" t="s">
        <v>5</v>
      </c>
      <c r="Q463">
        <v>0</v>
      </c>
      <c r="R463">
        <v>0</v>
      </c>
      <c r="S463" t="s">
        <v>6</v>
      </c>
      <c r="T463">
        <v>1.799912</v>
      </c>
      <c r="U463">
        <v>1.89E-3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0.99760599999999999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599.72165600000005</v>
      </c>
      <c r="I464">
        <v>68.348035999999993</v>
      </c>
      <c r="J464" t="s">
        <v>3</v>
      </c>
      <c r="K464">
        <v>543.90678800000001</v>
      </c>
      <c r="L464">
        <v>37.016207000000001</v>
      </c>
      <c r="M464" t="s">
        <v>4</v>
      </c>
      <c r="N464">
        <v>11.463725999999999</v>
      </c>
      <c r="O464">
        <v>0.51635900000000001</v>
      </c>
      <c r="P464" t="s">
        <v>5</v>
      </c>
      <c r="Q464">
        <v>0</v>
      </c>
      <c r="R464">
        <v>0</v>
      </c>
      <c r="S464" t="s">
        <v>6</v>
      </c>
      <c r="T464">
        <v>2.692596</v>
      </c>
      <c r="U464">
        <v>3.0279999999999999E-3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0.99775999999999998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799.222802</v>
      </c>
      <c r="I465">
        <v>91.726052999999993</v>
      </c>
      <c r="J465" t="s">
        <v>3</v>
      </c>
      <c r="K465">
        <v>724.97554400000001</v>
      </c>
      <c r="L465">
        <v>50.621744</v>
      </c>
      <c r="M465" t="s">
        <v>4</v>
      </c>
      <c r="N465">
        <v>15.263716000000001</v>
      </c>
      <c r="O465">
        <v>0.75453999999999999</v>
      </c>
      <c r="P465" t="s">
        <v>5</v>
      </c>
      <c r="Q465">
        <v>0</v>
      </c>
      <c r="R465">
        <v>0</v>
      </c>
      <c r="S465" t="s">
        <v>6</v>
      </c>
      <c r="T465">
        <v>3.5926360000000002</v>
      </c>
      <c r="U465">
        <v>4.6670000000000001E-3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0.99793900000000002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999.05893200000003</v>
      </c>
      <c r="I466">
        <v>129.396501</v>
      </c>
      <c r="J466" t="s">
        <v>3</v>
      </c>
      <c r="K466">
        <v>906.319074</v>
      </c>
      <c r="L466">
        <v>71.798454000000007</v>
      </c>
      <c r="M466" t="s">
        <v>4</v>
      </c>
      <c r="N466">
        <v>19.058465999999999</v>
      </c>
      <c r="O466">
        <v>1.0022230000000001</v>
      </c>
      <c r="P466" t="s">
        <v>5</v>
      </c>
      <c r="Q466">
        <v>0</v>
      </c>
      <c r="R466">
        <v>0</v>
      </c>
      <c r="S466" t="s">
        <v>6</v>
      </c>
      <c r="T466">
        <v>4.4898300000000004</v>
      </c>
      <c r="U466">
        <v>6.8380000000000003E-3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0.99827100000000002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1198.9612460000001</v>
      </c>
      <c r="I467">
        <v>175.987695</v>
      </c>
      <c r="J467" t="s">
        <v>3</v>
      </c>
      <c r="K467">
        <v>1087.668336</v>
      </c>
      <c r="L467">
        <v>95.952389999999994</v>
      </c>
      <c r="M467" t="s">
        <v>4</v>
      </c>
      <c r="N467">
        <v>22.861028000000001</v>
      </c>
      <c r="O467">
        <v>1.380476</v>
      </c>
      <c r="P467" t="s">
        <v>5</v>
      </c>
      <c r="Q467">
        <v>0</v>
      </c>
      <c r="R467">
        <v>0</v>
      </c>
      <c r="S467" t="s">
        <v>6</v>
      </c>
      <c r="T467">
        <v>5.3847319999999996</v>
      </c>
      <c r="U467">
        <v>7.8530000000000006E-3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0.99846000000000001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1398.9831380000001</v>
      </c>
      <c r="I468">
        <v>238.0076</v>
      </c>
      <c r="J468" t="s">
        <v>3</v>
      </c>
      <c r="K468">
        <v>1269.1629</v>
      </c>
      <c r="L468">
        <v>133.490115</v>
      </c>
      <c r="M468" t="s">
        <v>4</v>
      </c>
      <c r="N468">
        <v>26.671697999999999</v>
      </c>
      <c r="O468">
        <v>1.737277</v>
      </c>
      <c r="P468" t="s">
        <v>5</v>
      </c>
      <c r="Q468">
        <v>0</v>
      </c>
      <c r="R468">
        <v>0</v>
      </c>
      <c r="S468" t="s">
        <v>6</v>
      </c>
      <c r="T468">
        <v>6.2807360000000001</v>
      </c>
      <c r="U468">
        <v>8.6709999999999999E-3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0.99860000000000004</v>
      </c>
      <c r="AJ468">
        <v>1.9999999999999999E-6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1599.266198</v>
      </c>
      <c r="I469">
        <v>322.880741</v>
      </c>
      <c r="J469" t="s">
        <v>3</v>
      </c>
      <c r="K469">
        <v>1450.7892099999999</v>
      </c>
      <c r="L469">
        <v>186.23177200000001</v>
      </c>
      <c r="M469" t="s">
        <v>4</v>
      </c>
      <c r="N469">
        <v>30.530704</v>
      </c>
      <c r="O469">
        <v>2.2965059999999999</v>
      </c>
      <c r="P469" t="s">
        <v>5</v>
      </c>
      <c r="Q469">
        <v>0</v>
      </c>
      <c r="R469">
        <v>0</v>
      </c>
      <c r="S469" t="s">
        <v>6</v>
      </c>
      <c r="T469">
        <v>7.1791340000000003</v>
      </c>
      <c r="U469">
        <v>1.1292E-2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0.99874399999999997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1799.0019480000001</v>
      </c>
      <c r="I470">
        <v>386.22581400000001</v>
      </c>
      <c r="J470" t="s">
        <v>3</v>
      </c>
      <c r="K470">
        <v>1632.0404699999999</v>
      </c>
      <c r="L470">
        <v>220.74833899999999</v>
      </c>
      <c r="M470" t="s">
        <v>4</v>
      </c>
      <c r="N470">
        <v>34.329042000000001</v>
      </c>
      <c r="O470">
        <v>2.7401430000000002</v>
      </c>
      <c r="P470" t="s">
        <v>5</v>
      </c>
      <c r="Q470">
        <v>0</v>
      </c>
      <c r="R470">
        <v>0</v>
      </c>
      <c r="S470" t="s">
        <v>6</v>
      </c>
      <c r="T470">
        <v>8.0798000000000005</v>
      </c>
      <c r="U470">
        <v>1.2625000000000001E-2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0.99889600000000001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1999.007288</v>
      </c>
      <c r="I471">
        <v>428.47947499999998</v>
      </c>
      <c r="J471" t="s">
        <v>3</v>
      </c>
      <c r="K471">
        <v>1813.447332</v>
      </c>
      <c r="L471">
        <v>236.66229999999999</v>
      </c>
      <c r="M471" t="s">
        <v>4</v>
      </c>
      <c r="N471">
        <v>38.165508000000003</v>
      </c>
      <c r="O471">
        <v>3.3422740000000002</v>
      </c>
      <c r="P471" t="s">
        <v>5</v>
      </c>
      <c r="Q471">
        <v>0</v>
      </c>
      <c r="R471">
        <v>0</v>
      </c>
      <c r="S471" t="s">
        <v>6</v>
      </c>
      <c r="T471">
        <v>8.9780320000000007</v>
      </c>
      <c r="U471">
        <v>1.4146000000000001E-2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0.999058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2198.8563239999999</v>
      </c>
      <c r="I472">
        <v>479.65150999999997</v>
      </c>
      <c r="J472" t="s">
        <v>3</v>
      </c>
      <c r="K472">
        <v>1994.8315620000001</v>
      </c>
      <c r="L472">
        <v>265.30193100000002</v>
      </c>
      <c r="M472" t="s">
        <v>4</v>
      </c>
      <c r="N472">
        <v>41.983834000000002</v>
      </c>
      <c r="O472">
        <v>3.7975699999999999</v>
      </c>
      <c r="P472" t="s">
        <v>5</v>
      </c>
      <c r="Q472">
        <v>0</v>
      </c>
      <c r="R472">
        <v>0</v>
      </c>
      <c r="S472" t="s">
        <v>6</v>
      </c>
      <c r="T472">
        <v>9.8757280000000005</v>
      </c>
      <c r="U472">
        <v>1.5424999999999999E-2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0.99908200000000003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2398.29801</v>
      </c>
      <c r="I473">
        <v>564.44943000000001</v>
      </c>
      <c r="J473" t="s">
        <v>3</v>
      </c>
      <c r="K473">
        <v>2175.8710599999999</v>
      </c>
      <c r="L473">
        <v>313.93627099999998</v>
      </c>
      <c r="M473" t="s">
        <v>4</v>
      </c>
      <c r="N473">
        <v>45.760672</v>
      </c>
      <c r="O473">
        <v>4.2155709999999997</v>
      </c>
      <c r="P473" t="s">
        <v>5</v>
      </c>
      <c r="Q473">
        <v>0</v>
      </c>
      <c r="R473">
        <v>0</v>
      </c>
      <c r="S473" t="s">
        <v>6</v>
      </c>
      <c r="T473">
        <v>10.77017</v>
      </c>
      <c r="U473">
        <v>1.7908E-2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0.99913799999999997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2597.9166759999998</v>
      </c>
      <c r="I474">
        <v>601.67629399999998</v>
      </c>
      <c r="J474" t="s">
        <v>3</v>
      </c>
      <c r="K474">
        <v>2357.0413440000002</v>
      </c>
      <c r="L474">
        <v>341.576007</v>
      </c>
      <c r="M474" t="s">
        <v>4</v>
      </c>
      <c r="N474">
        <v>49.529274000000001</v>
      </c>
      <c r="O474">
        <v>4.3829039999999999</v>
      </c>
      <c r="P474" t="s">
        <v>5</v>
      </c>
      <c r="Q474">
        <v>0</v>
      </c>
      <c r="R474">
        <v>0</v>
      </c>
      <c r="S474" t="s">
        <v>6</v>
      </c>
      <c r="T474">
        <v>11.668049999999999</v>
      </c>
      <c r="U474">
        <v>1.8183999999999999E-2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0.99919400000000003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2797.6470840000002</v>
      </c>
      <c r="I475">
        <v>647.724469</v>
      </c>
      <c r="J475" t="s">
        <v>3</v>
      </c>
      <c r="K475">
        <v>2538.378142</v>
      </c>
      <c r="L475">
        <v>373.44306999999998</v>
      </c>
      <c r="M475" t="s">
        <v>4</v>
      </c>
      <c r="N475">
        <v>53.311528000000003</v>
      </c>
      <c r="O475">
        <v>4.6217810000000004</v>
      </c>
      <c r="P475" t="s">
        <v>5</v>
      </c>
      <c r="Q475">
        <v>0</v>
      </c>
      <c r="R475">
        <v>0</v>
      </c>
      <c r="S475" t="s">
        <v>6</v>
      </c>
      <c r="T475">
        <v>12.567550000000001</v>
      </c>
      <c r="U475">
        <v>2.1728000000000001E-2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0.99921300000000002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2997.4377979999999</v>
      </c>
      <c r="I476">
        <v>727.15703900000005</v>
      </c>
      <c r="J476" t="s">
        <v>3</v>
      </c>
      <c r="K476">
        <v>2719.6392639999999</v>
      </c>
      <c r="L476">
        <v>419.08203600000002</v>
      </c>
      <c r="M476" t="s">
        <v>4</v>
      </c>
      <c r="N476">
        <v>57.118076000000002</v>
      </c>
      <c r="O476">
        <v>4.9838760000000004</v>
      </c>
      <c r="P476" t="s">
        <v>5</v>
      </c>
      <c r="Q476">
        <v>0</v>
      </c>
      <c r="R476">
        <v>0</v>
      </c>
      <c r="S476" t="s">
        <v>6</v>
      </c>
      <c r="T476">
        <v>13.467995999999999</v>
      </c>
      <c r="U476">
        <v>2.6783999999999999E-2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0.99926899999999996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3197.0951479999999</v>
      </c>
      <c r="I477">
        <v>789.278999</v>
      </c>
      <c r="J477" t="s">
        <v>3</v>
      </c>
      <c r="K477">
        <v>2900.887952</v>
      </c>
      <c r="L477">
        <v>460.70718099999999</v>
      </c>
      <c r="M477" t="s">
        <v>4</v>
      </c>
      <c r="N477">
        <v>60.903889999999997</v>
      </c>
      <c r="O477">
        <v>5.2535720000000001</v>
      </c>
      <c r="P477" t="s">
        <v>5</v>
      </c>
      <c r="Q477">
        <v>0</v>
      </c>
      <c r="R477">
        <v>0</v>
      </c>
      <c r="S477" t="s">
        <v>6</v>
      </c>
      <c r="T477">
        <v>14.369244</v>
      </c>
      <c r="U477">
        <v>3.0186999999999999E-2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0.99929400000000002</v>
      </c>
      <c r="AJ477">
        <v>9.9999999999999995E-7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3397.2689359999999</v>
      </c>
      <c r="I478">
        <v>851.51225899999997</v>
      </c>
      <c r="J478" t="s">
        <v>3</v>
      </c>
      <c r="K478">
        <v>3082.5642979999998</v>
      </c>
      <c r="L478">
        <v>501.35085700000002</v>
      </c>
      <c r="M478" t="s">
        <v>4</v>
      </c>
      <c r="N478">
        <v>64.689657999999994</v>
      </c>
      <c r="O478">
        <v>5.518351</v>
      </c>
      <c r="P478" t="s">
        <v>5</v>
      </c>
      <c r="Q478">
        <v>0</v>
      </c>
      <c r="R478">
        <v>0</v>
      </c>
      <c r="S478" t="s">
        <v>6</v>
      </c>
      <c r="T478">
        <v>15.266508</v>
      </c>
      <c r="U478">
        <v>3.1188E-2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0.99936499999999995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3597.0306620000001</v>
      </c>
      <c r="I479">
        <v>934.14514499999996</v>
      </c>
      <c r="J479" t="s">
        <v>3</v>
      </c>
      <c r="K479">
        <v>3263.9181279999998</v>
      </c>
      <c r="L479">
        <v>550.86463300000003</v>
      </c>
      <c r="M479" t="s">
        <v>4</v>
      </c>
      <c r="N479">
        <v>68.461358000000004</v>
      </c>
      <c r="O479">
        <v>5.8806130000000003</v>
      </c>
      <c r="P479" t="s">
        <v>5</v>
      </c>
      <c r="Q479">
        <v>0</v>
      </c>
      <c r="R479">
        <v>0</v>
      </c>
      <c r="S479" t="s">
        <v>6</v>
      </c>
      <c r="T479">
        <v>16.168043999999998</v>
      </c>
      <c r="U479">
        <v>3.6266E-2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0.99939900000000004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3797.1461039999999</v>
      </c>
      <c r="I480">
        <v>990.68597799999998</v>
      </c>
      <c r="J480" t="s">
        <v>3</v>
      </c>
      <c r="K480">
        <v>3445.5519800000002</v>
      </c>
      <c r="L480">
        <v>586.62973699999998</v>
      </c>
      <c r="M480" t="s">
        <v>4</v>
      </c>
      <c r="N480">
        <v>72.263875999999996</v>
      </c>
      <c r="O480">
        <v>6.1139010000000003</v>
      </c>
      <c r="P480" t="s">
        <v>5</v>
      </c>
      <c r="Q480">
        <v>0</v>
      </c>
      <c r="R480">
        <v>0</v>
      </c>
      <c r="S480" t="s">
        <v>6</v>
      </c>
      <c r="T480">
        <v>17.068922000000001</v>
      </c>
      <c r="U480">
        <v>3.6636000000000002E-2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0.99943599999999999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3996.7959940000001</v>
      </c>
      <c r="I481">
        <v>1041.2147480000001</v>
      </c>
      <c r="J481" t="s">
        <v>3</v>
      </c>
      <c r="K481">
        <v>3626.7199139999998</v>
      </c>
      <c r="L481">
        <v>618.35559899999998</v>
      </c>
      <c r="M481" t="s">
        <v>4</v>
      </c>
      <c r="N481">
        <v>76.065821999999997</v>
      </c>
      <c r="O481">
        <v>6.4537000000000004</v>
      </c>
      <c r="P481" t="s">
        <v>5</v>
      </c>
      <c r="Q481">
        <v>0</v>
      </c>
      <c r="R481">
        <v>0</v>
      </c>
      <c r="S481" t="s">
        <v>6</v>
      </c>
      <c r="T481">
        <v>17.968008000000001</v>
      </c>
      <c r="U481">
        <v>3.8837999999999998E-2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0.99944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252.26767000000001</v>
      </c>
      <c r="I482">
        <v>107.55183100000001</v>
      </c>
      <c r="J482" t="s">
        <v>3</v>
      </c>
      <c r="K482">
        <v>239.94252</v>
      </c>
      <c r="L482">
        <v>109.263169</v>
      </c>
      <c r="M482" t="s">
        <v>4</v>
      </c>
      <c r="N482">
        <v>2.2832479999999999</v>
      </c>
      <c r="O482">
        <v>2.9978999999999999E-2</v>
      </c>
      <c r="P482" t="s">
        <v>5</v>
      </c>
      <c r="Q482">
        <v>7.5994859999999997</v>
      </c>
      <c r="R482">
        <v>3.1324999999999999E-2</v>
      </c>
      <c r="S482" t="s">
        <v>6</v>
      </c>
      <c r="T482">
        <v>2.7008779999999999</v>
      </c>
      <c r="U482">
        <v>2.0056000000000001E-2</v>
      </c>
      <c r="V482" t="s">
        <v>7</v>
      </c>
      <c r="W482">
        <v>0.60816999999999999</v>
      </c>
      <c r="X482">
        <v>1.2300000000000001E-4</v>
      </c>
      <c r="Y482" t="s">
        <v>8</v>
      </c>
      <c r="Z482">
        <v>3.05274</v>
      </c>
      <c r="AA482">
        <v>8.2740000000000001E-3</v>
      </c>
      <c r="AB482" t="s">
        <v>9</v>
      </c>
      <c r="AC482">
        <v>229.12179599999999</v>
      </c>
      <c r="AD482">
        <v>109.54159799999999</v>
      </c>
      <c r="AE482" t="s">
        <v>10</v>
      </c>
      <c r="AF482">
        <v>1.232E-3</v>
      </c>
      <c r="AG482">
        <v>0</v>
      </c>
      <c r="AH482" t="s">
        <v>11</v>
      </c>
      <c r="AI482">
        <v>0.99652499999999999</v>
      </c>
      <c r="AJ482">
        <v>3.0000000000000001E-6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504.39771200000001</v>
      </c>
      <c r="I483">
        <v>276.22601800000001</v>
      </c>
      <c r="J483" t="s">
        <v>3</v>
      </c>
      <c r="K483">
        <v>479.78893599999998</v>
      </c>
      <c r="L483">
        <v>279.76784199999997</v>
      </c>
      <c r="M483" t="s">
        <v>4</v>
      </c>
      <c r="N483">
        <v>4.5825480000000001</v>
      </c>
      <c r="O483">
        <v>8.8593000000000005E-2</v>
      </c>
      <c r="P483" t="s">
        <v>5</v>
      </c>
      <c r="Q483">
        <v>15.133252000000001</v>
      </c>
      <c r="R483">
        <v>9.8740999999999995E-2</v>
      </c>
      <c r="S483" t="s">
        <v>6</v>
      </c>
      <c r="T483">
        <v>5.3571980000000003</v>
      </c>
      <c r="U483">
        <v>6.5670999999999993E-2</v>
      </c>
      <c r="V483" t="s">
        <v>7</v>
      </c>
      <c r="W483">
        <v>1.2190780000000001</v>
      </c>
      <c r="X483">
        <v>3.3199999999999999E-4</v>
      </c>
      <c r="Y483" t="s">
        <v>8</v>
      </c>
      <c r="Z483">
        <v>6.0832199999999998</v>
      </c>
      <c r="AA483">
        <v>2.8823999999999999E-2</v>
      </c>
      <c r="AB483" t="s">
        <v>9</v>
      </c>
      <c r="AC483">
        <v>458.19709</v>
      </c>
      <c r="AD483">
        <v>279.40911799999998</v>
      </c>
      <c r="AE483" t="s">
        <v>10</v>
      </c>
      <c r="AF483">
        <v>1.2310000000000001E-3</v>
      </c>
      <c r="AG483">
        <v>0</v>
      </c>
      <c r="AH483" t="s">
        <v>11</v>
      </c>
      <c r="AI483">
        <v>0.99728799999999995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753.32849799999997</v>
      </c>
      <c r="I484">
        <v>555.63724500000001</v>
      </c>
      <c r="J484" t="s">
        <v>3</v>
      </c>
      <c r="K484">
        <v>716.44624199999998</v>
      </c>
      <c r="L484">
        <v>562.32361200000003</v>
      </c>
      <c r="M484" t="s">
        <v>4</v>
      </c>
      <c r="N484">
        <v>6.8890539999999998</v>
      </c>
      <c r="O484">
        <v>0.24052799999999999</v>
      </c>
      <c r="P484" t="s">
        <v>5</v>
      </c>
      <c r="Q484">
        <v>22.640868000000001</v>
      </c>
      <c r="R484">
        <v>0.26283600000000001</v>
      </c>
      <c r="S484" t="s">
        <v>6</v>
      </c>
      <c r="T484">
        <v>8.0187019999999993</v>
      </c>
      <c r="U484">
        <v>0.153365</v>
      </c>
      <c r="V484" t="s">
        <v>7</v>
      </c>
      <c r="W484">
        <v>1.8400259999999999</v>
      </c>
      <c r="X484">
        <v>2.6459999999999999E-3</v>
      </c>
      <c r="Y484" t="s">
        <v>8</v>
      </c>
      <c r="Z484">
        <v>9.0779599999999991</v>
      </c>
      <c r="AA484">
        <v>7.6677999999999996E-2</v>
      </c>
      <c r="AB484" t="s">
        <v>9</v>
      </c>
      <c r="AC484">
        <v>684.10826799999995</v>
      </c>
      <c r="AD484">
        <v>560.45583599999998</v>
      </c>
      <c r="AE484" t="s">
        <v>10</v>
      </c>
      <c r="AF484">
        <v>1.23E-3</v>
      </c>
      <c r="AG484">
        <v>0</v>
      </c>
      <c r="AH484" t="s">
        <v>11</v>
      </c>
      <c r="AI484">
        <v>0.99769799999999997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1005.789532</v>
      </c>
      <c r="I485">
        <v>884.29880100000003</v>
      </c>
      <c r="J485" t="s">
        <v>3</v>
      </c>
      <c r="K485">
        <v>956.57659799999999</v>
      </c>
      <c r="L485">
        <v>895.24236399999995</v>
      </c>
      <c r="M485" t="s">
        <v>4</v>
      </c>
      <c r="N485">
        <v>9.2013420000000004</v>
      </c>
      <c r="O485">
        <v>0.45540199999999997</v>
      </c>
      <c r="P485" t="s">
        <v>5</v>
      </c>
      <c r="Q485">
        <v>30.155536000000001</v>
      </c>
      <c r="R485">
        <v>0.46614899999999998</v>
      </c>
      <c r="S485" t="s">
        <v>6</v>
      </c>
      <c r="T485">
        <v>10.671098000000001</v>
      </c>
      <c r="U485">
        <v>0.26095000000000002</v>
      </c>
      <c r="V485" t="s">
        <v>7</v>
      </c>
      <c r="W485">
        <v>2.4540540000000002</v>
      </c>
      <c r="X485">
        <v>2.823E-3</v>
      </c>
      <c r="Y485" t="s">
        <v>8</v>
      </c>
      <c r="Z485">
        <v>12.093462000000001</v>
      </c>
      <c r="AA485">
        <v>0.154391</v>
      </c>
      <c r="AB485" t="s">
        <v>9</v>
      </c>
      <c r="AC485">
        <v>913.47470399999997</v>
      </c>
      <c r="AD485">
        <v>891.17140600000005</v>
      </c>
      <c r="AE485" t="s">
        <v>10</v>
      </c>
      <c r="AF485">
        <v>1.23E-3</v>
      </c>
      <c r="AG485">
        <v>0</v>
      </c>
      <c r="AH485" t="s">
        <v>11</v>
      </c>
      <c r="AI485">
        <v>0.997973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1256.6414259999999</v>
      </c>
      <c r="I486">
        <v>1343.8703640000001</v>
      </c>
      <c r="J486" t="s">
        <v>3</v>
      </c>
      <c r="K486">
        <v>1195.0704900000001</v>
      </c>
      <c r="L486">
        <v>1361.227963</v>
      </c>
      <c r="M486" t="s">
        <v>4</v>
      </c>
      <c r="N486">
        <v>11.533934</v>
      </c>
      <c r="O486">
        <v>0.70310899999999998</v>
      </c>
      <c r="P486" t="s">
        <v>5</v>
      </c>
      <c r="Q486">
        <v>37.705573999999999</v>
      </c>
      <c r="R486">
        <v>0.65117499999999995</v>
      </c>
      <c r="S486" t="s">
        <v>6</v>
      </c>
      <c r="T486">
        <v>13.311617999999999</v>
      </c>
      <c r="U486">
        <v>0.35977100000000001</v>
      </c>
      <c r="V486" t="s">
        <v>7</v>
      </c>
      <c r="W486">
        <v>3.0703140000000002</v>
      </c>
      <c r="X486">
        <v>3.594E-3</v>
      </c>
      <c r="Y486" t="s">
        <v>8</v>
      </c>
      <c r="Z486">
        <v>15.149568</v>
      </c>
      <c r="AA486">
        <v>0.24101300000000001</v>
      </c>
      <c r="AB486" t="s">
        <v>9</v>
      </c>
      <c r="AC486">
        <v>1141.1525839999999</v>
      </c>
      <c r="AD486">
        <v>1357.862249</v>
      </c>
      <c r="AE486" t="s">
        <v>10</v>
      </c>
      <c r="AF486">
        <v>1.23E-3</v>
      </c>
      <c r="AG486">
        <v>0</v>
      </c>
      <c r="AH486" t="s">
        <v>11</v>
      </c>
      <c r="AI486">
        <v>0.99851800000000002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1508.027364</v>
      </c>
      <c r="I487">
        <v>1819.2449790000001</v>
      </c>
      <c r="J487" t="s">
        <v>3</v>
      </c>
      <c r="K487">
        <v>1434.1695259999999</v>
      </c>
      <c r="L487">
        <v>1841.6653349999999</v>
      </c>
      <c r="M487" t="s">
        <v>4</v>
      </c>
      <c r="N487">
        <v>13.825474</v>
      </c>
      <c r="O487">
        <v>1.0122610000000001</v>
      </c>
      <c r="P487" t="s">
        <v>5</v>
      </c>
      <c r="Q487">
        <v>45.255600000000001</v>
      </c>
      <c r="R487">
        <v>0.85751699999999997</v>
      </c>
      <c r="S487" t="s">
        <v>6</v>
      </c>
      <c r="T487">
        <v>15.979354000000001</v>
      </c>
      <c r="U487">
        <v>0.48807299999999998</v>
      </c>
      <c r="V487" t="s">
        <v>7</v>
      </c>
      <c r="W487">
        <v>3.6823700000000001</v>
      </c>
      <c r="X487">
        <v>3.98E-3</v>
      </c>
      <c r="Y487" t="s">
        <v>8</v>
      </c>
      <c r="Z487">
        <v>18.185784000000002</v>
      </c>
      <c r="AA487">
        <v>0.29474</v>
      </c>
      <c r="AB487" t="s">
        <v>9</v>
      </c>
      <c r="AC487">
        <v>1369.4760879999999</v>
      </c>
      <c r="AD487">
        <v>1835.2616619999999</v>
      </c>
      <c r="AE487" t="s">
        <v>10</v>
      </c>
      <c r="AF487">
        <v>1.23E-3</v>
      </c>
      <c r="AG487">
        <v>0</v>
      </c>
      <c r="AH487" t="s">
        <v>11</v>
      </c>
      <c r="AI487">
        <v>0.99861900000000003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1757.5565959999999</v>
      </c>
      <c r="I488">
        <v>2460.9294799999998</v>
      </c>
      <c r="J488" t="s">
        <v>3</v>
      </c>
      <c r="K488">
        <v>1671.4879699999999</v>
      </c>
      <c r="L488">
        <v>2487.6569979999999</v>
      </c>
      <c r="M488" t="s">
        <v>4</v>
      </c>
      <c r="N488">
        <v>16.08531</v>
      </c>
      <c r="O488">
        <v>1.2607390000000001</v>
      </c>
      <c r="P488" t="s">
        <v>5</v>
      </c>
      <c r="Q488">
        <v>52.790137999999999</v>
      </c>
      <c r="R488">
        <v>1.105761</v>
      </c>
      <c r="S488" t="s">
        <v>6</v>
      </c>
      <c r="T488">
        <v>18.670662</v>
      </c>
      <c r="U488">
        <v>0.63646199999999997</v>
      </c>
      <c r="V488" t="s">
        <v>7</v>
      </c>
      <c r="W488">
        <v>4.2980260000000001</v>
      </c>
      <c r="X488">
        <v>4.8599999999999997E-3</v>
      </c>
      <c r="Y488" t="s">
        <v>8</v>
      </c>
      <c r="Z488">
        <v>21.175698000000001</v>
      </c>
      <c r="AA488">
        <v>0.36874699999999999</v>
      </c>
      <c r="AB488" t="s">
        <v>9</v>
      </c>
      <c r="AC488">
        <v>1596.0678660000001</v>
      </c>
      <c r="AD488">
        <v>2473.9960729999998</v>
      </c>
      <c r="AE488" t="s">
        <v>10</v>
      </c>
      <c r="AF488">
        <v>1.23E-3</v>
      </c>
      <c r="AG488">
        <v>0</v>
      </c>
      <c r="AH488" t="s">
        <v>11</v>
      </c>
      <c r="AI488">
        <v>0.99892400000000003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2007.9902959999999</v>
      </c>
      <c r="I489">
        <v>3038.5508420000001</v>
      </c>
      <c r="J489" t="s">
        <v>3</v>
      </c>
      <c r="K489">
        <v>1909.6331540000001</v>
      </c>
      <c r="L489">
        <v>3064.9513910000001</v>
      </c>
      <c r="M489" t="s">
        <v>4</v>
      </c>
      <c r="N489">
        <v>18.412251999999999</v>
      </c>
      <c r="O489">
        <v>1.668272</v>
      </c>
      <c r="P489" t="s">
        <v>5</v>
      </c>
      <c r="Q489">
        <v>60.339221999999999</v>
      </c>
      <c r="R489">
        <v>1.395829</v>
      </c>
      <c r="S489" t="s">
        <v>6</v>
      </c>
      <c r="T489">
        <v>21.341904</v>
      </c>
      <c r="U489">
        <v>0.81506000000000001</v>
      </c>
      <c r="V489" t="s">
        <v>7</v>
      </c>
      <c r="W489">
        <v>4.9205480000000001</v>
      </c>
      <c r="X489">
        <v>7.7419999999999998E-3</v>
      </c>
      <c r="Y489" t="s">
        <v>8</v>
      </c>
      <c r="Z489">
        <v>24.187647999999999</v>
      </c>
      <c r="AA489">
        <v>0.46985100000000002</v>
      </c>
      <c r="AB489" t="s">
        <v>9</v>
      </c>
      <c r="AC489">
        <v>1823.4006959999999</v>
      </c>
      <c r="AD489">
        <v>3045.0395779999999</v>
      </c>
      <c r="AE489" t="s">
        <v>10</v>
      </c>
      <c r="AF489">
        <v>1.23E-3</v>
      </c>
      <c r="AG489">
        <v>0</v>
      </c>
      <c r="AH489" t="s">
        <v>11</v>
      </c>
      <c r="AI489">
        <v>0.99895400000000001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2259.6650979999999</v>
      </c>
      <c r="I490">
        <v>3957.1103739999999</v>
      </c>
      <c r="J490" t="s">
        <v>3</v>
      </c>
      <c r="K490">
        <v>2148.966136</v>
      </c>
      <c r="L490">
        <v>3996.278984</v>
      </c>
      <c r="M490" t="s">
        <v>4</v>
      </c>
      <c r="N490">
        <v>20.738399999999999</v>
      </c>
      <c r="O490">
        <v>2.074173</v>
      </c>
      <c r="P490" t="s">
        <v>5</v>
      </c>
      <c r="Q490">
        <v>67.891062000000005</v>
      </c>
      <c r="R490">
        <v>1.65524</v>
      </c>
      <c r="S490" t="s">
        <v>6</v>
      </c>
      <c r="T490">
        <v>23.996255999999999</v>
      </c>
      <c r="U490">
        <v>0.95009500000000002</v>
      </c>
      <c r="V490" t="s">
        <v>7</v>
      </c>
      <c r="W490">
        <v>5.5343</v>
      </c>
      <c r="X490">
        <v>8.4100000000000008E-3</v>
      </c>
      <c r="Y490" t="s">
        <v>8</v>
      </c>
      <c r="Z490">
        <v>27.228857999999999</v>
      </c>
      <c r="AA490">
        <v>0.59252899999999997</v>
      </c>
      <c r="AB490" t="s">
        <v>9</v>
      </c>
      <c r="AC490">
        <v>2051.91129</v>
      </c>
      <c r="AD490">
        <v>3974.2993620000002</v>
      </c>
      <c r="AE490" t="s">
        <v>10</v>
      </c>
      <c r="AF490">
        <v>1.23E-3</v>
      </c>
      <c r="AG490">
        <v>0</v>
      </c>
      <c r="AH490" t="s">
        <v>11</v>
      </c>
      <c r="AI490">
        <v>0.99895400000000001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2512.0711419999998</v>
      </c>
      <c r="I491">
        <v>4751.8389360000001</v>
      </c>
      <c r="J491" t="s">
        <v>3</v>
      </c>
      <c r="K491">
        <v>2389.0318560000001</v>
      </c>
      <c r="L491">
        <v>4815.0832810000002</v>
      </c>
      <c r="M491" t="s">
        <v>4</v>
      </c>
      <c r="N491">
        <v>23.027605999999999</v>
      </c>
      <c r="O491">
        <v>2.289669</v>
      </c>
      <c r="P491" t="s">
        <v>5</v>
      </c>
      <c r="Q491">
        <v>75.400632000000002</v>
      </c>
      <c r="R491">
        <v>1.8809450000000001</v>
      </c>
      <c r="S491" t="s">
        <v>6</v>
      </c>
      <c r="T491">
        <v>26.640025999999999</v>
      </c>
      <c r="U491">
        <v>1.104562</v>
      </c>
      <c r="V491" t="s">
        <v>7</v>
      </c>
      <c r="W491">
        <v>6.1521439999999998</v>
      </c>
      <c r="X491">
        <v>9.9150000000000002E-3</v>
      </c>
      <c r="Y491" t="s">
        <v>8</v>
      </c>
      <c r="Z491">
        <v>30.240507999999998</v>
      </c>
      <c r="AA491">
        <v>0.68441700000000005</v>
      </c>
      <c r="AB491" t="s">
        <v>9</v>
      </c>
      <c r="AC491">
        <v>2281.2425640000001</v>
      </c>
      <c r="AD491">
        <v>4807.6820299999999</v>
      </c>
      <c r="AE491" t="s">
        <v>10</v>
      </c>
      <c r="AF491">
        <v>1.23E-3</v>
      </c>
      <c r="AG491">
        <v>0</v>
      </c>
      <c r="AH491" t="s">
        <v>11</v>
      </c>
      <c r="AI491">
        <v>0.99903200000000003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2761.81315</v>
      </c>
      <c r="I492">
        <v>5613.530608</v>
      </c>
      <c r="J492" t="s">
        <v>3</v>
      </c>
      <c r="K492">
        <v>2626.5039400000001</v>
      </c>
      <c r="L492">
        <v>5708.3710449999999</v>
      </c>
      <c r="M492" t="s">
        <v>4</v>
      </c>
      <c r="N492">
        <v>25.323163999999998</v>
      </c>
      <c r="O492">
        <v>2.446993</v>
      </c>
      <c r="P492" t="s">
        <v>5</v>
      </c>
      <c r="Q492">
        <v>82.917314000000005</v>
      </c>
      <c r="R492">
        <v>2.1343190000000001</v>
      </c>
      <c r="S492" t="s">
        <v>6</v>
      </c>
      <c r="T492">
        <v>29.298168</v>
      </c>
      <c r="U492">
        <v>1.2491890000000001</v>
      </c>
      <c r="V492" t="s">
        <v>7</v>
      </c>
      <c r="W492">
        <v>6.764138</v>
      </c>
      <c r="X492">
        <v>1.0652E-2</v>
      </c>
      <c r="Y492" t="s">
        <v>8</v>
      </c>
      <c r="Z492">
        <v>33.248198000000002</v>
      </c>
      <c r="AA492">
        <v>0.75668599999999997</v>
      </c>
      <c r="AB492" t="s">
        <v>9</v>
      </c>
      <c r="AC492">
        <v>2507.9655379999999</v>
      </c>
      <c r="AD492">
        <v>5703.3939639999999</v>
      </c>
      <c r="AE492" t="s">
        <v>10</v>
      </c>
      <c r="AF492">
        <v>1.23E-3</v>
      </c>
      <c r="AG492">
        <v>0</v>
      </c>
      <c r="AH492" t="s">
        <v>11</v>
      </c>
      <c r="AI492">
        <v>0.99909000000000003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3013.60205</v>
      </c>
      <c r="I493">
        <v>6360.9309990000002</v>
      </c>
      <c r="J493" t="s">
        <v>3</v>
      </c>
      <c r="K493">
        <v>2866.00092</v>
      </c>
      <c r="L493">
        <v>6487.9743429999999</v>
      </c>
      <c r="M493" t="s">
        <v>4</v>
      </c>
      <c r="N493">
        <v>27.625651999999999</v>
      </c>
      <c r="O493">
        <v>2.5953520000000001</v>
      </c>
      <c r="P493" t="s">
        <v>5</v>
      </c>
      <c r="Q493">
        <v>90.452218000000002</v>
      </c>
      <c r="R493">
        <v>2.4908549999999998</v>
      </c>
      <c r="S493" t="s">
        <v>6</v>
      </c>
      <c r="T493">
        <v>31.956683999999999</v>
      </c>
      <c r="U493">
        <v>1.478945</v>
      </c>
      <c r="V493" t="s">
        <v>7</v>
      </c>
      <c r="W493">
        <v>7.3775000000000004</v>
      </c>
      <c r="X493">
        <v>1.1023E-2</v>
      </c>
      <c r="Y493" t="s">
        <v>8</v>
      </c>
      <c r="Z493">
        <v>36.274299999999997</v>
      </c>
      <c r="AA493">
        <v>0.77458899999999997</v>
      </c>
      <c r="AB493" t="s">
        <v>9</v>
      </c>
      <c r="AC493">
        <v>2736.6917720000001</v>
      </c>
      <c r="AD493">
        <v>6483.8732090000003</v>
      </c>
      <c r="AE493" t="s">
        <v>10</v>
      </c>
      <c r="AF493">
        <v>1.23E-3</v>
      </c>
      <c r="AG493">
        <v>0</v>
      </c>
      <c r="AH493" t="s">
        <v>11</v>
      </c>
      <c r="AI493">
        <v>0.99920200000000003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3263.7227899999998</v>
      </c>
      <c r="I494">
        <v>7739.2353800000001</v>
      </c>
      <c r="J494" t="s">
        <v>3</v>
      </c>
      <c r="K494">
        <v>3103.8547979999998</v>
      </c>
      <c r="L494">
        <v>7890.5330400000003</v>
      </c>
      <c r="M494" t="s">
        <v>4</v>
      </c>
      <c r="N494">
        <v>29.902933999999998</v>
      </c>
      <c r="O494">
        <v>2.7609059999999999</v>
      </c>
      <c r="P494" t="s">
        <v>5</v>
      </c>
      <c r="Q494">
        <v>98.03389</v>
      </c>
      <c r="R494">
        <v>2.655373</v>
      </c>
      <c r="S494" t="s">
        <v>6</v>
      </c>
      <c r="T494">
        <v>34.620496000000003</v>
      </c>
      <c r="U494">
        <v>1.6487270000000001</v>
      </c>
      <c r="V494" t="s">
        <v>7</v>
      </c>
      <c r="W494">
        <v>7.9939039999999997</v>
      </c>
      <c r="X494">
        <v>1.2328E-2</v>
      </c>
      <c r="Y494" t="s">
        <v>8</v>
      </c>
      <c r="Z494">
        <v>39.320135999999998</v>
      </c>
      <c r="AA494">
        <v>0.80500000000000005</v>
      </c>
      <c r="AB494" t="s">
        <v>9</v>
      </c>
      <c r="AC494">
        <v>2963.7517739999998</v>
      </c>
      <c r="AD494">
        <v>7885.5168130000002</v>
      </c>
      <c r="AE494" t="s">
        <v>10</v>
      </c>
      <c r="AF494">
        <v>1.23E-3</v>
      </c>
      <c r="AG494">
        <v>0</v>
      </c>
      <c r="AH494" t="s">
        <v>11</v>
      </c>
      <c r="AI494">
        <v>0.99920600000000004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3513.1577219999999</v>
      </c>
      <c r="I495">
        <v>8872.3924189999998</v>
      </c>
      <c r="J495" t="s">
        <v>3</v>
      </c>
      <c r="K495">
        <v>3341.0481140000002</v>
      </c>
      <c r="L495">
        <v>9043.0635519999996</v>
      </c>
      <c r="M495" t="s">
        <v>4</v>
      </c>
      <c r="N495">
        <v>32.193334</v>
      </c>
      <c r="O495">
        <v>3.0526339999999998</v>
      </c>
      <c r="P495" t="s">
        <v>5</v>
      </c>
      <c r="Q495">
        <v>105.625288</v>
      </c>
      <c r="R495">
        <v>2.9067750000000001</v>
      </c>
      <c r="S495" t="s">
        <v>6</v>
      </c>
      <c r="T495">
        <v>37.300674000000001</v>
      </c>
      <c r="U495">
        <v>1.814478</v>
      </c>
      <c r="V495" t="s">
        <v>7</v>
      </c>
      <c r="W495">
        <v>8.6226979999999998</v>
      </c>
      <c r="X495">
        <v>1.7291999999999998E-2</v>
      </c>
      <c r="Y495" t="s">
        <v>8</v>
      </c>
      <c r="Z495">
        <v>42.364435999999998</v>
      </c>
      <c r="AA495">
        <v>0.89647299999999996</v>
      </c>
      <c r="AB495" t="s">
        <v>9</v>
      </c>
      <c r="AC495">
        <v>3190.1256880000001</v>
      </c>
      <c r="AD495">
        <v>9047.3025689999995</v>
      </c>
      <c r="AE495" t="s">
        <v>10</v>
      </c>
      <c r="AF495">
        <v>1.23E-3</v>
      </c>
      <c r="AG495">
        <v>0</v>
      </c>
      <c r="AH495" t="s">
        <v>11</v>
      </c>
      <c r="AI495">
        <v>0.99921599999999999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3763.9029099999998</v>
      </c>
      <c r="I496">
        <v>9825.1432089999998</v>
      </c>
      <c r="J496" t="s">
        <v>3</v>
      </c>
      <c r="K496">
        <v>3579.5551919999998</v>
      </c>
      <c r="L496">
        <v>10003.118398000001</v>
      </c>
      <c r="M496" t="s">
        <v>4</v>
      </c>
      <c r="N496">
        <v>34.468108000000001</v>
      </c>
      <c r="O496">
        <v>3.5087269999999999</v>
      </c>
      <c r="P496" t="s">
        <v>5</v>
      </c>
      <c r="Q496">
        <v>113.19355400000001</v>
      </c>
      <c r="R496">
        <v>3.1640090000000001</v>
      </c>
      <c r="S496" t="s">
        <v>6</v>
      </c>
      <c r="T496">
        <v>39.982030000000002</v>
      </c>
      <c r="U496">
        <v>2.000251</v>
      </c>
      <c r="V496" t="s">
        <v>7</v>
      </c>
      <c r="W496">
        <v>9.2399339999999999</v>
      </c>
      <c r="X496">
        <v>1.7152000000000001E-2</v>
      </c>
      <c r="Y496" t="s">
        <v>8</v>
      </c>
      <c r="Z496">
        <v>45.401712000000003</v>
      </c>
      <c r="AA496">
        <v>0.98456500000000002</v>
      </c>
      <c r="AB496" t="s">
        <v>9</v>
      </c>
      <c r="AC496">
        <v>3417.8524360000001</v>
      </c>
      <c r="AD496">
        <v>10005.181767</v>
      </c>
      <c r="AE496" t="s">
        <v>10</v>
      </c>
      <c r="AF496">
        <v>1.23E-3</v>
      </c>
      <c r="AG496">
        <v>0</v>
      </c>
      <c r="AH496" t="s">
        <v>11</v>
      </c>
      <c r="AI496">
        <v>0.99925200000000003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4013.5832660000001</v>
      </c>
      <c r="I497">
        <v>11345.416019</v>
      </c>
      <c r="J497" t="s">
        <v>3</v>
      </c>
      <c r="K497">
        <v>3816.9247700000001</v>
      </c>
      <c r="L497">
        <v>11542.940256</v>
      </c>
      <c r="M497" t="s">
        <v>4</v>
      </c>
      <c r="N497">
        <v>36.765143999999999</v>
      </c>
      <c r="O497">
        <v>4.0153879999999997</v>
      </c>
      <c r="P497" t="s">
        <v>5</v>
      </c>
      <c r="Q497">
        <v>120.76774399999999</v>
      </c>
      <c r="R497">
        <v>3.5010750000000002</v>
      </c>
      <c r="S497" t="s">
        <v>6</v>
      </c>
      <c r="T497">
        <v>42.652155999999998</v>
      </c>
      <c r="U497">
        <v>2.2645040000000001</v>
      </c>
      <c r="V497" t="s">
        <v>7</v>
      </c>
      <c r="W497">
        <v>9.85717</v>
      </c>
      <c r="X497">
        <v>1.7316999999999999E-2</v>
      </c>
      <c r="Y497" t="s">
        <v>8</v>
      </c>
      <c r="Z497">
        <v>48.446779999999997</v>
      </c>
      <c r="AA497">
        <v>1.1010489999999999</v>
      </c>
      <c r="AB497" t="s">
        <v>9</v>
      </c>
      <c r="AC497">
        <v>3644.4138659999999</v>
      </c>
      <c r="AD497">
        <v>11546.021853</v>
      </c>
      <c r="AE497" t="s">
        <v>10</v>
      </c>
      <c r="AF497">
        <v>1.23E-3</v>
      </c>
      <c r="AG497">
        <v>0</v>
      </c>
      <c r="AH497" t="s">
        <v>11</v>
      </c>
      <c r="AI497">
        <v>0.99937100000000001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4262.7876399999996</v>
      </c>
      <c r="I498">
        <v>12733.721681000001</v>
      </c>
      <c r="J498" t="s">
        <v>3</v>
      </c>
      <c r="K498">
        <v>4053.8359519999999</v>
      </c>
      <c r="L498">
        <v>12936.396328000001</v>
      </c>
      <c r="M498" t="s">
        <v>4</v>
      </c>
      <c r="N498">
        <v>39.081071999999999</v>
      </c>
      <c r="O498">
        <v>4.5513729999999999</v>
      </c>
      <c r="P498" t="s">
        <v>5</v>
      </c>
      <c r="Q498">
        <v>128.337884</v>
      </c>
      <c r="R498">
        <v>3.8056109999999999</v>
      </c>
      <c r="S498" t="s">
        <v>6</v>
      </c>
      <c r="T498">
        <v>45.311219999999999</v>
      </c>
      <c r="U498">
        <v>2.4956779999999998</v>
      </c>
      <c r="V498" t="s">
        <v>7</v>
      </c>
      <c r="W498">
        <v>10.4703</v>
      </c>
      <c r="X498">
        <v>1.7728000000000001E-2</v>
      </c>
      <c r="Y498" t="s">
        <v>8</v>
      </c>
      <c r="Z498">
        <v>51.507283999999999</v>
      </c>
      <c r="AA498">
        <v>1.2160200000000001</v>
      </c>
      <c r="AB498" t="s">
        <v>9</v>
      </c>
      <c r="AC498">
        <v>3870.5038500000001</v>
      </c>
      <c r="AD498">
        <v>12940.501378999999</v>
      </c>
      <c r="AE498" t="s">
        <v>10</v>
      </c>
      <c r="AF498">
        <v>1.23E-3</v>
      </c>
      <c r="AG498">
        <v>0</v>
      </c>
      <c r="AH498" t="s">
        <v>11</v>
      </c>
      <c r="AI498">
        <v>0.99938000000000005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4514.5702000000001</v>
      </c>
      <c r="I499">
        <v>14196.775528</v>
      </c>
      <c r="J499" t="s">
        <v>3</v>
      </c>
      <c r="K499">
        <v>4293.3473899999999</v>
      </c>
      <c r="L499">
        <v>14410.781298</v>
      </c>
      <c r="M499" t="s">
        <v>4</v>
      </c>
      <c r="N499">
        <v>41.374740000000003</v>
      </c>
      <c r="O499">
        <v>4.969538</v>
      </c>
      <c r="P499" t="s">
        <v>5</v>
      </c>
      <c r="Q499">
        <v>135.88818800000001</v>
      </c>
      <c r="R499">
        <v>4.1808329999999998</v>
      </c>
      <c r="S499" t="s">
        <v>6</v>
      </c>
      <c r="T499">
        <v>47.968561999999999</v>
      </c>
      <c r="U499">
        <v>2.7490869999999998</v>
      </c>
      <c r="V499" t="s">
        <v>7</v>
      </c>
      <c r="W499">
        <v>11.084066</v>
      </c>
      <c r="X499">
        <v>1.7623E-2</v>
      </c>
      <c r="Y499" t="s">
        <v>8</v>
      </c>
      <c r="Z499">
        <v>54.547379999999997</v>
      </c>
      <c r="AA499">
        <v>1.3049519999999999</v>
      </c>
      <c r="AB499" t="s">
        <v>9</v>
      </c>
      <c r="AC499">
        <v>4099.2145019999998</v>
      </c>
      <c r="AD499">
        <v>14412.105852999999</v>
      </c>
      <c r="AE499" t="s">
        <v>10</v>
      </c>
      <c r="AF499">
        <v>1.23E-3</v>
      </c>
      <c r="AG499">
        <v>0</v>
      </c>
      <c r="AH499" t="s">
        <v>11</v>
      </c>
      <c r="AI499">
        <v>0.99939299999999998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4763.3922839999996</v>
      </c>
      <c r="I500">
        <v>15921.558166999999</v>
      </c>
      <c r="J500" t="s">
        <v>3</v>
      </c>
      <c r="K500">
        <v>4529.9374120000002</v>
      </c>
      <c r="L500">
        <v>16156.786504</v>
      </c>
      <c r="M500" t="s">
        <v>4</v>
      </c>
      <c r="N500">
        <v>43.685513999999998</v>
      </c>
      <c r="O500">
        <v>5.3731619999999998</v>
      </c>
      <c r="P500" t="s">
        <v>5</v>
      </c>
      <c r="Q500">
        <v>143.43641600000001</v>
      </c>
      <c r="R500">
        <v>4.6636509999999998</v>
      </c>
      <c r="S500" t="s">
        <v>6</v>
      </c>
      <c r="T500">
        <v>50.637352</v>
      </c>
      <c r="U500">
        <v>3.0696080000000001</v>
      </c>
      <c r="V500" t="s">
        <v>7</v>
      </c>
      <c r="W500">
        <v>11.699726</v>
      </c>
      <c r="X500">
        <v>1.7999999999999999E-2</v>
      </c>
      <c r="Y500" t="s">
        <v>8</v>
      </c>
      <c r="Z500">
        <v>57.578333999999998</v>
      </c>
      <c r="AA500">
        <v>1.433854</v>
      </c>
      <c r="AB500" t="s">
        <v>9</v>
      </c>
      <c r="AC500">
        <v>4325.0106779999996</v>
      </c>
      <c r="AD500">
        <v>16168.279978</v>
      </c>
      <c r="AE500" t="s">
        <v>10</v>
      </c>
      <c r="AF500">
        <v>1.23E-3</v>
      </c>
      <c r="AG500">
        <v>0</v>
      </c>
      <c r="AH500" t="s">
        <v>11</v>
      </c>
      <c r="AI500">
        <v>0.99940300000000004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5014.0823280000004</v>
      </c>
      <c r="I501">
        <v>17491.838182</v>
      </c>
      <c r="J501" t="s">
        <v>3</v>
      </c>
      <c r="K501">
        <v>4768.3427799999999</v>
      </c>
      <c r="L501">
        <v>17743.702486999999</v>
      </c>
      <c r="M501" t="s">
        <v>4</v>
      </c>
      <c r="N501">
        <v>45.958751999999997</v>
      </c>
      <c r="O501">
        <v>5.682245</v>
      </c>
      <c r="P501" t="s">
        <v>5</v>
      </c>
      <c r="Q501">
        <v>150.97899200000001</v>
      </c>
      <c r="R501">
        <v>5.1174819999999999</v>
      </c>
      <c r="S501" t="s">
        <v>6</v>
      </c>
      <c r="T501">
        <v>53.303485999999999</v>
      </c>
      <c r="U501">
        <v>3.3821310000000002</v>
      </c>
      <c r="V501" t="s">
        <v>7</v>
      </c>
      <c r="W501">
        <v>12.315946</v>
      </c>
      <c r="X501">
        <v>1.8459E-2</v>
      </c>
      <c r="Y501" t="s">
        <v>8</v>
      </c>
      <c r="Z501">
        <v>60.603788000000002</v>
      </c>
      <c r="AA501">
        <v>1.517371</v>
      </c>
      <c r="AB501" t="s">
        <v>9</v>
      </c>
      <c r="AC501">
        <v>4552.6687879999999</v>
      </c>
      <c r="AD501">
        <v>17748.697028999999</v>
      </c>
      <c r="AE501" t="s">
        <v>10</v>
      </c>
      <c r="AF501">
        <v>1.23E-3</v>
      </c>
      <c r="AG501">
        <v>0</v>
      </c>
      <c r="AH501" t="s">
        <v>11</v>
      </c>
      <c r="AI501">
        <v>0.99941800000000003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171.66137000000001</v>
      </c>
      <c r="I522">
        <v>19.948667</v>
      </c>
      <c r="J522" t="s">
        <v>3</v>
      </c>
      <c r="K522">
        <v>159.54596000000001</v>
      </c>
      <c r="L522">
        <v>16.931868000000001</v>
      </c>
      <c r="M522" t="s">
        <v>4</v>
      </c>
      <c r="N522">
        <v>2.2722220000000002</v>
      </c>
      <c r="O522">
        <v>6.0673999999999999E-2</v>
      </c>
      <c r="P522" t="s">
        <v>5</v>
      </c>
      <c r="Q522">
        <v>0</v>
      </c>
      <c r="R522">
        <v>0</v>
      </c>
      <c r="S522" t="s">
        <v>6</v>
      </c>
      <c r="T522">
        <v>2.4035660000000001</v>
      </c>
      <c r="U522">
        <v>1.3906999999999999E-2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1.2329999999999999E-3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0.996031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343.86650400000002</v>
      </c>
      <c r="I523">
        <v>78.282872999999995</v>
      </c>
      <c r="J523" t="s">
        <v>3</v>
      </c>
      <c r="K523">
        <v>319.58809600000001</v>
      </c>
      <c r="L523">
        <v>66.997947999999994</v>
      </c>
      <c r="M523" t="s">
        <v>4</v>
      </c>
      <c r="N523">
        <v>4.5662760000000002</v>
      </c>
      <c r="O523">
        <v>0.25083800000000001</v>
      </c>
      <c r="P523" t="s">
        <v>5</v>
      </c>
      <c r="Q523">
        <v>0</v>
      </c>
      <c r="R523">
        <v>0</v>
      </c>
      <c r="S523" t="s">
        <v>6</v>
      </c>
      <c r="T523">
        <v>4.7877700000000001</v>
      </c>
      <c r="U523">
        <v>4.7874E-2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0.99687199999999998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516.53040799999997</v>
      </c>
      <c r="I524">
        <v>172.42880400000001</v>
      </c>
      <c r="J524" t="s">
        <v>3</v>
      </c>
      <c r="K524">
        <v>480.07727199999999</v>
      </c>
      <c r="L524">
        <v>148.093559</v>
      </c>
      <c r="M524" t="s">
        <v>4</v>
      </c>
      <c r="N524">
        <v>6.8522780000000001</v>
      </c>
      <c r="O524">
        <v>0.46108700000000002</v>
      </c>
      <c r="P524" t="s">
        <v>5</v>
      </c>
      <c r="Q524">
        <v>0</v>
      </c>
      <c r="R524">
        <v>0</v>
      </c>
      <c r="S524" t="s">
        <v>6</v>
      </c>
      <c r="T524">
        <v>7.169022</v>
      </c>
      <c r="U524">
        <v>0.10678799999999999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0.99730200000000002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690.13331200000005</v>
      </c>
      <c r="I525">
        <v>272.11912000000001</v>
      </c>
      <c r="J525" t="s">
        <v>3</v>
      </c>
      <c r="K525">
        <v>641.43552</v>
      </c>
      <c r="L525">
        <v>234.133059</v>
      </c>
      <c r="M525" t="s">
        <v>4</v>
      </c>
      <c r="N525">
        <v>9.1967219999999994</v>
      </c>
      <c r="O525">
        <v>0.68689</v>
      </c>
      <c r="P525" t="s">
        <v>5</v>
      </c>
      <c r="Q525">
        <v>0</v>
      </c>
      <c r="R525">
        <v>0</v>
      </c>
      <c r="S525" t="s">
        <v>6</v>
      </c>
      <c r="T525">
        <v>9.5164880000000007</v>
      </c>
      <c r="U525">
        <v>0.17918799999999999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0.99787300000000001</v>
      </c>
      <c r="AJ525">
        <v>3.0000000000000001E-6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862.77958799999999</v>
      </c>
      <c r="I526">
        <v>378.262269</v>
      </c>
      <c r="J526" t="s">
        <v>3</v>
      </c>
      <c r="K526">
        <v>801.92474800000002</v>
      </c>
      <c r="L526">
        <v>325.29610600000001</v>
      </c>
      <c r="M526" t="s">
        <v>4</v>
      </c>
      <c r="N526">
        <v>11.495464</v>
      </c>
      <c r="O526">
        <v>0.92484699999999997</v>
      </c>
      <c r="P526" t="s">
        <v>5</v>
      </c>
      <c r="Q526">
        <v>0</v>
      </c>
      <c r="R526">
        <v>0</v>
      </c>
      <c r="S526" t="s">
        <v>6</v>
      </c>
      <c r="T526">
        <v>11.870818</v>
      </c>
      <c r="U526">
        <v>0.239485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0.99807199999999996</v>
      </c>
      <c r="AJ526">
        <v>3.0000000000000001E-6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1035.8275900000001</v>
      </c>
      <c r="I527">
        <v>497.24682100000001</v>
      </c>
      <c r="J527" t="s">
        <v>3</v>
      </c>
      <c r="K527">
        <v>962.78832199999999</v>
      </c>
      <c r="L527">
        <v>428.295143</v>
      </c>
      <c r="M527" t="s">
        <v>4</v>
      </c>
      <c r="N527">
        <v>13.812472</v>
      </c>
      <c r="O527">
        <v>1.1821459999999999</v>
      </c>
      <c r="P527" t="s">
        <v>5</v>
      </c>
      <c r="Q527">
        <v>0</v>
      </c>
      <c r="R527">
        <v>0</v>
      </c>
      <c r="S527" t="s">
        <v>6</v>
      </c>
      <c r="T527">
        <v>14.228178</v>
      </c>
      <c r="U527">
        <v>0.310641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0.99831599999999998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1207.993142</v>
      </c>
      <c r="I528">
        <v>631.10071200000004</v>
      </c>
      <c r="J528" t="s">
        <v>3</v>
      </c>
      <c r="K528">
        <v>1122.803216</v>
      </c>
      <c r="L528">
        <v>545.32393999999999</v>
      </c>
      <c r="M528" t="s">
        <v>4</v>
      </c>
      <c r="N528">
        <v>16.085529999999999</v>
      </c>
      <c r="O528">
        <v>1.48783</v>
      </c>
      <c r="P528" t="s">
        <v>5</v>
      </c>
      <c r="Q528">
        <v>0</v>
      </c>
      <c r="R528">
        <v>0</v>
      </c>
      <c r="S528" t="s">
        <v>6</v>
      </c>
      <c r="T528">
        <v>16.609776</v>
      </c>
      <c r="U528">
        <v>0.39694699999999999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0.99846100000000004</v>
      </c>
      <c r="AJ528">
        <v>1.9999999999999999E-6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1380.213718</v>
      </c>
      <c r="I529">
        <v>740.21919300000002</v>
      </c>
      <c r="J529" t="s">
        <v>3</v>
      </c>
      <c r="K529">
        <v>1282.873664</v>
      </c>
      <c r="L529">
        <v>639.03477899999996</v>
      </c>
      <c r="M529" t="s">
        <v>4</v>
      </c>
      <c r="N529">
        <v>18.382709999999999</v>
      </c>
      <c r="O529">
        <v>1.803102</v>
      </c>
      <c r="P529" t="s">
        <v>5</v>
      </c>
      <c r="Q529">
        <v>0</v>
      </c>
      <c r="R529">
        <v>0</v>
      </c>
      <c r="S529" t="s">
        <v>6</v>
      </c>
      <c r="T529">
        <v>18.988078000000002</v>
      </c>
      <c r="U529">
        <v>0.47507899999999997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0.99872300000000003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1552.4389719999999</v>
      </c>
      <c r="I530">
        <v>871.97162400000002</v>
      </c>
      <c r="J530" t="s">
        <v>3</v>
      </c>
      <c r="K530">
        <v>1442.9812919999999</v>
      </c>
      <c r="L530">
        <v>753.55033700000001</v>
      </c>
      <c r="M530" t="s">
        <v>4</v>
      </c>
      <c r="N530">
        <v>20.661601999999998</v>
      </c>
      <c r="O530">
        <v>2.1450930000000001</v>
      </c>
      <c r="P530" t="s">
        <v>5</v>
      </c>
      <c r="Q530">
        <v>0</v>
      </c>
      <c r="R530">
        <v>0</v>
      </c>
      <c r="S530" t="s">
        <v>6</v>
      </c>
      <c r="T530">
        <v>21.363389999999999</v>
      </c>
      <c r="U530">
        <v>0.55512499999999998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0.99889499999999998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1724.7009880000001</v>
      </c>
      <c r="I531">
        <v>982.57197900000006</v>
      </c>
      <c r="J531" t="s">
        <v>3</v>
      </c>
      <c r="K531">
        <v>1603.0733580000001</v>
      </c>
      <c r="L531">
        <v>849.41065300000002</v>
      </c>
      <c r="M531" t="s">
        <v>4</v>
      </c>
      <c r="N531">
        <v>22.930427999999999</v>
      </c>
      <c r="O531">
        <v>2.3428840000000002</v>
      </c>
      <c r="P531" t="s">
        <v>5</v>
      </c>
      <c r="Q531">
        <v>0</v>
      </c>
      <c r="R531">
        <v>0</v>
      </c>
      <c r="S531" t="s">
        <v>6</v>
      </c>
      <c r="T531">
        <v>23.742728</v>
      </c>
      <c r="U531">
        <v>0.61010600000000004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0.99899899999999997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1896.508358</v>
      </c>
      <c r="I532">
        <v>1099.4851410000001</v>
      </c>
      <c r="J532" t="s">
        <v>3</v>
      </c>
      <c r="K532">
        <v>1762.7703320000001</v>
      </c>
      <c r="L532">
        <v>949.74728800000003</v>
      </c>
      <c r="M532" t="s">
        <v>4</v>
      </c>
      <c r="N532">
        <v>25.188618000000002</v>
      </c>
      <c r="O532">
        <v>2.535021</v>
      </c>
      <c r="P532" t="s">
        <v>5</v>
      </c>
      <c r="Q532">
        <v>0</v>
      </c>
      <c r="R532">
        <v>0</v>
      </c>
      <c r="S532" t="s">
        <v>6</v>
      </c>
      <c r="T532">
        <v>26.141938</v>
      </c>
      <c r="U532">
        <v>0.67702600000000002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0.99902299999999999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2068.6623140000002</v>
      </c>
      <c r="I533">
        <v>1188.078524</v>
      </c>
      <c r="J533" t="s">
        <v>3</v>
      </c>
      <c r="K533">
        <v>1922.778474</v>
      </c>
      <c r="L533">
        <v>1026.6471220000001</v>
      </c>
      <c r="M533" t="s">
        <v>4</v>
      </c>
      <c r="N533">
        <v>27.462826</v>
      </c>
      <c r="O533">
        <v>2.7479740000000001</v>
      </c>
      <c r="P533" t="s">
        <v>5</v>
      </c>
      <c r="Q533">
        <v>0</v>
      </c>
      <c r="R533">
        <v>0</v>
      </c>
      <c r="S533" t="s">
        <v>6</v>
      </c>
      <c r="T533">
        <v>28.522846000000001</v>
      </c>
      <c r="U533">
        <v>0.72343199999999996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0.99919800000000003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2240.818366</v>
      </c>
      <c r="I534">
        <v>1298.7799669999999</v>
      </c>
      <c r="J534" t="s">
        <v>3</v>
      </c>
      <c r="K534">
        <v>2082.8197019999998</v>
      </c>
      <c r="L534">
        <v>1122.896146</v>
      </c>
      <c r="M534" t="s">
        <v>4</v>
      </c>
      <c r="N534">
        <v>29.752344000000001</v>
      </c>
      <c r="O534">
        <v>3.0361609999999999</v>
      </c>
      <c r="P534" t="s">
        <v>5</v>
      </c>
      <c r="Q534">
        <v>0</v>
      </c>
      <c r="R534">
        <v>0</v>
      </c>
      <c r="S534" t="s">
        <v>6</v>
      </c>
      <c r="T534">
        <v>30.905332000000001</v>
      </c>
      <c r="U534">
        <v>0.77330500000000002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0.99925399999999998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2412.6685640000001</v>
      </c>
      <c r="I535">
        <v>1394.5468249999999</v>
      </c>
      <c r="J535" t="s">
        <v>3</v>
      </c>
      <c r="K535">
        <v>2242.5701100000001</v>
      </c>
      <c r="L535">
        <v>1205.1094860000001</v>
      </c>
      <c r="M535" t="s">
        <v>4</v>
      </c>
      <c r="N535">
        <v>32.039586</v>
      </c>
      <c r="O535">
        <v>3.2455289999999999</v>
      </c>
      <c r="P535" t="s">
        <v>5</v>
      </c>
      <c r="Q535">
        <v>0</v>
      </c>
      <c r="R535">
        <v>0</v>
      </c>
      <c r="S535" t="s">
        <v>6</v>
      </c>
      <c r="T535">
        <v>33.306342000000001</v>
      </c>
      <c r="U535">
        <v>0.84951600000000005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0.99933300000000003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2584.9112260000002</v>
      </c>
      <c r="I536">
        <v>1509.7229990000001</v>
      </c>
      <c r="J536" t="s">
        <v>3</v>
      </c>
      <c r="K536">
        <v>2402.6620800000001</v>
      </c>
      <c r="L536">
        <v>1307.6865290000001</v>
      </c>
      <c r="M536" t="s">
        <v>4</v>
      </c>
      <c r="N536">
        <v>34.315567999999999</v>
      </c>
      <c r="O536">
        <v>3.4990260000000002</v>
      </c>
      <c r="P536" t="s">
        <v>5</v>
      </c>
      <c r="Q536">
        <v>0</v>
      </c>
      <c r="R536">
        <v>0</v>
      </c>
      <c r="S536" t="s">
        <v>6</v>
      </c>
      <c r="T536">
        <v>35.703898000000002</v>
      </c>
      <c r="U536">
        <v>0.90986999999999996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0.99936100000000005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2757.3603680000001</v>
      </c>
      <c r="I537">
        <v>1665.02946</v>
      </c>
      <c r="J537" t="s">
        <v>3</v>
      </c>
      <c r="K537">
        <v>2562.9349000000002</v>
      </c>
      <c r="L537">
        <v>1444.0853850000001</v>
      </c>
      <c r="M537" t="s">
        <v>4</v>
      </c>
      <c r="N537">
        <v>36.620314</v>
      </c>
      <c r="O537">
        <v>3.9060790000000001</v>
      </c>
      <c r="P537" t="s">
        <v>5</v>
      </c>
      <c r="Q537">
        <v>0</v>
      </c>
      <c r="R537">
        <v>0</v>
      </c>
      <c r="S537" t="s">
        <v>6</v>
      </c>
      <c r="T537">
        <v>38.099643999999998</v>
      </c>
      <c r="U537">
        <v>0.99441900000000005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0.99939299999999998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2929.4188559999998</v>
      </c>
      <c r="I538">
        <v>1812.1931669999999</v>
      </c>
      <c r="J538" t="s">
        <v>3</v>
      </c>
      <c r="K538">
        <v>2722.8277840000001</v>
      </c>
      <c r="L538">
        <v>1571.694432</v>
      </c>
      <c r="M538" t="s">
        <v>4</v>
      </c>
      <c r="N538">
        <v>38.903418000000002</v>
      </c>
      <c r="O538">
        <v>4.2172980000000004</v>
      </c>
      <c r="P538" t="s">
        <v>5</v>
      </c>
      <c r="Q538">
        <v>0</v>
      </c>
      <c r="R538">
        <v>0</v>
      </c>
      <c r="S538" t="s">
        <v>6</v>
      </c>
      <c r="T538">
        <v>40.502890000000001</v>
      </c>
      <c r="U538">
        <v>1.0706370000000001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0.99940700000000005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3100.94247</v>
      </c>
      <c r="I539">
        <v>1971.264181</v>
      </c>
      <c r="J539" t="s">
        <v>3</v>
      </c>
      <c r="K539">
        <v>2882.221266</v>
      </c>
      <c r="L539">
        <v>1710.1278580000001</v>
      </c>
      <c r="M539" t="s">
        <v>4</v>
      </c>
      <c r="N539">
        <v>41.145788000000003</v>
      </c>
      <c r="O539">
        <v>4.5752670000000002</v>
      </c>
      <c r="P539" t="s">
        <v>5</v>
      </c>
      <c r="Q539">
        <v>0</v>
      </c>
      <c r="R539">
        <v>0</v>
      </c>
      <c r="S539" t="s">
        <v>6</v>
      </c>
      <c r="T539">
        <v>42.901260000000001</v>
      </c>
      <c r="U539">
        <v>1.1654960000000001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0.99942200000000003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3272.4342780000002</v>
      </c>
      <c r="I540">
        <v>2164.6601970000002</v>
      </c>
      <c r="J540" t="s">
        <v>3</v>
      </c>
      <c r="K540">
        <v>3041.5962399999999</v>
      </c>
      <c r="L540">
        <v>1877.991438</v>
      </c>
      <c r="M540" t="s">
        <v>4</v>
      </c>
      <c r="N540">
        <v>43.398491999999997</v>
      </c>
      <c r="O540">
        <v>5.1415350000000002</v>
      </c>
      <c r="P540" t="s">
        <v>5</v>
      </c>
      <c r="Q540">
        <v>0</v>
      </c>
      <c r="R540">
        <v>0</v>
      </c>
      <c r="S540" t="s">
        <v>6</v>
      </c>
      <c r="T540">
        <v>45.306151999999997</v>
      </c>
      <c r="U540">
        <v>1.2537670000000001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0.99947399999999997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3444.0970499999999</v>
      </c>
      <c r="I541">
        <v>2340.1391779999999</v>
      </c>
      <c r="J541" t="s">
        <v>3</v>
      </c>
      <c r="K541">
        <v>3201.13913</v>
      </c>
      <c r="L541">
        <v>2028.255529</v>
      </c>
      <c r="M541" t="s">
        <v>4</v>
      </c>
      <c r="N541">
        <v>45.662100000000002</v>
      </c>
      <c r="O541">
        <v>5.6676840000000004</v>
      </c>
      <c r="P541" t="s">
        <v>5</v>
      </c>
      <c r="Q541">
        <v>0</v>
      </c>
      <c r="R541">
        <v>0</v>
      </c>
      <c r="S541" t="s">
        <v>6</v>
      </c>
      <c r="T541">
        <v>47.732433999999998</v>
      </c>
      <c r="U541">
        <v>1.3449880000000001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0.99947399999999997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171.518068</v>
      </c>
      <c r="I542">
        <v>23.104807999999998</v>
      </c>
      <c r="J542" t="s">
        <v>3</v>
      </c>
      <c r="K542">
        <v>159.22164000000001</v>
      </c>
      <c r="L542">
        <v>19.962796999999998</v>
      </c>
      <c r="M542" t="s">
        <v>4</v>
      </c>
      <c r="N542">
        <v>2.2675779999999999</v>
      </c>
      <c r="O542">
        <v>5.5473000000000001E-2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0.996008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342.30282999999997</v>
      </c>
      <c r="I543">
        <v>71.889868000000007</v>
      </c>
      <c r="J543" t="s">
        <v>3</v>
      </c>
      <c r="K543">
        <v>317.77876800000001</v>
      </c>
      <c r="L543">
        <v>62.600175999999998</v>
      </c>
      <c r="M543" t="s">
        <v>4</v>
      </c>
      <c r="N543">
        <v>4.5050179999999997</v>
      </c>
      <c r="O543">
        <v>0.169517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0.99687199999999998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514.34935599999994</v>
      </c>
      <c r="I544">
        <v>163.427684</v>
      </c>
      <c r="J544" t="s">
        <v>3</v>
      </c>
      <c r="K544">
        <v>477.47652399999998</v>
      </c>
      <c r="L544">
        <v>141.88289499999999</v>
      </c>
      <c r="M544" t="s">
        <v>4</v>
      </c>
      <c r="N544">
        <v>6.8103579999999999</v>
      </c>
      <c r="O544">
        <v>0.38467400000000002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0.99728499999999998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686.91799200000003</v>
      </c>
      <c r="I545">
        <v>268.18054999999998</v>
      </c>
      <c r="J545" t="s">
        <v>3</v>
      </c>
      <c r="K545">
        <v>637.68982000000005</v>
      </c>
      <c r="L545">
        <v>232.45139699999999</v>
      </c>
      <c r="M545" t="s">
        <v>4</v>
      </c>
      <c r="N545">
        <v>9.1008980000000008</v>
      </c>
      <c r="O545">
        <v>0.61928499999999997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0.99782099999999996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859.37622799999997</v>
      </c>
      <c r="I546">
        <v>423.81376399999999</v>
      </c>
      <c r="J546" t="s">
        <v>3</v>
      </c>
      <c r="K546">
        <v>797.80310599999996</v>
      </c>
      <c r="L546">
        <v>367.64672999999999</v>
      </c>
      <c r="M546" t="s">
        <v>4</v>
      </c>
      <c r="N546">
        <v>11.405718</v>
      </c>
      <c r="O546">
        <v>0.97427600000000003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0.99826599999999999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1031.328898</v>
      </c>
      <c r="I547">
        <v>576.36675300000002</v>
      </c>
      <c r="J547" t="s">
        <v>3</v>
      </c>
      <c r="K547">
        <v>957.45589600000005</v>
      </c>
      <c r="L547">
        <v>499.60933</v>
      </c>
      <c r="M547" t="s">
        <v>4</v>
      </c>
      <c r="N547">
        <v>13.677519999999999</v>
      </c>
      <c r="O547">
        <v>1.3046409999999999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0.99861500000000003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1202.9979760000001</v>
      </c>
      <c r="I548">
        <v>741.71230700000001</v>
      </c>
      <c r="J548" t="s">
        <v>3</v>
      </c>
      <c r="K548">
        <v>1116.839858</v>
      </c>
      <c r="L548">
        <v>642.05648099999996</v>
      </c>
      <c r="M548" t="s">
        <v>4</v>
      </c>
      <c r="N548">
        <v>15.961086</v>
      </c>
      <c r="O548">
        <v>1.6554770000000001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0.99890000000000001</v>
      </c>
      <c r="AJ548">
        <v>9.9999999999999995E-7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1374.6951019999999</v>
      </c>
      <c r="I549">
        <v>909.99508200000002</v>
      </c>
      <c r="J549" t="s">
        <v>3</v>
      </c>
      <c r="K549">
        <v>1276.1931239999999</v>
      </c>
      <c r="L549">
        <v>781.12194199999999</v>
      </c>
      <c r="M549" t="s">
        <v>4</v>
      </c>
      <c r="N549">
        <v>18.244420000000002</v>
      </c>
      <c r="O549">
        <v>2.0443920000000002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0.99907599999999996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1546.0448899999999</v>
      </c>
      <c r="I550">
        <v>1073.12553</v>
      </c>
      <c r="J550" t="s">
        <v>3</v>
      </c>
      <c r="K550">
        <v>1435.2748839999999</v>
      </c>
      <c r="L550">
        <v>919.52126599999997</v>
      </c>
      <c r="M550" t="s">
        <v>4</v>
      </c>
      <c r="N550">
        <v>20.505901999999999</v>
      </c>
      <c r="O550">
        <v>2.47743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0.99915900000000002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1717.606914</v>
      </c>
      <c r="I551">
        <v>1218.0697709999999</v>
      </c>
      <c r="J551" t="s">
        <v>3</v>
      </c>
      <c r="K551">
        <v>1594.5146540000001</v>
      </c>
      <c r="L551">
        <v>1043.0467410000001</v>
      </c>
      <c r="M551" t="s">
        <v>4</v>
      </c>
      <c r="N551">
        <v>22.778904000000001</v>
      </c>
      <c r="O551">
        <v>2.8545410000000002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0.99926599999999999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1889.8084839999999</v>
      </c>
      <c r="I552">
        <v>1406.537726</v>
      </c>
      <c r="J552" t="s">
        <v>3</v>
      </c>
      <c r="K552">
        <v>1754.3874800000001</v>
      </c>
      <c r="L552">
        <v>1205.534396</v>
      </c>
      <c r="M552" t="s">
        <v>4</v>
      </c>
      <c r="N552">
        <v>25.064109999999999</v>
      </c>
      <c r="O552">
        <v>3.298962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0.99930399999999997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2062.2814199999998</v>
      </c>
      <c r="I553">
        <v>1586.9104649999999</v>
      </c>
      <c r="J553" t="s">
        <v>3</v>
      </c>
      <c r="K553">
        <v>1914.4909339999999</v>
      </c>
      <c r="L553">
        <v>1361.2925809999999</v>
      </c>
      <c r="M553" t="s">
        <v>4</v>
      </c>
      <c r="N553">
        <v>27.376377999999999</v>
      </c>
      <c r="O553">
        <v>3.7703449999999998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0.99931199999999998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2234.167614</v>
      </c>
      <c r="I554">
        <v>1810.011692</v>
      </c>
      <c r="J554" t="s">
        <v>3</v>
      </c>
      <c r="K554">
        <v>2074.0801280000001</v>
      </c>
      <c r="L554">
        <v>1553.973733</v>
      </c>
      <c r="M554" t="s">
        <v>4</v>
      </c>
      <c r="N554">
        <v>29.643319999999999</v>
      </c>
      <c r="O554">
        <v>4.1981929999999998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0.99936999999999998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2405.980204</v>
      </c>
      <c r="I555">
        <v>2004.318479</v>
      </c>
      <c r="J555" t="s">
        <v>3</v>
      </c>
      <c r="K555">
        <v>2233.620422</v>
      </c>
      <c r="L555">
        <v>1720.3835509999999</v>
      </c>
      <c r="M555" t="s">
        <v>4</v>
      </c>
      <c r="N555">
        <v>31.891580000000001</v>
      </c>
      <c r="O555">
        <v>4.4984029999999997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0.99942699999999995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2577.3849959999998</v>
      </c>
      <c r="I556">
        <v>2245.7084399999999</v>
      </c>
      <c r="J556" t="s">
        <v>3</v>
      </c>
      <c r="K556">
        <v>2392.7785960000001</v>
      </c>
      <c r="L556">
        <v>1931.4205629999999</v>
      </c>
      <c r="M556" t="s">
        <v>4</v>
      </c>
      <c r="N556">
        <v>34.141944000000002</v>
      </c>
      <c r="O556">
        <v>5.0422099999999999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0.99946800000000002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2748.818992</v>
      </c>
      <c r="I557">
        <v>2488.057049</v>
      </c>
      <c r="J557" t="s">
        <v>3</v>
      </c>
      <c r="K557">
        <v>2551.9591500000001</v>
      </c>
      <c r="L557">
        <v>2140.856863</v>
      </c>
      <c r="M557" t="s">
        <v>4</v>
      </c>
      <c r="N557">
        <v>36.403967999999999</v>
      </c>
      <c r="O557">
        <v>5.5983219999999996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0.99954200000000004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2920.4399619999999</v>
      </c>
      <c r="I558">
        <v>2677.395493</v>
      </c>
      <c r="J558" t="s">
        <v>3</v>
      </c>
      <c r="K558">
        <v>2711.2887019999998</v>
      </c>
      <c r="L558">
        <v>2303.6688439999998</v>
      </c>
      <c r="M558" t="s">
        <v>4</v>
      </c>
      <c r="N558">
        <v>38.669696000000002</v>
      </c>
      <c r="O558">
        <v>5.9768319999999999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0.99955000000000005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3092.1056060000001</v>
      </c>
      <c r="I559">
        <v>2875.8239239999998</v>
      </c>
      <c r="J559" t="s">
        <v>3</v>
      </c>
      <c r="K559">
        <v>2870.6853339999998</v>
      </c>
      <c r="L559">
        <v>2481.8614109999999</v>
      </c>
      <c r="M559" t="s">
        <v>4</v>
      </c>
      <c r="N559">
        <v>40.935147999999998</v>
      </c>
      <c r="O559">
        <v>6.3581430000000001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0.99955799999999995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3263.7539919999999</v>
      </c>
      <c r="I560">
        <v>3146.3180699999998</v>
      </c>
      <c r="J560" t="s">
        <v>3</v>
      </c>
      <c r="K560">
        <v>3030.019742</v>
      </c>
      <c r="L560">
        <v>2718.7186969999998</v>
      </c>
      <c r="M560" t="s">
        <v>4</v>
      </c>
      <c r="N560">
        <v>43.198425999999998</v>
      </c>
      <c r="O560">
        <v>6.9691840000000003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0.99956199999999995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3435.2206839999999</v>
      </c>
      <c r="I561">
        <v>3361.571805</v>
      </c>
      <c r="J561" t="s">
        <v>3</v>
      </c>
      <c r="K561">
        <v>3189.1859519999998</v>
      </c>
      <c r="L561">
        <v>2906.0320160000001</v>
      </c>
      <c r="M561" t="s">
        <v>4</v>
      </c>
      <c r="N561">
        <v>45.453285999999999</v>
      </c>
      <c r="O561">
        <v>7.4865240000000002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0.99956199999999995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172.010952</v>
      </c>
      <c r="I582">
        <v>27.104061999999999</v>
      </c>
      <c r="J582" t="s">
        <v>3</v>
      </c>
      <c r="K582">
        <v>159.69869600000001</v>
      </c>
      <c r="L582">
        <v>23.224174000000001</v>
      </c>
      <c r="M582" t="s">
        <v>4</v>
      </c>
      <c r="N582">
        <v>2.2787259999999998</v>
      </c>
      <c r="O582">
        <v>6.8428000000000003E-2</v>
      </c>
      <c r="P582" t="s">
        <v>5</v>
      </c>
      <c r="Q582">
        <v>0</v>
      </c>
      <c r="R582">
        <v>0</v>
      </c>
      <c r="S582" t="s">
        <v>6</v>
      </c>
      <c r="T582">
        <v>2.3895040000000001</v>
      </c>
      <c r="U582">
        <v>1.8948E-2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1.2390000000000001E-3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0.99639500000000003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344.32350600000001</v>
      </c>
      <c r="I583">
        <v>106.106782</v>
      </c>
      <c r="J583" t="s">
        <v>3</v>
      </c>
      <c r="K583">
        <v>319.70065199999999</v>
      </c>
      <c r="L583">
        <v>91.086353000000003</v>
      </c>
      <c r="M583" t="s">
        <v>4</v>
      </c>
      <c r="N583">
        <v>4.5946579999999999</v>
      </c>
      <c r="O583">
        <v>0.28562399999999999</v>
      </c>
      <c r="P583" t="s">
        <v>5</v>
      </c>
      <c r="Q583">
        <v>0</v>
      </c>
      <c r="R583">
        <v>0</v>
      </c>
      <c r="S583" t="s">
        <v>6</v>
      </c>
      <c r="T583">
        <v>4.7784740000000001</v>
      </c>
      <c r="U583">
        <v>6.6544000000000006E-2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1.2329999999999999E-3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0.99703799999999998</v>
      </c>
      <c r="AJ583">
        <v>3.9999999999999998E-6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516.74218800000006</v>
      </c>
      <c r="I584">
        <v>214.59765999999999</v>
      </c>
      <c r="J584" t="s">
        <v>3</v>
      </c>
      <c r="K584">
        <v>479.81045999999998</v>
      </c>
      <c r="L584">
        <v>185.049904</v>
      </c>
      <c r="M584" t="s">
        <v>4</v>
      </c>
      <c r="N584">
        <v>6.9027539999999998</v>
      </c>
      <c r="O584">
        <v>0.54765900000000001</v>
      </c>
      <c r="P584" t="s">
        <v>5</v>
      </c>
      <c r="Q584">
        <v>0</v>
      </c>
      <c r="R584">
        <v>0</v>
      </c>
      <c r="S584" t="s">
        <v>6</v>
      </c>
      <c r="T584">
        <v>7.1557839999999997</v>
      </c>
      <c r="U584">
        <v>0.13139400000000001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1.2310000000000001E-3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0.99753999999999998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689.56392800000003</v>
      </c>
      <c r="I585">
        <v>351.12686200000002</v>
      </c>
      <c r="J585" t="s">
        <v>3</v>
      </c>
      <c r="K585">
        <v>640.25238999999999</v>
      </c>
      <c r="L585">
        <v>301.76185600000002</v>
      </c>
      <c r="M585" t="s">
        <v>4</v>
      </c>
      <c r="N585">
        <v>9.2566939999999995</v>
      </c>
      <c r="O585">
        <v>0.928678</v>
      </c>
      <c r="P585" t="s">
        <v>5</v>
      </c>
      <c r="Q585">
        <v>0</v>
      </c>
      <c r="R585">
        <v>0</v>
      </c>
      <c r="S585" t="s">
        <v>6</v>
      </c>
      <c r="T585">
        <v>9.5133659999999995</v>
      </c>
      <c r="U585">
        <v>0.20567299999999999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0.99785100000000004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862.71233600000005</v>
      </c>
      <c r="I586">
        <v>477.265918</v>
      </c>
      <c r="J586" t="s">
        <v>3</v>
      </c>
      <c r="K586">
        <v>801.04627000000005</v>
      </c>
      <c r="L586">
        <v>411.139162</v>
      </c>
      <c r="M586" t="s">
        <v>4</v>
      </c>
      <c r="N586">
        <v>11.600009999999999</v>
      </c>
      <c r="O586">
        <v>1.2395</v>
      </c>
      <c r="P586" t="s">
        <v>5</v>
      </c>
      <c r="Q586">
        <v>0</v>
      </c>
      <c r="R586">
        <v>0</v>
      </c>
      <c r="S586" t="s">
        <v>6</v>
      </c>
      <c r="T586">
        <v>11.894246000000001</v>
      </c>
      <c r="U586">
        <v>0.27066800000000002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0.99814999999999998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1035.5967900000001</v>
      </c>
      <c r="I587">
        <v>628.72187699999995</v>
      </c>
      <c r="J587" t="s">
        <v>3</v>
      </c>
      <c r="K587">
        <v>961.56491400000004</v>
      </c>
      <c r="L587">
        <v>543.98094900000001</v>
      </c>
      <c r="M587" t="s">
        <v>4</v>
      </c>
      <c r="N587">
        <v>13.91006</v>
      </c>
      <c r="O587">
        <v>1.6354</v>
      </c>
      <c r="P587" t="s">
        <v>5</v>
      </c>
      <c r="Q587">
        <v>0</v>
      </c>
      <c r="R587">
        <v>0</v>
      </c>
      <c r="S587" t="s">
        <v>6</v>
      </c>
      <c r="T587">
        <v>14.264366000000001</v>
      </c>
      <c r="U587">
        <v>0.34648000000000001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0.99847699999999995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1207.590878</v>
      </c>
      <c r="I588">
        <v>818.942094</v>
      </c>
      <c r="J588" t="s">
        <v>3</v>
      </c>
      <c r="K588">
        <v>1121.2665059999999</v>
      </c>
      <c r="L588">
        <v>708.89442399999996</v>
      </c>
      <c r="M588" t="s">
        <v>4</v>
      </c>
      <c r="N588">
        <v>16.203617999999999</v>
      </c>
      <c r="O588">
        <v>2.061064</v>
      </c>
      <c r="P588" t="s">
        <v>5</v>
      </c>
      <c r="Q588">
        <v>0</v>
      </c>
      <c r="R588">
        <v>0</v>
      </c>
      <c r="S588" t="s">
        <v>6</v>
      </c>
      <c r="T588">
        <v>16.663958000000001</v>
      </c>
      <c r="U588">
        <v>0.44347300000000001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0.99873699999999999</v>
      </c>
      <c r="AJ588">
        <v>1.9999999999999999E-6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1379.9322999999999</v>
      </c>
      <c r="I589">
        <v>983.11638700000003</v>
      </c>
      <c r="J589" t="s">
        <v>3</v>
      </c>
      <c r="K589">
        <v>1281.278454</v>
      </c>
      <c r="L589">
        <v>852.47390700000005</v>
      </c>
      <c r="M589" t="s">
        <v>4</v>
      </c>
      <c r="N589">
        <v>18.528829999999999</v>
      </c>
      <c r="O589">
        <v>2.4714700000000001</v>
      </c>
      <c r="P589" t="s">
        <v>5</v>
      </c>
      <c r="Q589">
        <v>0</v>
      </c>
      <c r="R589">
        <v>0</v>
      </c>
      <c r="S589" t="s">
        <v>6</v>
      </c>
      <c r="T589">
        <v>19.056640000000002</v>
      </c>
      <c r="U589">
        <v>0.56301000000000001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0.998973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1551.8169620000001</v>
      </c>
      <c r="I590">
        <v>1174.330342</v>
      </c>
      <c r="J590" t="s">
        <v>3</v>
      </c>
      <c r="K590">
        <v>1440.864204</v>
      </c>
      <c r="L590">
        <v>1022.243739</v>
      </c>
      <c r="M590" t="s">
        <v>4</v>
      </c>
      <c r="N590">
        <v>20.822911999999999</v>
      </c>
      <c r="O590">
        <v>2.9295</v>
      </c>
      <c r="P590" t="s">
        <v>5</v>
      </c>
      <c r="Q590">
        <v>0</v>
      </c>
      <c r="R590">
        <v>0</v>
      </c>
      <c r="S590" t="s">
        <v>6</v>
      </c>
      <c r="T590">
        <v>21.454523999999999</v>
      </c>
      <c r="U590">
        <v>0.72932200000000003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0.99907199999999996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1723.701172</v>
      </c>
      <c r="I591">
        <v>1341.2916889999999</v>
      </c>
      <c r="J591" t="s">
        <v>3</v>
      </c>
      <c r="K591">
        <v>1600.4649420000001</v>
      </c>
      <c r="L591">
        <v>1168.0235720000001</v>
      </c>
      <c r="M591" t="s">
        <v>4</v>
      </c>
      <c r="N591">
        <v>23.103937999999999</v>
      </c>
      <c r="O591">
        <v>3.3095919999999999</v>
      </c>
      <c r="P591" t="s">
        <v>5</v>
      </c>
      <c r="Q591">
        <v>0</v>
      </c>
      <c r="R591">
        <v>0</v>
      </c>
      <c r="S591" t="s">
        <v>6</v>
      </c>
      <c r="T591">
        <v>23.854958</v>
      </c>
      <c r="U591">
        <v>0.84564799999999996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0.99909499999999996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1897.2624820000001</v>
      </c>
      <c r="I592">
        <v>1528.0002119999999</v>
      </c>
      <c r="J592" t="s">
        <v>3</v>
      </c>
      <c r="K592">
        <v>1761.577376</v>
      </c>
      <c r="L592">
        <v>1328.829561</v>
      </c>
      <c r="M592" t="s">
        <v>4</v>
      </c>
      <c r="N592">
        <v>25.450586000000001</v>
      </c>
      <c r="O592">
        <v>3.7328220000000001</v>
      </c>
      <c r="P592" t="s">
        <v>5</v>
      </c>
      <c r="Q592">
        <v>0</v>
      </c>
      <c r="R592">
        <v>0</v>
      </c>
      <c r="S592" t="s">
        <v>6</v>
      </c>
      <c r="T592">
        <v>26.248714</v>
      </c>
      <c r="U592">
        <v>1.052746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0.99921700000000002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2070.0385099999999</v>
      </c>
      <c r="I593">
        <v>1712.712953</v>
      </c>
      <c r="J593" t="s">
        <v>3</v>
      </c>
      <c r="K593">
        <v>1922.029994</v>
      </c>
      <c r="L593">
        <v>1491.137663</v>
      </c>
      <c r="M593" t="s">
        <v>4</v>
      </c>
      <c r="N593">
        <v>27.798127999999998</v>
      </c>
      <c r="O593">
        <v>4.2114520000000004</v>
      </c>
      <c r="P593" t="s">
        <v>5</v>
      </c>
      <c r="Q593">
        <v>0</v>
      </c>
      <c r="R593">
        <v>0</v>
      </c>
      <c r="S593" t="s">
        <v>6</v>
      </c>
      <c r="T593">
        <v>28.620424</v>
      </c>
      <c r="U593">
        <v>1.2157260000000001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0.999224</v>
      </c>
      <c r="AJ593">
        <v>9.9999999999999995E-7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2242.3955139999998</v>
      </c>
      <c r="I594">
        <v>1877.6260420000001</v>
      </c>
      <c r="J594" t="s">
        <v>3</v>
      </c>
      <c r="K594">
        <v>2082.0994580000001</v>
      </c>
      <c r="L594">
        <v>1635.730006</v>
      </c>
      <c r="M594" t="s">
        <v>4</v>
      </c>
      <c r="N594">
        <v>30.103010000000001</v>
      </c>
      <c r="O594">
        <v>4.5413360000000003</v>
      </c>
      <c r="P594" t="s">
        <v>5</v>
      </c>
      <c r="Q594">
        <v>0</v>
      </c>
      <c r="R594">
        <v>0</v>
      </c>
      <c r="S594" t="s">
        <v>6</v>
      </c>
      <c r="T594">
        <v>31.014538000000002</v>
      </c>
      <c r="U594">
        <v>1.3713150000000001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0.99938800000000005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2414.2219180000002</v>
      </c>
      <c r="I595">
        <v>2037.82386</v>
      </c>
      <c r="J595" t="s">
        <v>3</v>
      </c>
      <c r="K595">
        <v>2241.6641420000001</v>
      </c>
      <c r="L595">
        <v>1774.34998</v>
      </c>
      <c r="M595" t="s">
        <v>4</v>
      </c>
      <c r="N595">
        <v>32.364961999999998</v>
      </c>
      <c r="O595">
        <v>4.8613780000000002</v>
      </c>
      <c r="P595" t="s">
        <v>5</v>
      </c>
      <c r="Q595">
        <v>0</v>
      </c>
      <c r="R595">
        <v>0</v>
      </c>
      <c r="S595" t="s">
        <v>6</v>
      </c>
      <c r="T595">
        <v>33.412331999999999</v>
      </c>
      <c r="U595">
        <v>1.520945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0.99941800000000003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2586.178926</v>
      </c>
      <c r="I596">
        <v>2253.9116909999998</v>
      </c>
      <c r="J596" t="s">
        <v>3</v>
      </c>
      <c r="K596">
        <v>2401.3273840000002</v>
      </c>
      <c r="L596">
        <v>1963.755958</v>
      </c>
      <c r="M596" t="s">
        <v>4</v>
      </c>
      <c r="N596">
        <v>34.645648000000001</v>
      </c>
      <c r="O596">
        <v>5.2394780000000001</v>
      </c>
      <c r="P596" t="s">
        <v>5</v>
      </c>
      <c r="Q596">
        <v>0</v>
      </c>
      <c r="R596">
        <v>0</v>
      </c>
      <c r="S596" t="s">
        <v>6</v>
      </c>
      <c r="T596">
        <v>35.797697999999997</v>
      </c>
      <c r="U596">
        <v>1.654169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0.999444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2758.392996</v>
      </c>
      <c r="I597">
        <v>2465.9242859999999</v>
      </c>
      <c r="J597" t="s">
        <v>3</v>
      </c>
      <c r="K597">
        <v>2561.2366219999999</v>
      </c>
      <c r="L597">
        <v>2155.132071</v>
      </c>
      <c r="M597" t="s">
        <v>4</v>
      </c>
      <c r="N597">
        <v>36.93591</v>
      </c>
      <c r="O597">
        <v>5.6495709999999999</v>
      </c>
      <c r="P597" t="s">
        <v>5</v>
      </c>
      <c r="Q597">
        <v>0</v>
      </c>
      <c r="R597">
        <v>0</v>
      </c>
      <c r="S597" t="s">
        <v>6</v>
      </c>
      <c r="T597">
        <v>38.180909999999997</v>
      </c>
      <c r="U597">
        <v>1.7726690000000001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0.99951800000000002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2930.483354</v>
      </c>
      <c r="I598">
        <v>2751.0365510000001</v>
      </c>
      <c r="J598" t="s">
        <v>3</v>
      </c>
      <c r="K598">
        <v>2721.0458779999999</v>
      </c>
      <c r="L598">
        <v>2408.9723399999998</v>
      </c>
      <c r="M598" t="s">
        <v>4</v>
      </c>
      <c r="N598">
        <v>39.217283999999999</v>
      </c>
      <c r="O598">
        <v>6.2583869999999999</v>
      </c>
      <c r="P598" t="s">
        <v>5</v>
      </c>
      <c r="Q598">
        <v>0</v>
      </c>
      <c r="R598">
        <v>0</v>
      </c>
      <c r="S598" t="s">
        <v>6</v>
      </c>
      <c r="T598">
        <v>40.569451999999998</v>
      </c>
      <c r="U598">
        <v>1.978715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0.99952600000000003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3101.6993320000001</v>
      </c>
      <c r="I599">
        <v>2998.015187</v>
      </c>
      <c r="J599" t="s">
        <v>3</v>
      </c>
      <c r="K599">
        <v>2880.0292220000001</v>
      </c>
      <c r="L599">
        <v>2624.9062490000001</v>
      </c>
      <c r="M599" t="s">
        <v>4</v>
      </c>
      <c r="N599">
        <v>41.480670000000003</v>
      </c>
      <c r="O599">
        <v>6.8150769999999996</v>
      </c>
      <c r="P599" t="s">
        <v>5</v>
      </c>
      <c r="Q599">
        <v>0</v>
      </c>
      <c r="R599">
        <v>0</v>
      </c>
      <c r="S599" t="s">
        <v>6</v>
      </c>
      <c r="T599">
        <v>42.981940000000002</v>
      </c>
      <c r="U599">
        <v>2.123672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0.99952700000000005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3273.1884799999998</v>
      </c>
      <c r="I600">
        <v>3237.2639920000001</v>
      </c>
      <c r="J600" t="s">
        <v>3</v>
      </c>
      <c r="K600">
        <v>3039.2648239999999</v>
      </c>
      <c r="L600">
        <v>2836.8943410000002</v>
      </c>
      <c r="M600" t="s">
        <v>4</v>
      </c>
      <c r="N600">
        <v>43.756051999999997</v>
      </c>
      <c r="O600">
        <v>7.457891</v>
      </c>
      <c r="P600" t="s">
        <v>5</v>
      </c>
      <c r="Q600">
        <v>0</v>
      </c>
      <c r="R600">
        <v>0</v>
      </c>
      <c r="S600" t="s">
        <v>6</v>
      </c>
      <c r="T600">
        <v>45.374654</v>
      </c>
      <c r="U600">
        <v>2.2908230000000001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0.99952700000000005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3445.7022360000001</v>
      </c>
      <c r="I601">
        <v>3544.6908400000002</v>
      </c>
      <c r="J601" t="s">
        <v>3</v>
      </c>
      <c r="K601">
        <v>3199.426254</v>
      </c>
      <c r="L601">
        <v>3106.1973290000001</v>
      </c>
      <c r="M601" t="s">
        <v>4</v>
      </c>
      <c r="N601">
        <v>46.056412000000002</v>
      </c>
      <c r="O601">
        <v>8.150264</v>
      </c>
      <c r="P601" t="s">
        <v>5</v>
      </c>
      <c r="Q601">
        <v>0</v>
      </c>
      <c r="R601">
        <v>0</v>
      </c>
      <c r="S601" t="s">
        <v>6</v>
      </c>
      <c r="T601">
        <v>47.765042000000001</v>
      </c>
      <c r="U601">
        <v>2.4677380000000002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0.99953099999999995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457.45933000000002</v>
      </c>
      <c r="I602">
        <v>2.0402040000000001</v>
      </c>
      <c r="J602" t="s">
        <v>3</v>
      </c>
      <c r="K602">
        <v>444.78468700000002</v>
      </c>
      <c r="L602">
        <v>1.6946239999999999</v>
      </c>
      <c r="M602" t="s">
        <v>4</v>
      </c>
      <c r="N602">
        <v>2.6490740000000002</v>
      </c>
      <c r="O602">
        <v>5.1941000000000001E-2</v>
      </c>
      <c r="P602" t="s">
        <v>5</v>
      </c>
      <c r="Q602">
        <v>12.631886</v>
      </c>
      <c r="R602">
        <v>0.23277300000000001</v>
      </c>
      <c r="S602" t="s">
        <v>6</v>
      </c>
      <c r="T602">
        <v>435.36257699999999</v>
      </c>
      <c r="U602">
        <v>1.9804600000000001</v>
      </c>
      <c r="V602" t="s">
        <v>7</v>
      </c>
      <c r="W602">
        <v>0.34310800000000002</v>
      </c>
      <c r="X602">
        <v>6.5110000000000003E-3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1.2329999999999999E-3</v>
      </c>
      <c r="AG602">
        <v>0</v>
      </c>
      <c r="AH602" t="s">
        <v>11</v>
      </c>
      <c r="AI602">
        <v>0.99592999999999998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912.39005999999995</v>
      </c>
      <c r="I603">
        <v>5.2700680000000002</v>
      </c>
      <c r="J603" t="s">
        <v>3</v>
      </c>
      <c r="K603">
        <v>887.083032</v>
      </c>
      <c r="L603">
        <v>4.3059830000000003</v>
      </c>
      <c r="M603" t="s">
        <v>4</v>
      </c>
      <c r="N603">
        <v>5.2825639999999998</v>
      </c>
      <c r="O603">
        <v>0.16225000000000001</v>
      </c>
      <c r="P603" t="s">
        <v>5</v>
      </c>
      <c r="Q603">
        <v>25.226853999999999</v>
      </c>
      <c r="R603">
        <v>0.54241899999999998</v>
      </c>
      <c r="S603" t="s">
        <v>6</v>
      </c>
      <c r="T603">
        <v>868.26689899999997</v>
      </c>
      <c r="U603">
        <v>5.1026999999999996</v>
      </c>
      <c r="V603" t="s">
        <v>7</v>
      </c>
      <c r="W603">
        <v>0.66517800000000005</v>
      </c>
      <c r="X603">
        <v>1.5740000000000001E-2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0.99668400000000001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1367.4719090000001</v>
      </c>
      <c r="I604">
        <v>13.347502</v>
      </c>
      <c r="J604" t="s">
        <v>3</v>
      </c>
      <c r="K604">
        <v>1329.494651</v>
      </c>
      <c r="L604">
        <v>10.391529999999999</v>
      </c>
      <c r="M604" t="s">
        <v>4</v>
      </c>
      <c r="N604">
        <v>7.9107180000000001</v>
      </c>
      <c r="O604">
        <v>0.30687700000000001</v>
      </c>
      <c r="P604" t="s">
        <v>5</v>
      </c>
      <c r="Q604">
        <v>37.856772999999997</v>
      </c>
      <c r="R604">
        <v>1.2726420000000001</v>
      </c>
      <c r="S604" t="s">
        <v>6</v>
      </c>
      <c r="T604">
        <v>1301.296157</v>
      </c>
      <c r="U604">
        <v>10.540914000000001</v>
      </c>
      <c r="V604" t="s">
        <v>7</v>
      </c>
      <c r="W604">
        <v>0.98919800000000002</v>
      </c>
      <c r="X604">
        <v>3.3621999999999999E-2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1.2310000000000001E-3</v>
      </c>
      <c r="AG604">
        <v>0</v>
      </c>
      <c r="AH604" t="s">
        <v>11</v>
      </c>
      <c r="AI604">
        <v>0.99742500000000001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1822.6157229999999</v>
      </c>
      <c r="I605">
        <v>20.375575000000001</v>
      </c>
      <c r="J605" t="s">
        <v>3</v>
      </c>
      <c r="K605">
        <v>1771.911055</v>
      </c>
      <c r="L605">
        <v>16.231462000000001</v>
      </c>
      <c r="M605" t="s">
        <v>4</v>
      </c>
      <c r="N605">
        <v>10.560561999999999</v>
      </c>
      <c r="O605">
        <v>0.42534</v>
      </c>
      <c r="P605" t="s">
        <v>5</v>
      </c>
      <c r="Q605">
        <v>50.550331999999997</v>
      </c>
      <c r="R605">
        <v>1.9788140000000001</v>
      </c>
      <c r="S605" t="s">
        <v>6</v>
      </c>
      <c r="T605">
        <v>1734.3855129999999</v>
      </c>
      <c r="U605">
        <v>15.416097000000001</v>
      </c>
      <c r="V605" t="s">
        <v>7</v>
      </c>
      <c r="W605">
        <v>1.3110660000000001</v>
      </c>
      <c r="X605">
        <v>4.3942000000000002E-2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1.2310000000000001E-3</v>
      </c>
      <c r="AG605">
        <v>0</v>
      </c>
      <c r="AH605" t="s">
        <v>11</v>
      </c>
      <c r="AI605">
        <v>0.99770400000000004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2277.9546</v>
      </c>
      <c r="I606">
        <v>29.418579999999999</v>
      </c>
      <c r="J606" t="s">
        <v>3</v>
      </c>
      <c r="K606">
        <v>2214.6059719999998</v>
      </c>
      <c r="L606">
        <v>24.766532999999999</v>
      </c>
      <c r="M606" t="s">
        <v>4</v>
      </c>
      <c r="N606">
        <v>13.169744</v>
      </c>
      <c r="O606">
        <v>0.53287899999999999</v>
      </c>
      <c r="P606" t="s">
        <v>5</v>
      </c>
      <c r="Q606">
        <v>63.159762000000001</v>
      </c>
      <c r="R606">
        <v>2.7563140000000002</v>
      </c>
      <c r="S606" t="s">
        <v>6</v>
      </c>
      <c r="T606">
        <v>2167.759873</v>
      </c>
      <c r="U606">
        <v>25.068411000000001</v>
      </c>
      <c r="V606" t="s">
        <v>7</v>
      </c>
      <c r="W606">
        <v>1.645524</v>
      </c>
      <c r="X606">
        <v>6.2190000000000002E-2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0.99804899999999996</v>
      </c>
      <c r="AJ606">
        <v>1.9999999999999999E-6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2733.3950589999999</v>
      </c>
      <c r="I607">
        <v>39.265934999999999</v>
      </c>
      <c r="J607" t="s">
        <v>3</v>
      </c>
      <c r="K607">
        <v>2657.339082</v>
      </c>
      <c r="L607">
        <v>34.136957000000002</v>
      </c>
      <c r="M607" t="s">
        <v>4</v>
      </c>
      <c r="N607">
        <v>15.807872</v>
      </c>
      <c r="O607">
        <v>0.66857800000000001</v>
      </c>
      <c r="P607" t="s">
        <v>5</v>
      </c>
      <c r="Q607">
        <v>75.826730999999995</v>
      </c>
      <c r="R607">
        <v>3.6483289999999999</v>
      </c>
      <c r="S607" t="s">
        <v>6</v>
      </c>
      <c r="T607">
        <v>2601.182339</v>
      </c>
      <c r="U607">
        <v>35.953215</v>
      </c>
      <c r="V607" t="s">
        <v>7</v>
      </c>
      <c r="W607">
        <v>1.97028</v>
      </c>
      <c r="X607">
        <v>7.5333999999999998E-2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0.998224</v>
      </c>
      <c r="AJ607">
        <v>1.9999999999999999E-6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3188.6665630000002</v>
      </c>
      <c r="I608">
        <v>50.445681</v>
      </c>
      <c r="J608" t="s">
        <v>3</v>
      </c>
      <c r="K608">
        <v>3099.9969190000002</v>
      </c>
      <c r="L608">
        <v>45.319958999999997</v>
      </c>
      <c r="M608" t="s">
        <v>4</v>
      </c>
      <c r="N608">
        <v>18.414739000000001</v>
      </c>
      <c r="O608">
        <v>0.83968399999999999</v>
      </c>
      <c r="P608" t="s">
        <v>5</v>
      </c>
      <c r="Q608">
        <v>88.394322000000003</v>
      </c>
      <c r="R608">
        <v>4.627497</v>
      </c>
      <c r="S608" t="s">
        <v>6</v>
      </c>
      <c r="T608">
        <v>3034.4924799999999</v>
      </c>
      <c r="U608">
        <v>47.782862999999999</v>
      </c>
      <c r="V608" t="s">
        <v>7</v>
      </c>
      <c r="W608">
        <v>2.2986080000000002</v>
      </c>
      <c r="X608">
        <v>9.3342999999999995E-2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0.99848099999999995</v>
      </c>
      <c r="AJ608">
        <v>1.9999999999999999E-6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3643.8347610000001</v>
      </c>
      <c r="I609">
        <v>68.734644000000003</v>
      </c>
      <c r="J609" t="s">
        <v>3</v>
      </c>
      <c r="K609">
        <v>3542.590103</v>
      </c>
      <c r="L609">
        <v>60.834085000000002</v>
      </c>
      <c r="M609" t="s">
        <v>4</v>
      </c>
      <c r="N609">
        <v>21.024014999999999</v>
      </c>
      <c r="O609">
        <v>1.004338</v>
      </c>
      <c r="P609" t="s">
        <v>5</v>
      </c>
      <c r="Q609">
        <v>100.931849</v>
      </c>
      <c r="R609">
        <v>5.7786479999999996</v>
      </c>
      <c r="S609" t="s">
        <v>6</v>
      </c>
      <c r="T609">
        <v>3467.8066210000002</v>
      </c>
      <c r="U609">
        <v>61.95908</v>
      </c>
      <c r="V609" t="s">
        <v>7</v>
      </c>
      <c r="W609">
        <v>2.6277080000000002</v>
      </c>
      <c r="X609">
        <v>0.116498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0.99883599999999995</v>
      </c>
      <c r="AJ609">
        <v>9.9999999999999995E-7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4098.8803909999997</v>
      </c>
      <c r="I610">
        <v>84.165199000000001</v>
      </c>
      <c r="J610" t="s">
        <v>3</v>
      </c>
      <c r="K610">
        <v>3985.0331299999998</v>
      </c>
      <c r="L610">
        <v>75.071072999999998</v>
      </c>
      <c r="M610" t="s">
        <v>4</v>
      </c>
      <c r="N610">
        <v>23.657167999999999</v>
      </c>
      <c r="O610">
        <v>1.275736</v>
      </c>
      <c r="P610" t="s">
        <v>5</v>
      </c>
      <c r="Q610">
        <v>113.483452</v>
      </c>
      <c r="R610">
        <v>7.1172380000000004</v>
      </c>
      <c r="S610" t="s">
        <v>6</v>
      </c>
      <c r="T610">
        <v>3900.8109129999998</v>
      </c>
      <c r="U610">
        <v>76.187044</v>
      </c>
      <c r="V610" t="s">
        <v>7</v>
      </c>
      <c r="W610">
        <v>2.9567299999999999</v>
      </c>
      <c r="X610">
        <v>0.14208999999999999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0.99901099999999998</v>
      </c>
      <c r="AJ610">
        <v>9.9999999999999995E-7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4554.2731350000004</v>
      </c>
      <c r="I611">
        <v>101.984081</v>
      </c>
      <c r="J611" t="s">
        <v>3</v>
      </c>
      <c r="K611">
        <v>4427.8488669999997</v>
      </c>
      <c r="L611">
        <v>91.786456999999999</v>
      </c>
      <c r="M611" t="s">
        <v>4</v>
      </c>
      <c r="N611">
        <v>26.282816</v>
      </c>
      <c r="O611">
        <v>1.581855</v>
      </c>
      <c r="P611" t="s">
        <v>5</v>
      </c>
      <c r="Q611">
        <v>126.012912</v>
      </c>
      <c r="R611">
        <v>8.3647270000000002</v>
      </c>
      <c r="S611" t="s">
        <v>6</v>
      </c>
      <c r="T611">
        <v>4334.2099799999996</v>
      </c>
      <c r="U611">
        <v>93.819310999999999</v>
      </c>
      <c r="V611" t="s">
        <v>7</v>
      </c>
      <c r="W611">
        <v>3.2815080000000001</v>
      </c>
      <c r="X611">
        <v>0.17333399999999999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0.99904099999999996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5009.6971579999999</v>
      </c>
      <c r="I612">
        <v>120.653215</v>
      </c>
      <c r="J612" t="s">
        <v>3</v>
      </c>
      <c r="K612">
        <v>4870.6198139999997</v>
      </c>
      <c r="L612">
        <v>110.841438</v>
      </c>
      <c r="M612" t="s">
        <v>4</v>
      </c>
      <c r="N612">
        <v>28.942976999999999</v>
      </c>
      <c r="O612">
        <v>1.9914080000000001</v>
      </c>
      <c r="P612" t="s">
        <v>5</v>
      </c>
      <c r="Q612">
        <v>138.62732800000001</v>
      </c>
      <c r="R612">
        <v>9.8103770000000008</v>
      </c>
      <c r="S612" t="s">
        <v>6</v>
      </c>
      <c r="T612">
        <v>4767.5785249999999</v>
      </c>
      <c r="U612">
        <v>114.433685</v>
      </c>
      <c r="V612" t="s">
        <v>7</v>
      </c>
      <c r="W612">
        <v>3.6150319999999998</v>
      </c>
      <c r="X612">
        <v>0.21357599999999999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0.99912999999999996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5465.0114549999998</v>
      </c>
      <c r="I613">
        <v>144.83300199999999</v>
      </c>
      <c r="J613" t="s">
        <v>3</v>
      </c>
      <c r="K613">
        <v>5313.2425290000001</v>
      </c>
      <c r="L613">
        <v>131.16195500000001</v>
      </c>
      <c r="M613" t="s">
        <v>4</v>
      </c>
      <c r="N613">
        <v>31.581339</v>
      </c>
      <c r="O613">
        <v>2.3981620000000001</v>
      </c>
      <c r="P613" t="s">
        <v>5</v>
      </c>
      <c r="Q613">
        <v>151.278794</v>
      </c>
      <c r="R613">
        <v>11.884149000000001</v>
      </c>
      <c r="S613" t="s">
        <v>6</v>
      </c>
      <c r="T613">
        <v>5200.7927049999998</v>
      </c>
      <c r="U613">
        <v>136.65894</v>
      </c>
      <c r="V613" t="s">
        <v>7</v>
      </c>
      <c r="W613">
        <v>3.9420899999999999</v>
      </c>
      <c r="X613">
        <v>0.25817600000000002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0.99924199999999996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5919.9890619999996</v>
      </c>
      <c r="I614">
        <v>162.87579299999999</v>
      </c>
      <c r="J614" t="s">
        <v>3</v>
      </c>
      <c r="K614">
        <v>5755.5788380000004</v>
      </c>
      <c r="L614">
        <v>147.86460099999999</v>
      </c>
      <c r="M614" t="s">
        <v>4</v>
      </c>
      <c r="N614">
        <v>34.211145999999999</v>
      </c>
      <c r="O614">
        <v>2.7955480000000001</v>
      </c>
      <c r="P614" t="s">
        <v>5</v>
      </c>
      <c r="Q614">
        <v>163.88524000000001</v>
      </c>
      <c r="R614">
        <v>14.164334999999999</v>
      </c>
      <c r="S614" t="s">
        <v>6</v>
      </c>
      <c r="T614">
        <v>5633.7827829999997</v>
      </c>
      <c r="U614">
        <v>156.33115699999999</v>
      </c>
      <c r="V614" t="s">
        <v>7</v>
      </c>
      <c r="W614">
        <v>4.2623939999999996</v>
      </c>
      <c r="X614">
        <v>0.29071000000000002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0.99938199999999999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6375.0730860000003</v>
      </c>
      <c r="I615">
        <v>185.65120400000001</v>
      </c>
      <c r="J615" t="s">
        <v>3</v>
      </c>
      <c r="K615">
        <v>6198.0561129999996</v>
      </c>
      <c r="L615">
        <v>168.54501300000001</v>
      </c>
      <c r="M615" t="s">
        <v>4</v>
      </c>
      <c r="N615">
        <v>36.824232000000002</v>
      </c>
      <c r="O615">
        <v>3.1365379999999998</v>
      </c>
      <c r="P615" t="s">
        <v>5</v>
      </c>
      <c r="Q615">
        <v>176.45813699999999</v>
      </c>
      <c r="R615">
        <v>16.278386999999999</v>
      </c>
      <c r="S615" t="s">
        <v>6</v>
      </c>
      <c r="T615">
        <v>6067.0382520000003</v>
      </c>
      <c r="U615">
        <v>177.59236300000001</v>
      </c>
      <c r="V615" t="s">
        <v>7</v>
      </c>
      <c r="W615">
        <v>4.5848000000000004</v>
      </c>
      <c r="X615">
        <v>0.33161800000000002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0.99940700000000005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6830.1948629999997</v>
      </c>
      <c r="I616">
        <v>213.54253800000001</v>
      </c>
      <c r="J616" t="s">
        <v>3</v>
      </c>
      <c r="K616">
        <v>6640.6013869999997</v>
      </c>
      <c r="L616">
        <v>191.13853700000001</v>
      </c>
      <c r="M616" t="s">
        <v>4</v>
      </c>
      <c r="N616">
        <v>39.433751000000001</v>
      </c>
      <c r="O616">
        <v>3.5648849999999999</v>
      </c>
      <c r="P616" t="s">
        <v>5</v>
      </c>
      <c r="Q616">
        <v>189.00493</v>
      </c>
      <c r="R616">
        <v>18.872919</v>
      </c>
      <c r="S616" t="s">
        <v>6</v>
      </c>
      <c r="T616">
        <v>6500.2537499999999</v>
      </c>
      <c r="U616">
        <v>200.93987999999999</v>
      </c>
      <c r="V616" t="s">
        <v>7</v>
      </c>
      <c r="W616">
        <v>4.9021999999999997</v>
      </c>
      <c r="X616">
        <v>0.37868200000000002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0.99941899999999995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7285.2447359999996</v>
      </c>
      <c r="I617">
        <v>236.13734199999999</v>
      </c>
      <c r="J617" t="s">
        <v>3</v>
      </c>
      <c r="K617">
        <v>7083.049043</v>
      </c>
      <c r="L617">
        <v>210.23532599999999</v>
      </c>
      <c r="M617" t="s">
        <v>4</v>
      </c>
      <c r="N617">
        <v>42.052039000000001</v>
      </c>
      <c r="O617">
        <v>3.8888539999999998</v>
      </c>
      <c r="P617" t="s">
        <v>5</v>
      </c>
      <c r="Q617">
        <v>201.555926</v>
      </c>
      <c r="R617">
        <v>20.926638000000001</v>
      </c>
      <c r="S617" t="s">
        <v>6</v>
      </c>
      <c r="T617">
        <v>6933.4263090000004</v>
      </c>
      <c r="U617">
        <v>220.33884800000001</v>
      </c>
      <c r="V617" t="s">
        <v>7</v>
      </c>
      <c r="W617">
        <v>5.2199159999999996</v>
      </c>
      <c r="X617">
        <v>0.42940299999999998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0.99943899999999997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7740.6085350000003</v>
      </c>
      <c r="I618">
        <v>261.82779399999998</v>
      </c>
      <c r="J618" t="s">
        <v>3</v>
      </c>
      <c r="K618">
        <v>7525.7334769999998</v>
      </c>
      <c r="L618">
        <v>233.567904</v>
      </c>
      <c r="M618" t="s">
        <v>4</v>
      </c>
      <c r="N618">
        <v>44.682400000000001</v>
      </c>
      <c r="O618">
        <v>4.1932549999999997</v>
      </c>
      <c r="P618" t="s">
        <v>5</v>
      </c>
      <c r="Q618">
        <v>214.165471</v>
      </c>
      <c r="R618">
        <v>23.112652000000001</v>
      </c>
      <c r="S618" t="s">
        <v>6</v>
      </c>
      <c r="T618">
        <v>7366.7657810000001</v>
      </c>
      <c r="U618">
        <v>243.683572</v>
      </c>
      <c r="V618" t="s">
        <v>7</v>
      </c>
      <c r="W618">
        <v>5.53301</v>
      </c>
      <c r="X618">
        <v>0.46729999999999999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0.99948599999999999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8196.0738380000003</v>
      </c>
      <c r="I619">
        <v>279.01777399999997</v>
      </c>
      <c r="J619" t="s">
        <v>3</v>
      </c>
      <c r="K619">
        <v>7968.5994819999996</v>
      </c>
      <c r="L619">
        <v>252.75869499999999</v>
      </c>
      <c r="M619" t="s">
        <v>4</v>
      </c>
      <c r="N619">
        <v>47.303555000000003</v>
      </c>
      <c r="O619">
        <v>4.3543409999999998</v>
      </c>
      <c r="P619" t="s">
        <v>5</v>
      </c>
      <c r="Q619">
        <v>226.76105000000001</v>
      </c>
      <c r="R619">
        <v>24.713260999999999</v>
      </c>
      <c r="S619" t="s">
        <v>6</v>
      </c>
      <c r="T619">
        <v>7800.2453610000002</v>
      </c>
      <c r="U619">
        <v>270.95299299999999</v>
      </c>
      <c r="V619" t="s">
        <v>7</v>
      </c>
      <c r="W619">
        <v>5.8701280000000002</v>
      </c>
      <c r="X619">
        <v>0.57488899999999998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0.999525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8651.8017189999991</v>
      </c>
      <c r="I620">
        <v>309.88278700000001</v>
      </c>
      <c r="J620" t="s">
        <v>3</v>
      </c>
      <c r="K620">
        <v>8411.5156640000005</v>
      </c>
      <c r="L620">
        <v>283.53513500000003</v>
      </c>
      <c r="M620" t="s">
        <v>4</v>
      </c>
      <c r="N620">
        <v>49.996333999999997</v>
      </c>
      <c r="O620">
        <v>4.6092219999999999</v>
      </c>
      <c r="P620" t="s">
        <v>5</v>
      </c>
      <c r="Q620">
        <v>239.508982</v>
      </c>
      <c r="R620">
        <v>26.637294000000001</v>
      </c>
      <c r="S620" t="s">
        <v>6</v>
      </c>
      <c r="T620">
        <v>8233.7753520000006</v>
      </c>
      <c r="U620">
        <v>300.273391</v>
      </c>
      <c r="V620" t="s">
        <v>7</v>
      </c>
      <c r="W620">
        <v>6.1955859999999996</v>
      </c>
      <c r="X620">
        <v>0.62961900000000004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0.99954600000000005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9107.3970509999999</v>
      </c>
      <c r="I621">
        <v>346.24252100000001</v>
      </c>
      <c r="J621" t="s">
        <v>3</v>
      </c>
      <c r="K621">
        <v>8854.4262299999991</v>
      </c>
      <c r="L621">
        <v>316.63459799999998</v>
      </c>
      <c r="M621" t="s">
        <v>4</v>
      </c>
      <c r="N621">
        <v>52.654350999999998</v>
      </c>
      <c r="O621">
        <v>5.0268759999999997</v>
      </c>
      <c r="P621" t="s">
        <v>5</v>
      </c>
      <c r="Q621">
        <v>252.14657800000001</v>
      </c>
      <c r="R621">
        <v>28.718149</v>
      </c>
      <c r="S621" t="s">
        <v>6</v>
      </c>
      <c r="T621">
        <v>8667.3191210000005</v>
      </c>
      <c r="U621">
        <v>332.85543999999999</v>
      </c>
      <c r="V621" t="s">
        <v>7</v>
      </c>
      <c r="W621">
        <v>6.5222800000000003</v>
      </c>
      <c r="X621">
        <v>0.68670799999999999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0.99956999999999996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376.72881999999998</v>
      </c>
      <c r="I622">
        <v>447.692274</v>
      </c>
      <c r="J622" t="s">
        <v>3</v>
      </c>
      <c r="K622">
        <v>357.97600599999998</v>
      </c>
      <c r="L622">
        <v>474.21139199999999</v>
      </c>
      <c r="M622" t="s">
        <v>4</v>
      </c>
      <c r="N622">
        <v>3.1143399999999999</v>
      </c>
      <c r="O622">
        <v>6.7849999999999994E-2</v>
      </c>
      <c r="P622" t="s">
        <v>5</v>
      </c>
      <c r="Q622">
        <v>7.9822620000000004</v>
      </c>
      <c r="R622">
        <v>0.11587799999999999</v>
      </c>
      <c r="S622" t="s">
        <v>6</v>
      </c>
      <c r="T622">
        <v>2.855048</v>
      </c>
      <c r="U622">
        <v>4.3552E-2</v>
      </c>
      <c r="V622" t="s">
        <v>7</v>
      </c>
      <c r="W622">
        <v>0.61536800000000003</v>
      </c>
      <c r="X622">
        <v>1.6169999999999999E-3</v>
      </c>
      <c r="Y622" t="s">
        <v>8</v>
      </c>
      <c r="Z622">
        <v>3.2324600000000001</v>
      </c>
      <c r="AA622">
        <v>1.6108999999999998E-2</v>
      </c>
      <c r="AB622" t="s">
        <v>9</v>
      </c>
      <c r="AC622">
        <v>345.84549199999998</v>
      </c>
      <c r="AD622">
        <v>490.87055099999998</v>
      </c>
      <c r="AE622" t="s">
        <v>10</v>
      </c>
      <c r="AF622">
        <v>1.2340000000000001E-3</v>
      </c>
      <c r="AG622">
        <v>0</v>
      </c>
      <c r="AH622" t="s">
        <v>11</v>
      </c>
      <c r="AI622">
        <v>0.99604800000000004</v>
      </c>
      <c r="AJ622">
        <v>1.9999999999999999E-6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756.02033800000004</v>
      </c>
      <c r="I623">
        <v>706.62491499999999</v>
      </c>
      <c r="J623" t="s">
        <v>3</v>
      </c>
      <c r="K623">
        <v>718.61551599999996</v>
      </c>
      <c r="L623">
        <v>747.55439100000001</v>
      </c>
      <c r="M623" t="s">
        <v>4</v>
      </c>
      <c r="N623">
        <v>6.2425280000000001</v>
      </c>
      <c r="O623">
        <v>0.11794499999999999</v>
      </c>
      <c r="P623" t="s">
        <v>5</v>
      </c>
      <c r="Q623">
        <v>15.908904</v>
      </c>
      <c r="R623">
        <v>0.19871800000000001</v>
      </c>
      <c r="S623" t="s">
        <v>6</v>
      </c>
      <c r="T623">
        <v>5.6782899999999996</v>
      </c>
      <c r="U623">
        <v>9.6457000000000001E-2</v>
      </c>
      <c r="V623" t="s">
        <v>7</v>
      </c>
      <c r="W623">
        <v>1.2222</v>
      </c>
      <c r="X623">
        <v>1.766E-3</v>
      </c>
      <c r="Y623" t="s">
        <v>8</v>
      </c>
      <c r="Z623">
        <v>6.4532319999999999</v>
      </c>
      <c r="AA623">
        <v>2.4496E-2</v>
      </c>
      <c r="AB623" t="s">
        <v>9</v>
      </c>
      <c r="AC623">
        <v>694.40653399999997</v>
      </c>
      <c r="AD623">
        <v>767.80986299999995</v>
      </c>
      <c r="AE623" t="s">
        <v>10</v>
      </c>
      <c r="AF623">
        <v>1.2310000000000001E-3</v>
      </c>
      <c r="AG623">
        <v>0</v>
      </c>
      <c r="AH623" t="s">
        <v>11</v>
      </c>
      <c r="AI623">
        <v>0.99713099999999999</v>
      </c>
      <c r="AJ623">
        <v>3.0000000000000001E-6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1137.811346</v>
      </c>
      <c r="I624">
        <v>1149.9515200000001</v>
      </c>
      <c r="J624" t="s">
        <v>3</v>
      </c>
      <c r="K624">
        <v>1081.7642599999999</v>
      </c>
      <c r="L624">
        <v>1227.155256</v>
      </c>
      <c r="M624" t="s">
        <v>4</v>
      </c>
      <c r="N624">
        <v>9.3756839999999997</v>
      </c>
      <c r="O624">
        <v>0.234347</v>
      </c>
      <c r="P624" t="s">
        <v>5</v>
      </c>
      <c r="Q624">
        <v>23.866844</v>
      </c>
      <c r="R624">
        <v>0.346916</v>
      </c>
      <c r="S624" t="s">
        <v>6</v>
      </c>
      <c r="T624">
        <v>8.5096640000000008</v>
      </c>
      <c r="U624">
        <v>0.194131</v>
      </c>
      <c r="V624" t="s">
        <v>7</v>
      </c>
      <c r="W624">
        <v>1.8301320000000001</v>
      </c>
      <c r="X624">
        <v>2.15E-3</v>
      </c>
      <c r="Y624" t="s">
        <v>8</v>
      </c>
      <c r="Z624">
        <v>9.6854999999999993</v>
      </c>
      <c r="AA624">
        <v>4.1931999999999997E-2</v>
      </c>
      <c r="AB624" t="s">
        <v>9</v>
      </c>
      <c r="AC624">
        <v>1045.42064</v>
      </c>
      <c r="AD624">
        <v>1259.8882819999999</v>
      </c>
      <c r="AE624" t="s">
        <v>10</v>
      </c>
      <c r="AF624">
        <v>1.23E-3</v>
      </c>
      <c r="AG624">
        <v>0</v>
      </c>
      <c r="AH624" t="s">
        <v>11</v>
      </c>
      <c r="AI624">
        <v>0.99793399999999999</v>
      </c>
      <c r="AJ624">
        <v>3.0000000000000001E-6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1518.169864</v>
      </c>
      <c r="I625">
        <v>1579.009984</v>
      </c>
      <c r="J625" t="s">
        <v>3</v>
      </c>
      <c r="K625">
        <v>1443.4950980000001</v>
      </c>
      <c r="L625">
        <v>1728.1399429999999</v>
      </c>
      <c r="M625" t="s">
        <v>4</v>
      </c>
      <c r="N625">
        <v>12.517274</v>
      </c>
      <c r="O625">
        <v>0.37222100000000002</v>
      </c>
      <c r="P625" t="s">
        <v>5</v>
      </c>
      <c r="Q625">
        <v>31.85191</v>
      </c>
      <c r="R625">
        <v>0.556396</v>
      </c>
      <c r="S625" t="s">
        <v>6</v>
      </c>
      <c r="T625">
        <v>11.378968</v>
      </c>
      <c r="U625">
        <v>0.301537</v>
      </c>
      <c r="V625" t="s">
        <v>7</v>
      </c>
      <c r="W625">
        <v>2.4407640000000002</v>
      </c>
      <c r="X625">
        <v>3.1870000000000002E-3</v>
      </c>
      <c r="Y625" t="s">
        <v>8</v>
      </c>
      <c r="Z625">
        <v>12.913904</v>
      </c>
      <c r="AA625">
        <v>6.6110000000000002E-2</v>
      </c>
      <c r="AB625" t="s">
        <v>9</v>
      </c>
      <c r="AC625">
        <v>1394.989012</v>
      </c>
      <c r="AD625">
        <v>1784.0870620000001</v>
      </c>
      <c r="AE625" t="s">
        <v>10</v>
      </c>
      <c r="AF625">
        <v>1.23E-3</v>
      </c>
      <c r="AG625">
        <v>0</v>
      </c>
      <c r="AH625" t="s">
        <v>11</v>
      </c>
      <c r="AI625">
        <v>0.99810100000000002</v>
      </c>
      <c r="AJ625">
        <v>3.0000000000000001E-6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1896.0461560000001</v>
      </c>
      <c r="I626">
        <v>1987.8462010000001</v>
      </c>
      <c r="J626" t="s">
        <v>3</v>
      </c>
      <c r="K626">
        <v>1802.8191079999999</v>
      </c>
      <c r="L626">
        <v>2175.7467369999999</v>
      </c>
      <c r="M626" t="s">
        <v>4</v>
      </c>
      <c r="N626">
        <v>15.654450000000001</v>
      </c>
      <c r="O626">
        <v>0.53109200000000001</v>
      </c>
      <c r="P626" t="s">
        <v>5</v>
      </c>
      <c r="Q626">
        <v>39.811374000000001</v>
      </c>
      <c r="R626">
        <v>0.87451199999999996</v>
      </c>
      <c r="S626" t="s">
        <v>6</v>
      </c>
      <c r="T626">
        <v>14.234588</v>
      </c>
      <c r="U626">
        <v>0.44425199999999998</v>
      </c>
      <c r="V626" t="s">
        <v>7</v>
      </c>
      <c r="W626">
        <v>3.0551659999999998</v>
      </c>
      <c r="X626">
        <v>5.0289999999999996E-3</v>
      </c>
      <c r="Y626" t="s">
        <v>8</v>
      </c>
      <c r="Z626">
        <v>16.123933999999998</v>
      </c>
      <c r="AA626">
        <v>0.104842</v>
      </c>
      <c r="AB626" t="s">
        <v>9</v>
      </c>
      <c r="AC626">
        <v>1742.1842220000001</v>
      </c>
      <c r="AD626">
        <v>2253.1948010000001</v>
      </c>
      <c r="AE626" t="s">
        <v>10</v>
      </c>
      <c r="AF626">
        <v>1.23E-3</v>
      </c>
      <c r="AG626">
        <v>0</v>
      </c>
      <c r="AH626" t="s">
        <v>11</v>
      </c>
      <c r="AI626">
        <v>0.99830799999999997</v>
      </c>
      <c r="AJ626">
        <v>1.9999999999999999E-6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2274.1477439999999</v>
      </c>
      <c r="I627">
        <v>2769.1226379999998</v>
      </c>
      <c r="J627" t="s">
        <v>3</v>
      </c>
      <c r="K627">
        <v>2162.1706140000001</v>
      </c>
      <c r="L627">
        <v>3014.51989</v>
      </c>
      <c r="M627" t="s">
        <v>4</v>
      </c>
      <c r="N627">
        <v>18.817419999999998</v>
      </c>
      <c r="O627">
        <v>0.83340800000000004</v>
      </c>
      <c r="P627" t="s">
        <v>5</v>
      </c>
      <c r="Q627">
        <v>47.782747999999998</v>
      </c>
      <c r="R627">
        <v>1.2035880000000001</v>
      </c>
      <c r="S627" t="s">
        <v>6</v>
      </c>
      <c r="T627">
        <v>17.088998</v>
      </c>
      <c r="U627">
        <v>0.59416400000000003</v>
      </c>
      <c r="V627" t="s">
        <v>7</v>
      </c>
      <c r="W627">
        <v>3.6686879999999999</v>
      </c>
      <c r="X627">
        <v>6.7470000000000004E-3</v>
      </c>
      <c r="Y627" t="s">
        <v>8</v>
      </c>
      <c r="Z627">
        <v>19.344633999999999</v>
      </c>
      <c r="AA627">
        <v>0.155804</v>
      </c>
      <c r="AB627" t="s">
        <v>9</v>
      </c>
      <c r="AC627">
        <v>2089.3654379999998</v>
      </c>
      <c r="AD627">
        <v>3121.7879349999998</v>
      </c>
      <c r="AE627" t="s">
        <v>10</v>
      </c>
      <c r="AF627">
        <v>1.23E-3</v>
      </c>
      <c r="AG627">
        <v>0</v>
      </c>
      <c r="AH627" t="s">
        <v>11</v>
      </c>
      <c r="AI627">
        <v>0.99842399999999998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2654.5413699999999</v>
      </c>
      <c r="I628">
        <v>3358.502113</v>
      </c>
      <c r="J628" t="s">
        <v>3</v>
      </c>
      <c r="K628">
        <v>2523.942912</v>
      </c>
      <c r="L628">
        <v>3688.8465540000002</v>
      </c>
      <c r="M628" t="s">
        <v>4</v>
      </c>
      <c r="N628">
        <v>21.958058000000001</v>
      </c>
      <c r="O628">
        <v>0.95402299999999995</v>
      </c>
      <c r="P628" t="s">
        <v>5</v>
      </c>
      <c r="Q628">
        <v>55.732543999999997</v>
      </c>
      <c r="R628">
        <v>1.5746009999999999</v>
      </c>
      <c r="S628" t="s">
        <v>6</v>
      </c>
      <c r="T628">
        <v>19.919665999999999</v>
      </c>
      <c r="U628">
        <v>0.73476300000000005</v>
      </c>
      <c r="V628" t="s">
        <v>7</v>
      </c>
      <c r="W628">
        <v>4.2881499999999999</v>
      </c>
      <c r="X628">
        <v>1.0935E-2</v>
      </c>
      <c r="Y628" t="s">
        <v>8</v>
      </c>
      <c r="Z628">
        <v>22.572621999999999</v>
      </c>
      <c r="AA628">
        <v>0.20691799999999999</v>
      </c>
      <c r="AB628" t="s">
        <v>9</v>
      </c>
      <c r="AC628">
        <v>2439.0058840000002</v>
      </c>
      <c r="AD628">
        <v>3830.4463989999999</v>
      </c>
      <c r="AE628" t="s">
        <v>10</v>
      </c>
      <c r="AF628">
        <v>1.23E-3</v>
      </c>
      <c r="AG628">
        <v>0</v>
      </c>
      <c r="AH628" t="s">
        <v>11</v>
      </c>
      <c r="AI628">
        <v>0.99858599999999997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3034.3201060000001</v>
      </c>
      <c r="I629">
        <v>3795.105204</v>
      </c>
      <c r="J629" t="s">
        <v>3</v>
      </c>
      <c r="K629">
        <v>2885.118884</v>
      </c>
      <c r="L629">
        <v>4163.1602439999997</v>
      </c>
      <c r="M629" t="s">
        <v>4</v>
      </c>
      <c r="N629">
        <v>25.091798000000001</v>
      </c>
      <c r="O629">
        <v>1.0851660000000001</v>
      </c>
      <c r="P629" t="s">
        <v>5</v>
      </c>
      <c r="Q629">
        <v>63.712105999999999</v>
      </c>
      <c r="R629">
        <v>1.729778</v>
      </c>
      <c r="S629" t="s">
        <v>6</v>
      </c>
      <c r="T629">
        <v>22.778606</v>
      </c>
      <c r="U629">
        <v>0.836696</v>
      </c>
      <c r="V629" t="s">
        <v>7</v>
      </c>
      <c r="W629">
        <v>4.9017140000000001</v>
      </c>
      <c r="X629">
        <v>1.2059E-2</v>
      </c>
      <c r="Y629" t="s">
        <v>8</v>
      </c>
      <c r="Z629">
        <v>25.802365999999999</v>
      </c>
      <c r="AA629">
        <v>0.21831300000000001</v>
      </c>
      <c r="AB629" t="s">
        <v>9</v>
      </c>
      <c r="AC629">
        <v>2788.0373760000002</v>
      </c>
      <c r="AD629">
        <v>4319.3430989999997</v>
      </c>
      <c r="AE629" t="s">
        <v>10</v>
      </c>
      <c r="AF629">
        <v>1.23E-3</v>
      </c>
      <c r="AG629">
        <v>0</v>
      </c>
      <c r="AH629" t="s">
        <v>11</v>
      </c>
      <c r="AI629">
        <v>0.99863599999999997</v>
      </c>
      <c r="AJ629">
        <v>1.9999999999999999E-6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3412.8513459999999</v>
      </c>
      <c r="I630">
        <v>4510.5568169999997</v>
      </c>
      <c r="J630" t="s">
        <v>3</v>
      </c>
      <c r="K630">
        <v>3245.2174239999999</v>
      </c>
      <c r="L630">
        <v>4930.606417</v>
      </c>
      <c r="M630" t="s">
        <v>4</v>
      </c>
      <c r="N630">
        <v>28.206886000000001</v>
      </c>
      <c r="O630">
        <v>1.1773130000000001</v>
      </c>
      <c r="P630" t="s">
        <v>5</v>
      </c>
      <c r="Q630">
        <v>71.709699999999998</v>
      </c>
      <c r="R630">
        <v>2.0333019999999999</v>
      </c>
      <c r="S630" t="s">
        <v>6</v>
      </c>
      <c r="T630">
        <v>25.648712</v>
      </c>
      <c r="U630">
        <v>1.001522</v>
      </c>
      <c r="V630" t="s">
        <v>7</v>
      </c>
      <c r="W630">
        <v>5.5155900000000004</v>
      </c>
      <c r="X630">
        <v>1.3282E-2</v>
      </c>
      <c r="Y630" t="s">
        <v>8</v>
      </c>
      <c r="Z630">
        <v>29.032788</v>
      </c>
      <c r="AA630">
        <v>0.23442399999999999</v>
      </c>
      <c r="AB630" t="s">
        <v>9</v>
      </c>
      <c r="AC630">
        <v>3135.9891339999999</v>
      </c>
      <c r="AD630">
        <v>5105.8228609999996</v>
      </c>
      <c r="AE630" t="s">
        <v>10</v>
      </c>
      <c r="AF630">
        <v>1.23E-3</v>
      </c>
      <c r="AG630">
        <v>0</v>
      </c>
      <c r="AH630" t="s">
        <v>11</v>
      </c>
      <c r="AI630">
        <v>0.99883699999999997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3796.2937980000002</v>
      </c>
      <c r="I631">
        <v>4911.7434970000004</v>
      </c>
      <c r="J631" t="s">
        <v>3</v>
      </c>
      <c r="K631">
        <v>3610.124534</v>
      </c>
      <c r="L631">
        <v>5384.5925580000003</v>
      </c>
      <c r="M631" t="s">
        <v>4</v>
      </c>
      <c r="N631">
        <v>31.321836000000001</v>
      </c>
      <c r="O631">
        <v>1.30423</v>
      </c>
      <c r="P631" t="s">
        <v>5</v>
      </c>
      <c r="Q631">
        <v>79.652473999999998</v>
      </c>
      <c r="R631">
        <v>2.5029149999999998</v>
      </c>
      <c r="S631" t="s">
        <v>6</v>
      </c>
      <c r="T631">
        <v>28.478453999999999</v>
      </c>
      <c r="U631">
        <v>1.173117</v>
      </c>
      <c r="V631" t="s">
        <v>7</v>
      </c>
      <c r="W631">
        <v>6.1289239999999996</v>
      </c>
      <c r="X631">
        <v>1.4407E-2</v>
      </c>
      <c r="Y631" t="s">
        <v>8</v>
      </c>
      <c r="Z631">
        <v>32.253293999999997</v>
      </c>
      <c r="AA631">
        <v>0.28763100000000003</v>
      </c>
      <c r="AB631" t="s">
        <v>9</v>
      </c>
      <c r="AC631">
        <v>3488.7962779999998</v>
      </c>
      <c r="AD631">
        <v>5582.5186009999998</v>
      </c>
      <c r="AE631" t="s">
        <v>10</v>
      </c>
      <c r="AF631">
        <v>1.23E-3</v>
      </c>
      <c r="AG631">
        <v>0</v>
      </c>
      <c r="AH631" t="s">
        <v>11</v>
      </c>
      <c r="AI631">
        <v>0.99890299999999999</v>
      </c>
      <c r="AJ631">
        <v>9.9999999999999995E-7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4174.7797719999999</v>
      </c>
      <c r="I632">
        <v>6270.2721389999997</v>
      </c>
      <c r="J632" t="s">
        <v>3</v>
      </c>
      <c r="K632">
        <v>3970.0973060000001</v>
      </c>
      <c r="L632">
        <v>6841.6978209999997</v>
      </c>
      <c r="M632" t="s">
        <v>4</v>
      </c>
      <c r="N632">
        <v>34.420971999999999</v>
      </c>
      <c r="O632">
        <v>1.4539070000000001</v>
      </c>
      <c r="P632" t="s">
        <v>5</v>
      </c>
      <c r="Q632">
        <v>87.635953999999998</v>
      </c>
      <c r="R632">
        <v>2.9203329999999998</v>
      </c>
      <c r="S632" t="s">
        <v>6</v>
      </c>
      <c r="T632">
        <v>31.340304</v>
      </c>
      <c r="U632">
        <v>1.2820720000000001</v>
      </c>
      <c r="V632" t="s">
        <v>7</v>
      </c>
      <c r="W632">
        <v>6.7453560000000001</v>
      </c>
      <c r="X632">
        <v>1.5731999999999999E-2</v>
      </c>
      <c r="Y632" t="s">
        <v>8</v>
      </c>
      <c r="Z632">
        <v>35.480911999999996</v>
      </c>
      <c r="AA632">
        <v>0.37223600000000001</v>
      </c>
      <c r="AB632" t="s">
        <v>9</v>
      </c>
      <c r="AC632">
        <v>3836.6516459999998</v>
      </c>
      <c r="AD632">
        <v>7083.0805840000003</v>
      </c>
      <c r="AE632" t="s">
        <v>10</v>
      </c>
      <c r="AF632">
        <v>1.23E-3</v>
      </c>
      <c r="AG632">
        <v>0</v>
      </c>
      <c r="AH632" t="s">
        <v>11</v>
      </c>
      <c r="AI632">
        <v>0.99895299999999998</v>
      </c>
      <c r="AJ632">
        <v>9.9999999999999995E-7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4552.2872880000004</v>
      </c>
      <c r="I633">
        <v>7157.2035210000004</v>
      </c>
      <c r="J633" t="s">
        <v>3</v>
      </c>
      <c r="K633">
        <v>4328.950734</v>
      </c>
      <c r="L633">
        <v>7838.4560810000003</v>
      </c>
      <c r="M633" t="s">
        <v>4</v>
      </c>
      <c r="N633">
        <v>37.571345999999998</v>
      </c>
      <c r="O633">
        <v>1.7129799999999999</v>
      </c>
      <c r="P633" t="s">
        <v>5</v>
      </c>
      <c r="Q633">
        <v>95.616516000000004</v>
      </c>
      <c r="R633">
        <v>3.0997859999999999</v>
      </c>
      <c r="S633" t="s">
        <v>6</v>
      </c>
      <c r="T633">
        <v>34.196703999999997</v>
      </c>
      <c r="U633">
        <v>1.321334</v>
      </c>
      <c r="V633" t="s">
        <v>7</v>
      </c>
      <c r="W633">
        <v>7.3555799999999998</v>
      </c>
      <c r="X633">
        <v>1.6759E-2</v>
      </c>
      <c r="Y633" t="s">
        <v>8</v>
      </c>
      <c r="Z633">
        <v>38.705725999999999</v>
      </c>
      <c r="AA633">
        <v>0.45230399999999998</v>
      </c>
      <c r="AB633" t="s">
        <v>9</v>
      </c>
      <c r="AC633">
        <v>4183.3418600000005</v>
      </c>
      <c r="AD633">
        <v>8107.9360370000004</v>
      </c>
      <c r="AE633" t="s">
        <v>10</v>
      </c>
      <c r="AF633">
        <v>1.23E-3</v>
      </c>
      <c r="AG633">
        <v>0</v>
      </c>
      <c r="AH633" t="s">
        <v>11</v>
      </c>
      <c r="AI633">
        <v>0.99896300000000005</v>
      </c>
      <c r="AJ633">
        <v>9.9999999999999995E-7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4932.4731579999998</v>
      </c>
      <c r="I634">
        <v>8128.0530660000004</v>
      </c>
      <c r="J634" t="s">
        <v>3</v>
      </c>
      <c r="K634">
        <v>4690.4790400000002</v>
      </c>
      <c r="L634">
        <v>8865.2731480000002</v>
      </c>
      <c r="M634" t="s">
        <v>4</v>
      </c>
      <c r="N634">
        <v>40.708986000000003</v>
      </c>
      <c r="O634">
        <v>2.0304820000000001</v>
      </c>
      <c r="P634" t="s">
        <v>5</v>
      </c>
      <c r="Q634">
        <v>103.60033199999999</v>
      </c>
      <c r="R634">
        <v>3.306972</v>
      </c>
      <c r="S634" t="s">
        <v>6</v>
      </c>
      <c r="T634">
        <v>37.052821999999999</v>
      </c>
      <c r="U634">
        <v>1.4196150000000001</v>
      </c>
      <c r="V634" t="s">
        <v>7</v>
      </c>
      <c r="W634">
        <v>7.974926</v>
      </c>
      <c r="X634">
        <v>1.8244E-2</v>
      </c>
      <c r="Y634" t="s">
        <v>8</v>
      </c>
      <c r="Z634">
        <v>41.941056000000003</v>
      </c>
      <c r="AA634">
        <v>0.52867799999999998</v>
      </c>
      <c r="AB634" t="s">
        <v>9</v>
      </c>
      <c r="AC634">
        <v>4532.7192999999997</v>
      </c>
      <c r="AD634">
        <v>9145.5540830000009</v>
      </c>
      <c r="AE634" t="s">
        <v>10</v>
      </c>
      <c r="AF634">
        <v>1.23E-3</v>
      </c>
      <c r="AG634">
        <v>0</v>
      </c>
      <c r="AH634" t="s">
        <v>11</v>
      </c>
      <c r="AI634">
        <v>0.99907999999999997</v>
      </c>
      <c r="AJ634">
        <v>9.9999999999999995E-7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5314.7613600000004</v>
      </c>
      <c r="I635">
        <v>9013.0084750000005</v>
      </c>
      <c r="J635" t="s">
        <v>3</v>
      </c>
      <c r="K635">
        <v>5054.2283900000002</v>
      </c>
      <c r="L635">
        <v>9873.4989459999997</v>
      </c>
      <c r="M635" t="s">
        <v>4</v>
      </c>
      <c r="N635">
        <v>43.852918000000003</v>
      </c>
      <c r="O635">
        <v>2.4667490000000001</v>
      </c>
      <c r="P635" t="s">
        <v>5</v>
      </c>
      <c r="Q635">
        <v>111.535068</v>
      </c>
      <c r="R635">
        <v>3.5073789999999998</v>
      </c>
      <c r="S635" t="s">
        <v>6</v>
      </c>
      <c r="T635">
        <v>39.878166</v>
      </c>
      <c r="U635">
        <v>1.5134460000000001</v>
      </c>
      <c r="V635" t="s">
        <v>7</v>
      </c>
      <c r="W635">
        <v>8.5857620000000008</v>
      </c>
      <c r="X635">
        <v>1.9302E-2</v>
      </c>
      <c r="Y635" t="s">
        <v>8</v>
      </c>
      <c r="Z635">
        <v>45.166711999999997</v>
      </c>
      <c r="AA635">
        <v>0.61409400000000003</v>
      </c>
      <c r="AB635" t="s">
        <v>9</v>
      </c>
      <c r="AC635">
        <v>4884.3677500000003</v>
      </c>
      <c r="AD635">
        <v>10191.200000000001</v>
      </c>
      <c r="AE635" t="s">
        <v>10</v>
      </c>
      <c r="AF635">
        <v>1.23E-3</v>
      </c>
      <c r="AG635">
        <v>0</v>
      </c>
      <c r="AH635" t="s">
        <v>11</v>
      </c>
      <c r="AI635">
        <v>0.999112</v>
      </c>
      <c r="AJ635">
        <v>9.9999999999999995E-7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5695.8140139999996</v>
      </c>
      <c r="I636">
        <v>9870.5089069999995</v>
      </c>
      <c r="J636" t="s">
        <v>3</v>
      </c>
      <c r="K636">
        <v>5416.6179780000002</v>
      </c>
      <c r="L636">
        <v>10735.191396</v>
      </c>
      <c r="M636" t="s">
        <v>4</v>
      </c>
      <c r="N636">
        <v>46.973398000000003</v>
      </c>
      <c r="O636">
        <v>2.751258</v>
      </c>
      <c r="P636" t="s">
        <v>5</v>
      </c>
      <c r="Q636">
        <v>119.514066</v>
      </c>
      <c r="R636">
        <v>3.5847020000000001</v>
      </c>
      <c r="S636" t="s">
        <v>6</v>
      </c>
      <c r="T636">
        <v>42.733496000000002</v>
      </c>
      <c r="U636">
        <v>1.5970420000000001</v>
      </c>
      <c r="V636" t="s">
        <v>7</v>
      </c>
      <c r="W636">
        <v>9.1993460000000002</v>
      </c>
      <c r="X636">
        <v>1.9608E-2</v>
      </c>
      <c r="Y636" t="s">
        <v>8</v>
      </c>
      <c r="Z636">
        <v>48.395207999999997</v>
      </c>
      <c r="AA636">
        <v>0.66131099999999998</v>
      </c>
      <c r="AB636" t="s">
        <v>9</v>
      </c>
      <c r="AC636">
        <v>5234.6285180000004</v>
      </c>
      <c r="AD636">
        <v>11059.267266000001</v>
      </c>
      <c r="AE636" t="s">
        <v>10</v>
      </c>
      <c r="AF636">
        <v>1.23E-3</v>
      </c>
      <c r="AG636">
        <v>0</v>
      </c>
      <c r="AH636" t="s">
        <v>11</v>
      </c>
      <c r="AI636">
        <v>0.99912400000000001</v>
      </c>
      <c r="AJ636">
        <v>9.9999999999999995E-7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6076.9829980000004</v>
      </c>
      <c r="I637">
        <v>10523.152303999999</v>
      </c>
      <c r="J637" t="s">
        <v>3</v>
      </c>
      <c r="K637">
        <v>5779.5217499999999</v>
      </c>
      <c r="L637">
        <v>11419.536126999999</v>
      </c>
      <c r="M637" t="s">
        <v>4</v>
      </c>
      <c r="N637">
        <v>50.047677999999998</v>
      </c>
      <c r="O637">
        <v>3.0898119999999998</v>
      </c>
      <c r="P637" t="s">
        <v>5</v>
      </c>
      <c r="Q637">
        <v>127.45237400000001</v>
      </c>
      <c r="R637">
        <v>3.6346720000000001</v>
      </c>
      <c r="S637" t="s">
        <v>6</v>
      </c>
      <c r="T637">
        <v>45.577663999999999</v>
      </c>
      <c r="U637">
        <v>1.7040869999999999</v>
      </c>
      <c r="V637" t="s">
        <v>7</v>
      </c>
      <c r="W637">
        <v>9.8097119999999993</v>
      </c>
      <c r="X637">
        <v>1.9498000000000001E-2</v>
      </c>
      <c r="Y637" t="s">
        <v>8</v>
      </c>
      <c r="Z637">
        <v>51.605296000000003</v>
      </c>
      <c r="AA637">
        <v>0.682361</v>
      </c>
      <c r="AB637" t="s">
        <v>9</v>
      </c>
      <c r="AC637">
        <v>5585.4745199999998</v>
      </c>
      <c r="AD637">
        <v>11757.196931</v>
      </c>
      <c r="AE637" t="s">
        <v>10</v>
      </c>
      <c r="AF637">
        <v>1.23E-3</v>
      </c>
      <c r="AG637">
        <v>0</v>
      </c>
      <c r="AH637" t="s">
        <v>11</v>
      </c>
      <c r="AI637">
        <v>0.99917500000000004</v>
      </c>
      <c r="AJ637">
        <v>9.9999999999999995E-7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6458.2582220000004</v>
      </c>
      <c r="I638">
        <v>11056.298983000001</v>
      </c>
      <c r="J638" t="s">
        <v>3</v>
      </c>
      <c r="K638">
        <v>6142.3755099999998</v>
      </c>
      <c r="L638">
        <v>11902.241112</v>
      </c>
      <c r="M638" t="s">
        <v>4</v>
      </c>
      <c r="N638">
        <v>53.146948000000002</v>
      </c>
      <c r="O638">
        <v>3.2480159999999998</v>
      </c>
      <c r="P638" t="s">
        <v>5</v>
      </c>
      <c r="Q638">
        <v>135.39972599999999</v>
      </c>
      <c r="R638">
        <v>3.819785</v>
      </c>
      <c r="S638" t="s">
        <v>6</v>
      </c>
      <c r="T638">
        <v>48.413567999999998</v>
      </c>
      <c r="U638">
        <v>1.889651</v>
      </c>
      <c r="V638" t="s">
        <v>7</v>
      </c>
      <c r="W638">
        <v>10.424222</v>
      </c>
      <c r="X638">
        <v>2.017E-2</v>
      </c>
      <c r="Y638" t="s">
        <v>8</v>
      </c>
      <c r="Z638">
        <v>54.810634</v>
      </c>
      <c r="AA638">
        <v>0.68990200000000002</v>
      </c>
      <c r="AB638" t="s">
        <v>9</v>
      </c>
      <c r="AC638">
        <v>5936.2554200000004</v>
      </c>
      <c r="AD638">
        <v>12227.87516</v>
      </c>
      <c r="AE638" t="s">
        <v>10</v>
      </c>
      <c r="AF638">
        <v>1.23E-3</v>
      </c>
      <c r="AG638">
        <v>0</v>
      </c>
      <c r="AH638" t="s">
        <v>11</v>
      </c>
      <c r="AI638">
        <v>0.999193</v>
      </c>
      <c r="AJ638">
        <v>9.9999999999999995E-7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6837.0869439999997</v>
      </c>
      <c r="I639">
        <v>12172.643705</v>
      </c>
      <c r="J639" t="s">
        <v>3</v>
      </c>
      <c r="K639">
        <v>6502.689214</v>
      </c>
      <c r="L639">
        <v>12930.385726</v>
      </c>
      <c r="M639" t="s">
        <v>4</v>
      </c>
      <c r="N639">
        <v>56.243538000000001</v>
      </c>
      <c r="O639">
        <v>3.3483269999999998</v>
      </c>
      <c r="P639" t="s">
        <v>5</v>
      </c>
      <c r="Q639">
        <v>143.38958600000001</v>
      </c>
      <c r="R639">
        <v>3.8546740000000002</v>
      </c>
      <c r="S639" t="s">
        <v>6</v>
      </c>
      <c r="T639">
        <v>51.292977999999998</v>
      </c>
      <c r="U639">
        <v>2.0108700000000002</v>
      </c>
      <c r="V639" t="s">
        <v>7</v>
      </c>
      <c r="W639">
        <v>11.037254000000001</v>
      </c>
      <c r="X639">
        <v>2.0573999999999999E-2</v>
      </c>
      <c r="Y639" t="s">
        <v>8</v>
      </c>
      <c r="Z639">
        <v>58.031143999999998</v>
      </c>
      <c r="AA639">
        <v>0.66106200000000004</v>
      </c>
      <c r="AB639" t="s">
        <v>9</v>
      </c>
      <c r="AC639">
        <v>6284.4464619999999</v>
      </c>
      <c r="AD639">
        <v>13240.698759999999</v>
      </c>
      <c r="AE639" t="s">
        <v>10</v>
      </c>
      <c r="AF639">
        <v>1.23E-3</v>
      </c>
      <c r="AG639">
        <v>0</v>
      </c>
      <c r="AH639" t="s">
        <v>11</v>
      </c>
      <c r="AI639">
        <v>0.99924000000000002</v>
      </c>
      <c r="AJ639">
        <v>9.9999999999999995E-7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7215.5868380000002</v>
      </c>
      <c r="I640">
        <v>13203.321682</v>
      </c>
      <c r="J640" t="s">
        <v>3</v>
      </c>
      <c r="K640">
        <v>6862.558704</v>
      </c>
      <c r="L640">
        <v>13980.093509</v>
      </c>
      <c r="M640" t="s">
        <v>4</v>
      </c>
      <c r="N640">
        <v>59.373874000000001</v>
      </c>
      <c r="O640">
        <v>3.5914069999999998</v>
      </c>
      <c r="P640" t="s">
        <v>5</v>
      </c>
      <c r="Q640">
        <v>151.41610800000001</v>
      </c>
      <c r="R640">
        <v>4.2167570000000003</v>
      </c>
      <c r="S640" t="s">
        <v>6</v>
      </c>
      <c r="T640">
        <v>54.166212000000002</v>
      </c>
      <c r="U640">
        <v>2.1004360000000002</v>
      </c>
      <c r="V640" t="s">
        <v>7</v>
      </c>
      <c r="W640">
        <v>11.668570000000001</v>
      </c>
      <c r="X640">
        <v>2.5989999999999999E-2</v>
      </c>
      <c r="Y640" t="s">
        <v>8</v>
      </c>
      <c r="Z640">
        <v>61.264040000000001</v>
      </c>
      <c r="AA640">
        <v>0.71830099999999997</v>
      </c>
      <c r="AB640" t="s">
        <v>9</v>
      </c>
      <c r="AC640">
        <v>6632.1234320000003</v>
      </c>
      <c r="AD640">
        <v>14318.137721999999</v>
      </c>
      <c r="AE640" t="s">
        <v>10</v>
      </c>
      <c r="AF640">
        <v>1.23E-3</v>
      </c>
      <c r="AG640">
        <v>0</v>
      </c>
      <c r="AH640" t="s">
        <v>11</v>
      </c>
      <c r="AI640">
        <v>0.99939999999999996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7597.421198</v>
      </c>
      <c r="I641">
        <v>14699.960166999999</v>
      </c>
      <c r="J641" t="s">
        <v>3</v>
      </c>
      <c r="K641">
        <v>7225.6151019999998</v>
      </c>
      <c r="L641">
        <v>15536.337814</v>
      </c>
      <c r="M641" t="s">
        <v>4</v>
      </c>
      <c r="N641">
        <v>62.555878</v>
      </c>
      <c r="O641">
        <v>4.2109050000000003</v>
      </c>
      <c r="P641" t="s">
        <v>5</v>
      </c>
      <c r="Q641">
        <v>159.38410400000001</v>
      </c>
      <c r="R641">
        <v>4.5064440000000001</v>
      </c>
      <c r="S641" t="s">
        <v>6</v>
      </c>
      <c r="T641">
        <v>57.000737999999998</v>
      </c>
      <c r="U641">
        <v>2.2522030000000002</v>
      </c>
      <c r="V641" t="s">
        <v>7</v>
      </c>
      <c r="W641">
        <v>12.282999999999999</v>
      </c>
      <c r="X641">
        <v>2.8194E-2</v>
      </c>
      <c r="Y641" t="s">
        <v>8</v>
      </c>
      <c r="Z641">
        <v>64.500191999999998</v>
      </c>
      <c r="AA641">
        <v>0.77427800000000002</v>
      </c>
      <c r="AB641" t="s">
        <v>9</v>
      </c>
      <c r="AC641">
        <v>6982.9895239999996</v>
      </c>
      <c r="AD641">
        <v>15906.870266</v>
      </c>
      <c r="AE641" t="s">
        <v>10</v>
      </c>
      <c r="AF641">
        <v>1.23E-3</v>
      </c>
      <c r="AG641">
        <v>0</v>
      </c>
      <c r="AH641" t="s">
        <v>11</v>
      </c>
      <c r="AI641">
        <v>0.99942399999999998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201.09463199999999</v>
      </c>
      <c r="I662">
        <v>13.027765</v>
      </c>
      <c r="J662" t="s">
        <v>3</v>
      </c>
      <c r="K662">
        <v>184.00653800000001</v>
      </c>
      <c r="L662">
        <v>7.4444790000000003</v>
      </c>
      <c r="M662" t="s">
        <v>4</v>
      </c>
      <c r="N662">
        <v>2.756478</v>
      </c>
      <c r="O662">
        <v>7.7896000000000007E-2</v>
      </c>
      <c r="P662" t="s">
        <v>5</v>
      </c>
      <c r="Q662">
        <v>0</v>
      </c>
      <c r="R662">
        <v>0</v>
      </c>
      <c r="S662" t="s">
        <v>6</v>
      </c>
      <c r="T662">
        <v>2.6772260000000001</v>
      </c>
      <c r="U662">
        <v>9.306E-3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1.2329999999999999E-3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0.99596300000000004</v>
      </c>
      <c r="AJ662">
        <v>1.9999999999999999E-6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402.65333399999997</v>
      </c>
      <c r="I663">
        <v>52.305382999999999</v>
      </c>
      <c r="J663" t="s">
        <v>3</v>
      </c>
      <c r="K663">
        <v>368.52628800000002</v>
      </c>
      <c r="L663">
        <v>29.368539999999999</v>
      </c>
      <c r="M663" t="s">
        <v>4</v>
      </c>
      <c r="N663">
        <v>5.5564159999999996</v>
      </c>
      <c r="O663">
        <v>0.24226700000000001</v>
      </c>
      <c r="P663" t="s">
        <v>5</v>
      </c>
      <c r="Q663">
        <v>0</v>
      </c>
      <c r="R663">
        <v>0</v>
      </c>
      <c r="S663" t="s">
        <v>6</v>
      </c>
      <c r="T663">
        <v>5.3608019999999996</v>
      </c>
      <c r="U663">
        <v>3.7988000000000001E-2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1.2310000000000001E-3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0.99679600000000002</v>
      </c>
      <c r="AJ663">
        <v>3.0000000000000001E-6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603.63639000000001</v>
      </c>
      <c r="I664">
        <v>99.333359000000002</v>
      </c>
      <c r="J664" t="s">
        <v>3</v>
      </c>
      <c r="K664">
        <v>552.54410600000006</v>
      </c>
      <c r="L664">
        <v>51.473714000000001</v>
      </c>
      <c r="M664" t="s">
        <v>4</v>
      </c>
      <c r="N664">
        <v>8.3720499999999998</v>
      </c>
      <c r="O664">
        <v>0.54277399999999998</v>
      </c>
      <c r="P664" t="s">
        <v>5</v>
      </c>
      <c r="Q664">
        <v>0</v>
      </c>
      <c r="R664">
        <v>0</v>
      </c>
      <c r="S664" t="s">
        <v>6</v>
      </c>
      <c r="T664">
        <v>8.0245979999999992</v>
      </c>
      <c r="U664">
        <v>7.8766000000000003E-2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1.23E-3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0.99761299999999997</v>
      </c>
      <c r="AJ664">
        <v>3.0000000000000001E-6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804.64827000000002</v>
      </c>
      <c r="I665">
        <v>155.108159</v>
      </c>
      <c r="J665" t="s">
        <v>3</v>
      </c>
      <c r="K665">
        <v>736.51169000000004</v>
      </c>
      <c r="L665">
        <v>79.542548999999994</v>
      </c>
      <c r="M665" t="s">
        <v>4</v>
      </c>
      <c r="N665">
        <v>11.189116</v>
      </c>
      <c r="O665">
        <v>0.83773399999999998</v>
      </c>
      <c r="P665" t="s">
        <v>5</v>
      </c>
      <c r="Q665">
        <v>0</v>
      </c>
      <c r="R665">
        <v>0</v>
      </c>
      <c r="S665" t="s">
        <v>6</v>
      </c>
      <c r="T665">
        <v>10.678756</v>
      </c>
      <c r="U665">
        <v>0.109462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1.23E-3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0.99797400000000003</v>
      </c>
      <c r="AJ665">
        <v>3.0000000000000001E-6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1004.888414</v>
      </c>
      <c r="I666">
        <v>170.318521</v>
      </c>
      <c r="J666" t="s">
        <v>3</v>
      </c>
      <c r="K666">
        <v>919.96803799999998</v>
      </c>
      <c r="L666">
        <v>89.179241000000005</v>
      </c>
      <c r="M666" t="s">
        <v>4</v>
      </c>
      <c r="N666">
        <v>13.95819</v>
      </c>
      <c r="O666">
        <v>1.048637</v>
      </c>
      <c r="P666" t="s">
        <v>5</v>
      </c>
      <c r="Q666">
        <v>0</v>
      </c>
      <c r="R666">
        <v>0</v>
      </c>
      <c r="S666" t="s">
        <v>6</v>
      </c>
      <c r="T666">
        <v>13.32968</v>
      </c>
      <c r="U666">
        <v>0.15368299999999999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1.23E-3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0.99841500000000005</v>
      </c>
      <c r="AJ666">
        <v>1.9999999999999999E-6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1205.3839379999999</v>
      </c>
      <c r="I667">
        <v>192.73715799999999</v>
      </c>
      <c r="J667" t="s">
        <v>3</v>
      </c>
      <c r="K667">
        <v>1103.691206</v>
      </c>
      <c r="L667">
        <v>100.753805</v>
      </c>
      <c r="M667" t="s">
        <v>4</v>
      </c>
      <c r="N667">
        <v>16.701471999999999</v>
      </c>
      <c r="O667">
        <v>1.3051980000000001</v>
      </c>
      <c r="P667" t="s">
        <v>5</v>
      </c>
      <c r="Q667">
        <v>0</v>
      </c>
      <c r="R667">
        <v>0</v>
      </c>
      <c r="S667" t="s">
        <v>6</v>
      </c>
      <c r="T667">
        <v>15.998252000000001</v>
      </c>
      <c r="U667">
        <v>0.20822599999999999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1.23E-3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0.99857200000000002</v>
      </c>
      <c r="AJ667">
        <v>1.9999999999999999E-6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1407.5547879999999</v>
      </c>
      <c r="I668">
        <v>342.04385400000001</v>
      </c>
      <c r="J668" t="s">
        <v>3</v>
      </c>
      <c r="K668">
        <v>1288.9032219999999</v>
      </c>
      <c r="L668">
        <v>228.505639</v>
      </c>
      <c r="M668" t="s">
        <v>4</v>
      </c>
      <c r="N668">
        <v>19.501514</v>
      </c>
      <c r="O668">
        <v>1.5275700000000001</v>
      </c>
      <c r="P668" t="s">
        <v>5</v>
      </c>
      <c r="Q668">
        <v>0</v>
      </c>
      <c r="R668">
        <v>0</v>
      </c>
      <c r="S668" t="s">
        <v>6</v>
      </c>
      <c r="T668">
        <v>18.705857999999999</v>
      </c>
      <c r="U668">
        <v>0.37707099999999999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1.23E-3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0.99875400000000003</v>
      </c>
      <c r="AJ668">
        <v>9.9999999999999995E-7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1607.9901239999999</v>
      </c>
      <c r="I669">
        <v>396.94606900000002</v>
      </c>
      <c r="J669" t="s">
        <v>3</v>
      </c>
      <c r="K669">
        <v>1472.5864859999999</v>
      </c>
      <c r="L669">
        <v>257.60098699999998</v>
      </c>
      <c r="M669" t="s">
        <v>4</v>
      </c>
      <c r="N669">
        <v>22.245533999999999</v>
      </c>
      <c r="O669">
        <v>1.832417</v>
      </c>
      <c r="P669" t="s">
        <v>5</v>
      </c>
      <c r="Q669">
        <v>0</v>
      </c>
      <c r="R669">
        <v>0</v>
      </c>
      <c r="S669" t="s">
        <v>6</v>
      </c>
      <c r="T669">
        <v>21.369095999999999</v>
      </c>
      <c r="U669">
        <v>0.440859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1.23E-3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0.998811</v>
      </c>
      <c r="AJ669">
        <v>9.9999999999999995E-7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1808.9937359999999</v>
      </c>
      <c r="I670">
        <v>432.07963100000001</v>
      </c>
      <c r="J670" t="s">
        <v>3</v>
      </c>
      <c r="K670">
        <v>1656.645012</v>
      </c>
      <c r="L670">
        <v>280.90211699999998</v>
      </c>
      <c r="M670" t="s">
        <v>4</v>
      </c>
      <c r="N670">
        <v>25.040348000000002</v>
      </c>
      <c r="O670">
        <v>2.0742389999999999</v>
      </c>
      <c r="P670" t="s">
        <v>5</v>
      </c>
      <c r="Q670">
        <v>0</v>
      </c>
      <c r="R670">
        <v>0</v>
      </c>
      <c r="S670" t="s">
        <v>6</v>
      </c>
      <c r="T670">
        <v>24.032086</v>
      </c>
      <c r="U670">
        <v>0.52989799999999998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1.23E-3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0.998915</v>
      </c>
      <c r="AJ670">
        <v>9.9999999999999995E-7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2010.593586</v>
      </c>
      <c r="I671">
        <v>476.96250800000001</v>
      </c>
      <c r="J671" t="s">
        <v>3</v>
      </c>
      <c r="K671">
        <v>1841.1462779999999</v>
      </c>
      <c r="L671">
        <v>318.17523</v>
      </c>
      <c r="M671" t="s">
        <v>4</v>
      </c>
      <c r="N671">
        <v>27.884951999999998</v>
      </c>
      <c r="O671">
        <v>2.2429770000000002</v>
      </c>
      <c r="P671" t="s">
        <v>5</v>
      </c>
      <c r="Q671">
        <v>0</v>
      </c>
      <c r="R671">
        <v>0</v>
      </c>
      <c r="S671" t="s">
        <v>6</v>
      </c>
      <c r="T671">
        <v>26.703175999999999</v>
      </c>
      <c r="U671">
        <v>0.59998600000000002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1.23E-3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0.99899099999999996</v>
      </c>
      <c r="AJ671">
        <v>9.9999999999999995E-7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2211.4053979999999</v>
      </c>
      <c r="I672">
        <v>557.688852</v>
      </c>
      <c r="J672" t="s">
        <v>3</v>
      </c>
      <c r="K672">
        <v>2024.922294</v>
      </c>
      <c r="L672">
        <v>372.538499</v>
      </c>
      <c r="M672" t="s">
        <v>4</v>
      </c>
      <c r="N672">
        <v>30.720298</v>
      </c>
      <c r="O672">
        <v>2.5678200000000002</v>
      </c>
      <c r="P672" t="s">
        <v>5</v>
      </c>
      <c r="Q672">
        <v>0</v>
      </c>
      <c r="R672">
        <v>0</v>
      </c>
      <c r="S672" t="s">
        <v>6</v>
      </c>
      <c r="T672">
        <v>29.330439999999999</v>
      </c>
      <c r="U672">
        <v>0.68418500000000004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1.23E-3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0.99904099999999996</v>
      </c>
      <c r="AJ672">
        <v>9.9999999999999995E-7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2412.5028440000001</v>
      </c>
      <c r="I673">
        <v>673.47253999999998</v>
      </c>
      <c r="J673" t="s">
        <v>3</v>
      </c>
      <c r="K673">
        <v>2209.0035499999999</v>
      </c>
      <c r="L673">
        <v>441.91070400000001</v>
      </c>
      <c r="M673" t="s">
        <v>4</v>
      </c>
      <c r="N673">
        <v>33.541524000000003</v>
      </c>
      <c r="O673">
        <v>3.1626539999999999</v>
      </c>
      <c r="P673" t="s">
        <v>5</v>
      </c>
      <c r="Q673">
        <v>0</v>
      </c>
      <c r="R673">
        <v>0</v>
      </c>
      <c r="S673" t="s">
        <v>6</v>
      </c>
      <c r="T673">
        <v>31.983984</v>
      </c>
      <c r="U673">
        <v>0.74198699999999995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1.23E-3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0.99907100000000004</v>
      </c>
      <c r="AJ673">
        <v>9.9999999999999995E-7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2613.507764</v>
      </c>
      <c r="I674">
        <v>757.20031200000005</v>
      </c>
      <c r="J674" t="s">
        <v>3</v>
      </c>
      <c r="K674">
        <v>2393.076176</v>
      </c>
      <c r="L674">
        <v>487.54572000000002</v>
      </c>
      <c r="M674" t="s">
        <v>4</v>
      </c>
      <c r="N674">
        <v>36.34572</v>
      </c>
      <c r="O674">
        <v>3.636657</v>
      </c>
      <c r="P674" t="s">
        <v>5</v>
      </c>
      <c r="Q674">
        <v>0</v>
      </c>
      <c r="R674">
        <v>0</v>
      </c>
      <c r="S674" t="s">
        <v>6</v>
      </c>
      <c r="T674">
        <v>34.643695999999998</v>
      </c>
      <c r="U674">
        <v>0.77519700000000002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1.23E-3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0.99913300000000005</v>
      </c>
      <c r="AJ674">
        <v>9.9999999999999995E-7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2815.1223719999998</v>
      </c>
      <c r="I675">
        <v>839.58979799999997</v>
      </c>
      <c r="J675" t="s">
        <v>3</v>
      </c>
      <c r="K675">
        <v>2577.6032599999999</v>
      </c>
      <c r="L675">
        <v>528.86118199999999</v>
      </c>
      <c r="M675" t="s">
        <v>4</v>
      </c>
      <c r="N675">
        <v>39.154161999999999</v>
      </c>
      <c r="O675">
        <v>4.0054610000000004</v>
      </c>
      <c r="P675" t="s">
        <v>5</v>
      </c>
      <c r="Q675">
        <v>0</v>
      </c>
      <c r="R675">
        <v>0</v>
      </c>
      <c r="S675" t="s">
        <v>6</v>
      </c>
      <c r="T675">
        <v>37.319727999999998</v>
      </c>
      <c r="U675">
        <v>0.83348800000000001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1.23E-3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0.99913300000000005</v>
      </c>
      <c r="AJ675">
        <v>9.9999999999999995E-7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3016.4542339999998</v>
      </c>
      <c r="I676">
        <v>911.75353399999995</v>
      </c>
      <c r="J676" t="s">
        <v>3</v>
      </c>
      <c r="K676">
        <v>2761.8434600000001</v>
      </c>
      <c r="L676">
        <v>561.62707599999999</v>
      </c>
      <c r="M676" t="s">
        <v>4</v>
      </c>
      <c r="N676">
        <v>41.962910000000001</v>
      </c>
      <c r="O676">
        <v>4.4106230000000002</v>
      </c>
      <c r="P676" t="s">
        <v>5</v>
      </c>
      <c r="Q676">
        <v>0</v>
      </c>
      <c r="R676">
        <v>0</v>
      </c>
      <c r="S676" t="s">
        <v>6</v>
      </c>
      <c r="T676">
        <v>39.989310000000003</v>
      </c>
      <c r="U676">
        <v>0.87943700000000002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1.23E-3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0.99919899999999995</v>
      </c>
      <c r="AJ676">
        <v>9.9999999999999995E-7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3217.4030379999999</v>
      </c>
      <c r="I677">
        <v>994.01057800000001</v>
      </c>
      <c r="J677" t="s">
        <v>3</v>
      </c>
      <c r="K677">
        <v>2945.9219199999998</v>
      </c>
      <c r="L677">
        <v>605.74485800000002</v>
      </c>
      <c r="M677" t="s">
        <v>4</v>
      </c>
      <c r="N677">
        <v>44.755271999999998</v>
      </c>
      <c r="O677">
        <v>5.0500889999999998</v>
      </c>
      <c r="P677" t="s">
        <v>5</v>
      </c>
      <c r="Q677">
        <v>0</v>
      </c>
      <c r="R677">
        <v>0</v>
      </c>
      <c r="S677" t="s">
        <v>6</v>
      </c>
      <c r="T677">
        <v>42.661197999999999</v>
      </c>
      <c r="U677">
        <v>0.97175900000000004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1.23E-3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0.99921899999999997</v>
      </c>
      <c r="AJ677">
        <v>9.9999999999999995E-7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3418.0695799999999</v>
      </c>
      <c r="I678">
        <v>1076.0259579999999</v>
      </c>
      <c r="J678" t="s">
        <v>3</v>
      </c>
      <c r="K678">
        <v>3129.7317159999998</v>
      </c>
      <c r="L678">
        <v>651.33743500000003</v>
      </c>
      <c r="M678" t="s">
        <v>4</v>
      </c>
      <c r="N678">
        <v>47.496630000000003</v>
      </c>
      <c r="O678">
        <v>5.6738369999999998</v>
      </c>
      <c r="P678" t="s">
        <v>5</v>
      </c>
      <c r="Q678">
        <v>0</v>
      </c>
      <c r="R678">
        <v>0</v>
      </c>
      <c r="S678" t="s">
        <v>6</v>
      </c>
      <c r="T678">
        <v>45.339106000000001</v>
      </c>
      <c r="U678">
        <v>1.082713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1.23E-3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0.999309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3619.6211840000001</v>
      </c>
      <c r="I679">
        <v>1173.911842</v>
      </c>
      <c r="J679" t="s">
        <v>3</v>
      </c>
      <c r="K679">
        <v>3314.2508160000002</v>
      </c>
      <c r="L679">
        <v>715.61361199999999</v>
      </c>
      <c r="M679" t="s">
        <v>4</v>
      </c>
      <c r="N679">
        <v>50.323279999999997</v>
      </c>
      <c r="O679">
        <v>6.0541140000000002</v>
      </c>
      <c r="P679" t="s">
        <v>5</v>
      </c>
      <c r="Q679">
        <v>0</v>
      </c>
      <c r="R679">
        <v>0</v>
      </c>
      <c r="S679" t="s">
        <v>6</v>
      </c>
      <c r="T679">
        <v>48.008056000000003</v>
      </c>
      <c r="U679">
        <v>1.2120040000000001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1.23E-3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0.99933300000000003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3820.5769620000001</v>
      </c>
      <c r="I680">
        <v>1218.65427</v>
      </c>
      <c r="J680" t="s">
        <v>3</v>
      </c>
      <c r="K680">
        <v>3498.384466</v>
      </c>
      <c r="L680">
        <v>752.58474899999999</v>
      </c>
      <c r="M680" t="s">
        <v>4</v>
      </c>
      <c r="N680">
        <v>53.073686000000002</v>
      </c>
      <c r="O680">
        <v>6.316103</v>
      </c>
      <c r="P680" t="s">
        <v>5</v>
      </c>
      <c r="Q680">
        <v>0</v>
      </c>
      <c r="R680">
        <v>0</v>
      </c>
      <c r="S680" t="s">
        <v>6</v>
      </c>
      <c r="T680">
        <v>50.69896</v>
      </c>
      <c r="U680">
        <v>1.2890440000000001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1.23E-3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0.99934900000000004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4022.1945959999998</v>
      </c>
      <c r="I681">
        <v>1341.149666</v>
      </c>
      <c r="J681" t="s">
        <v>3</v>
      </c>
      <c r="K681">
        <v>3683.0145739999998</v>
      </c>
      <c r="L681">
        <v>837.341994</v>
      </c>
      <c r="M681" t="s">
        <v>4</v>
      </c>
      <c r="N681">
        <v>55.842227999999999</v>
      </c>
      <c r="O681">
        <v>6.543107</v>
      </c>
      <c r="P681" t="s">
        <v>5</v>
      </c>
      <c r="Q681">
        <v>0</v>
      </c>
      <c r="R681">
        <v>0</v>
      </c>
      <c r="S681" t="s">
        <v>6</v>
      </c>
      <c r="T681">
        <v>53.401375999999999</v>
      </c>
      <c r="U681">
        <v>1.3988780000000001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1.23E-3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0.99934900000000004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381.05080199999998</v>
      </c>
      <c r="I682">
        <v>76.446180999999996</v>
      </c>
      <c r="J682" t="s">
        <v>3</v>
      </c>
      <c r="K682">
        <v>361.90648800000002</v>
      </c>
      <c r="L682">
        <v>81.475072999999995</v>
      </c>
      <c r="M682" t="s">
        <v>4</v>
      </c>
      <c r="N682">
        <v>3.2399</v>
      </c>
      <c r="O682">
        <v>0.146068</v>
      </c>
      <c r="P682" t="s">
        <v>5</v>
      </c>
      <c r="Q682">
        <v>7.8950019999999999</v>
      </c>
      <c r="R682">
        <v>4.2245999999999999E-2</v>
      </c>
      <c r="S682" t="s">
        <v>6</v>
      </c>
      <c r="T682">
        <v>2.752408</v>
      </c>
      <c r="U682">
        <v>2.0771999999999999E-2</v>
      </c>
      <c r="V682" t="s">
        <v>7</v>
      </c>
      <c r="W682">
        <v>0.60461200000000004</v>
      </c>
      <c r="X682">
        <v>1.2E-4</v>
      </c>
      <c r="Y682" t="s">
        <v>8</v>
      </c>
      <c r="Z682">
        <v>3.2521840000000002</v>
      </c>
      <c r="AA682">
        <v>1.9726E-2</v>
      </c>
      <c r="AB682" t="s">
        <v>9</v>
      </c>
      <c r="AC682">
        <v>349.73830600000002</v>
      </c>
      <c r="AD682">
        <v>83.646986999999996</v>
      </c>
      <c r="AE682" t="s">
        <v>10</v>
      </c>
      <c r="AF682">
        <v>1.235E-3</v>
      </c>
      <c r="AG682">
        <v>0</v>
      </c>
      <c r="AH682" t="s">
        <v>11</v>
      </c>
      <c r="AI682">
        <v>0.99649399999999999</v>
      </c>
      <c r="AJ682">
        <v>3.0000000000000001E-6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764.53294800000003</v>
      </c>
      <c r="I683">
        <v>188.62587500000001</v>
      </c>
      <c r="J683" t="s">
        <v>3</v>
      </c>
      <c r="K683">
        <v>726.506168</v>
      </c>
      <c r="L683">
        <v>202.67758799999999</v>
      </c>
      <c r="M683" t="s">
        <v>4</v>
      </c>
      <c r="N683">
        <v>6.4245979999999996</v>
      </c>
      <c r="O683">
        <v>0.30269400000000002</v>
      </c>
      <c r="P683" t="s">
        <v>5</v>
      </c>
      <c r="Q683">
        <v>15.782138</v>
      </c>
      <c r="R683">
        <v>0.10571999999999999</v>
      </c>
      <c r="S683" t="s">
        <v>6</v>
      </c>
      <c r="T683">
        <v>5.5341839999999998</v>
      </c>
      <c r="U683">
        <v>7.4092000000000005E-2</v>
      </c>
      <c r="V683" t="s">
        <v>7</v>
      </c>
      <c r="W683">
        <v>1.213714</v>
      </c>
      <c r="X683">
        <v>6.0400000000000004E-4</v>
      </c>
      <c r="Y683" t="s">
        <v>8</v>
      </c>
      <c r="Z683">
        <v>6.474208</v>
      </c>
      <c r="AA683">
        <v>3.8258E-2</v>
      </c>
      <c r="AB683" t="s">
        <v>9</v>
      </c>
      <c r="AC683">
        <v>702.24064399999997</v>
      </c>
      <c r="AD683">
        <v>208.922932</v>
      </c>
      <c r="AE683" t="s">
        <v>10</v>
      </c>
      <c r="AF683">
        <v>1.2310000000000001E-3</v>
      </c>
      <c r="AG683">
        <v>0</v>
      </c>
      <c r="AH683" t="s">
        <v>11</v>
      </c>
      <c r="AI683">
        <v>0.99715299999999996</v>
      </c>
      <c r="AJ683">
        <v>3.0000000000000001E-6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1146.5454279999999</v>
      </c>
      <c r="I684">
        <v>394.47372100000001</v>
      </c>
      <c r="J684" t="s">
        <v>3</v>
      </c>
      <c r="K684">
        <v>1089.757668</v>
      </c>
      <c r="L684">
        <v>424.84563200000002</v>
      </c>
      <c r="M684" t="s">
        <v>4</v>
      </c>
      <c r="N684">
        <v>9.5895600000000005</v>
      </c>
      <c r="O684">
        <v>0.44946000000000003</v>
      </c>
      <c r="P684" t="s">
        <v>5</v>
      </c>
      <c r="Q684">
        <v>23.641382</v>
      </c>
      <c r="R684">
        <v>0.177145</v>
      </c>
      <c r="S684" t="s">
        <v>6</v>
      </c>
      <c r="T684">
        <v>8.3094819999999991</v>
      </c>
      <c r="U684">
        <v>0.15343100000000001</v>
      </c>
      <c r="V684" t="s">
        <v>7</v>
      </c>
      <c r="W684">
        <v>1.818424</v>
      </c>
      <c r="X684">
        <v>7.8600000000000002E-4</v>
      </c>
      <c r="Y684" t="s">
        <v>8</v>
      </c>
      <c r="Z684">
        <v>9.6813000000000002</v>
      </c>
      <c r="AA684">
        <v>4.4493999999999999E-2</v>
      </c>
      <c r="AB684" t="s">
        <v>9</v>
      </c>
      <c r="AC684">
        <v>1053.4412</v>
      </c>
      <c r="AD684">
        <v>435.59867700000001</v>
      </c>
      <c r="AE684" t="s">
        <v>10</v>
      </c>
      <c r="AF684">
        <v>1.2310000000000001E-3</v>
      </c>
      <c r="AG684">
        <v>0</v>
      </c>
      <c r="AH684" t="s">
        <v>11</v>
      </c>
      <c r="AI684">
        <v>0.99762399999999996</v>
      </c>
      <c r="AJ684">
        <v>3.0000000000000001E-6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1526.441832</v>
      </c>
      <c r="I685">
        <v>856.78873199999998</v>
      </c>
      <c r="J685" t="s">
        <v>3</v>
      </c>
      <c r="K685">
        <v>1450.8561979999999</v>
      </c>
      <c r="L685">
        <v>928.79645800000003</v>
      </c>
      <c r="M685" t="s">
        <v>4</v>
      </c>
      <c r="N685">
        <v>12.734176</v>
      </c>
      <c r="O685">
        <v>0.56960999999999995</v>
      </c>
      <c r="P685" t="s">
        <v>5</v>
      </c>
      <c r="Q685">
        <v>31.573684</v>
      </c>
      <c r="R685">
        <v>0.32391900000000001</v>
      </c>
      <c r="S685" t="s">
        <v>6</v>
      </c>
      <c r="T685">
        <v>11.138722</v>
      </c>
      <c r="U685">
        <v>0.30502600000000002</v>
      </c>
      <c r="V685" t="s">
        <v>7</v>
      </c>
      <c r="W685">
        <v>2.4267539999999999</v>
      </c>
      <c r="X685">
        <v>1.0480000000000001E-3</v>
      </c>
      <c r="Y685" t="s">
        <v>8</v>
      </c>
      <c r="Z685">
        <v>12.896036</v>
      </c>
      <c r="AA685">
        <v>6.4450999999999994E-2</v>
      </c>
      <c r="AB685" t="s">
        <v>9</v>
      </c>
      <c r="AC685">
        <v>1402.43227</v>
      </c>
      <c r="AD685">
        <v>947.39535000000001</v>
      </c>
      <c r="AE685" t="s">
        <v>10</v>
      </c>
      <c r="AF685">
        <v>1.23E-3</v>
      </c>
      <c r="AG685">
        <v>0</v>
      </c>
      <c r="AH685" t="s">
        <v>11</v>
      </c>
      <c r="AI685">
        <v>0.99816400000000005</v>
      </c>
      <c r="AJ685">
        <v>3.0000000000000001E-6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1907.3140880000001</v>
      </c>
      <c r="I686">
        <v>1319.4937299999999</v>
      </c>
      <c r="J686" t="s">
        <v>3</v>
      </c>
      <c r="K686">
        <v>1813.146788</v>
      </c>
      <c r="L686">
        <v>1432.504537</v>
      </c>
      <c r="M686" t="s">
        <v>4</v>
      </c>
      <c r="N686">
        <v>15.859584</v>
      </c>
      <c r="O686">
        <v>0.67746899999999999</v>
      </c>
      <c r="P686" t="s">
        <v>5</v>
      </c>
      <c r="Q686">
        <v>39.464838</v>
      </c>
      <c r="R686">
        <v>0.41478700000000002</v>
      </c>
      <c r="S686" t="s">
        <v>6</v>
      </c>
      <c r="T686">
        <v>13.944212</v>
      </c>
      <c r="U686">
        <v>0.40717100000000001</v>
      </c>
      <c r="V686" t="s">
        <v>7</v>
      </c>
      <c r="W686">
        <v>3.03877</v>
      </c>
      <c r="X686">
        <v>1.469E-3</v>
      </c>
      <c r="Y686" t="s">
        <v>8</v>
      </c>
      <c r="Z686">
        <v>16.097476</v>
      </c>
      <c r="AA686">
        <v>7.4763999999999997E-2</v>
      </c>
      <c r="AB686" t="s">
        <v>9</v>
      </c>
      <c r="AC686">
        <v>1752.676888</v>
      </c>
      <c r="AD686">
        <v>1459.905968</v>
      </c>
      <c r="AE686" t="s">
        <v>10</v>
      </c>
      <c r="AF686">
        <v>1.23E-3</v>
      </c>
      <c r="AG686">
        <v>0</v>
      </c>
      <c r="AH686" t="s">
        <v>11</v>
      </c>
      <c r="AI686">
        <v>0.99832299999999996</v>
      </c>
      <c r="AJ686">
        <v>1.9999999999999999E-6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2287.7558720000002</v>
      </c>
      <c r="I687">
        <v>1666.340447</v>
      </c>
      <c r="J687" t="s">
        <v>3</v>
      </c>
      <c r="K687">
        <v>2174.8882319999998</v>
      </c>
      <c r="L687">
        <v>1891.6621419999999</v>
      </c>
      <c r="M687" t="s">
        <v>4</v>
      </c>
      <c r="N687">
        <v>19.035820000000001</v>
      </c>
      <c r="O687">
        <v>0.90213100000000002</v>
      </c>
      <c r="P687" t="s">
        <v>5</v>
      </c>
      <c r="Q687">
        <v>47.381242</v>
      </c>
      <c r="R687">
        <v>0.58232099999999998</v>
      </c>
      <c r="S687" t="s">
        <v>6</v>
      </c>
      <c r="T687">
        <v>16.745602000000002</v>
      </c>
      <c r="U687">
        <v>0.54809300000000005</v>
      </c>
      <c r="V687" t="s">
        <v>7</v>
      </c>
      <c r="W687">
        <v>3.65754</v>
      </c>
      <c r="X687">
        <v>3.6489999999999999E-3</v>
      </c>
      <c r="Y687" t="s">
        <v>8</v>
      </c>
      <c r="Z687">
        <v>19.320651999999999</v>
      </c>
      <c r="AA687">
        <v>0.123724</v>
      </c>
      <c r="AB687" t="s">
        <v>9</v>
      </c>
      <c r="AC687">
        <v>2102.298538</v>
      </c>
      <c r="AD687">
        <v>1951.845264</v>
      </c>
      <c r="AE687" t="s">
        <v>10</v>
      </c>
      <c r="AF687">
        <v>1.23E-3</v>
      </c>
      <c r="AG687">
        <v>0</v>
      </c>
      <c r="AH687" t="s">
        <v>11</v>
      </c>
      <c r="AI687">
        <v>0.99856699999999998</v>
      </c>
      <c r="AJ687">
        <v>1.9999999999999999E-6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2669.0643100000002</v>
      </c>
      <c r="I688">
        <v>1722.9473089999999</v>
      </c>
      <c r="J688" t="s">
        <v>3</v>
      </c>
      <c r="K688">
        <v>2537.2721799999999</v>
      </c>
      <c r="L688">
        <v>1996.7575879999999</v>
      </c>
      <c r="M688" t="s">
        <v>4</v>
      </c>
      <c r="N688">
        <v>22.259585999999999</v>
      </c>
      <c r="O688">
        <v>1.3109390000000001</v>
      </c>
      <c r="P688" t="s">
        <v>5</v>
      </c>
      <c r="Q688">
        <v>55.300153999999999</v>
      </c>
      <c r="R688">
        <v>0.77361500000000005</v>
      </c>
      <c r="S688" t="s">
        <v>6</v>
      </c>
      <c r="T688">
        <v>19.544578000000001</v>
      </c>
      <c r="U688">
        <v>0.69139499999999998</v>
      </c>
      <c r="V688" t="s">
        <v>7</v>
      </c>
      <c r="W688">
        <v>4.2637720000000003</v>
      </c>
      <c r="X688">
        <v>4.0949999999999997E-3</v>
      </c>
      <c r="Y688" t="s">
        <v>8</v>
      </c>
      <c r="Z688">
        <v>22.557274</v>
      </c>
      <c r="AA688">
        <v>0.19336900000000001</v>
      </c>
      <c r="AB688" t="s">
        <v>9</v>
      </c>
      <c r="AC688">
        <v>2452.5029079999999</v>
      </c>
      <c r="AD688">
        <v>2072.101752</v>
      </c>
      <c r="AE688" t="s">
        <v>10</v>
      </c>
      <c r="AF688">
        <v>1.23E-3</v>
      </c>
      <c r="AG688">
        <v>0</v>
      </c>
      <c r="AH688" t="s">
        <v>11</v>
      </c>
      <c r="AI688">
        <v>0.99871399999999999</v>
      </c>
      <c r="AJ688">
        <v>9.9999999999999995E-7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3051.791142</v>
      </c>
      <c r="I689">
        <v>2185.4713670000001</v>
      </c>
      <c r="J689" t="s">
        <v>3</v>
      </c>
      <c r="K689">
        <v>2901.3059520000002</v>
      </c>
      <c r="L689">
        <v>2526.0833899999998</v>
      </c>
      <c r="M689" t="s">
        <v>4</v>
      </c>
      <c r="N689">
        <v>25.435708000000002</v>
      </c>
      <c r="O689">
        <v>1.787496</v>
      </c>
      <c r="P689" t="s">
        <v>5</v>
      </c>
      <c r="Q689">
        <v>63.218426000000001</v>
      </c>
      <c r="R689">
        <v>0.92578000000000005</v>
      </c>
      <c r="S689" t="s">
        <v>6</v>
      </c>
      <c r="T689">
        <v>22.334005999999999</v>
      </c>
      <c r="U689">
        <v>0.78414899999999998</v>
      </c>
      <c r="V689" t="s">
        <v>7</v>
      </c>
      <c r="W689">
        <v>4.8731660000000003</v>
      </c>
      <c r="X689">
        <v>4.4840000000000001E-3</v>
      </c>
      <c r="Y689" t="s">
        <v>8</v>
      </c>
      <c r="Z689">
        <v>25.796265999999999</v>
      </c>
      <c r="AA689">
        <v>0.271922</v>
      </c>
      <c r="AB689" t="s">
        <v>9</v>
      </c>
      <c r="AC689">
        <v>2804.4154739999999</v>
      </c>
      <c r="AD689">
        <v>2621.3240040000001</v>
      </c>
      <c r="AE689" t="s">
        <v>10</v>
      </c>
      <c r="AF689">
        <v>1.23E-3</v>
      </c>
      <c r="AG689">
        <v>0</v>
      </c>
      <c r="AH689" t="s">
        <v>11</v>
      </c>
      <c r="AI689">
        <v>0.99895599999999996</v>
      </c>
      <c r="AJ689">
        <v>9.9999999999999995E-7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3430.1201999999998</v>
      </c>
      <c r="I690">
        <v>2959.5009</v>
      </c>
      <c r="J690" t="s">
        <v>3</v>
      </c>
      <c r="K690">
        <v>3260.7770139999998</v>
      </c>
      <c r="L690">
        <v>3375.2225790000002</v>
      </c>
      <c r="M690" t="s">
        <v>4</v>
      </c>
      <c r="N690">
        <v>28.643315999999999</v>
      </c>
      <c r="O690">
        <v>2.2507790000000001</v>
      </c>
      <c r="P690" t="s">
        <v>5</v>
      </c>
      <c r="Q690">
        <v>71.190817999999993</v>
      </c>
      <c r="R690">
        <v>1.1118030000000001</v>
      </c>
      <c r="S690" t="s">
        <v>6</v>
      </c>
      <c r="T690">
        <v>25.156438000000001</v>
      </c>
      <c r="U690">
        <v>0.98450300000000002</v>
      </c>
      <c r="V690" t="s">
        <v>7</v>
      </c>
      <c r="W690">
        <v>5.4926440000000003</v>
      </c>
      <c r="X690">
        <v>6.7949999999999998E-3</v>
      </c>
      <c r="Y690" t="s">
        <v>8</v>
      </c>
      <c r="Z690">
        <v>29.041851999999999</v>
      </c>
      <c r="AA690">
        <v>0.36582999999999999</v>
      </c>
      <c r="AB690" t="s">
        <v>9</v>
      </c>
      <c r="AC690">
        <v>3151.6633120000001</v>
      </c>
      <c r="AD690">
        <v>3488.5979010000001</v>
      </c>
      <c r="AE690" t="s">
        <v>10</v>
      </c>
      <c r="AF690">
        <v>1.23E-3</v>
      </c>
      <c r="AG690">
        <v>0</v>
      </c>
      <c r="AH690" t="s">
        <v>11</v>
      </c>
      <c r="AI690">
        <v>0.99907900000000005</v>
      </c>
      <c r="AJ690">
        <v>9.9999999999999995E-7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3811.324834</v>
      </c>
      <c r="I691">
        <v>4001.0159039999999</v>
      </c>
      <c r="J691" t="s">
        <v>3</v>
      </c>
      <c r="K691">
        <v>3623.3178459999999</v>
      </c>
      <c r="L691">
        <v>4481.2808349999996</v>
      </c>
      <c r="M691" t="s">
        <v>4</v>
      </c>
      <c r="N691">
        <v>31.803428</v>
      </c>
      <c r="O691">
        <v>2.4901740000000001</v>
      </c>
      <c r="P691" t="s">
        <v>5</v>
      </c>
      <c r="Q691">
        <v>79.125602000000001</v>
      </c>
      <c r="R691">
        <v>1.304449</v>
      </c>
      <c r="S691" t="s">
        <v>6</v>
      </c>
      <c r="T691">
        <v>27.965910000000001</v>
      </c>
      <c r="U691">
        <v>1.207633</v>
      </c>
      <c r="V691" t="s">
        <v>7</v>
      </c>
      <c r="W691">
        <v>6.1065579999999997</v>
      </c>
      <c r="X691">
        <v>7.4310000000000001E-3</v>
      </c>
      <c r="Y691" t="s">
        <v>8</v>
      </c>
      <c r="Z691">
        <v>32.270262000000002</v>
      </c>
      <c r="AA691">
        <v>0.38791399999999998</v>
      </c>
      <c r="AB691" t="s">
        <v>9</v>
      </c>
      <c r="AC691">
        <v>3502.0822619999999</v>
      </c>
      <c r="AD691">
        <v>4609.2780270000003</v>
      </c>
      <c r="AE691" t="s">
        <v>10</v>
      </c>
      <c r="AF691">
        <v>1.23E-3</v>
      </c>
      <c r="AG691">
        <v>0</v>
      </c>
      <c r="AH691" t="s">
        <v>11</v>
      </c>
      <c r="AI691">
        <v>0.99907900000000005</v>
      </c>
      <c r="AJ691">
        <v>9.9999999999999995E-7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4193.8399159999999</v>
      </c>
      <c r="I692">
        <v>4737.607728</v>
      </c>
      <c r="J692" t="s">
        <v>3</v>
      </c>
      <c r="K692">
        <v>3987.4565040000002</v>
      </c>
      <c r="L692">
        <v>5275.7916770000002</v>
      </c>
      <c r="M692" t="s">
        <v>4</v>
      </c>
      <c r="N692">
        <v>34.930708000000003</v>
      </c>
      <c r="O692">
        <v>2.7546940000000002</v>
      </c>
      <c r="P692" t="s">
        <v>5</v>
      </c>
      <c r="Q692">
        <v>87.031710000000004</v>
      </c>
      <c r="R692">
        <v>1.406344</v>
      </c>
      <c r="S692" t="s">
        <v>6</v>
      </c>
      <c r="T692">
        <v>30.784796</v>
      </c>
      <c r="U692">
        <v>1.3377140000000001</v>
      </c>
      <c r="V692" t="s">
        <v>7</v>
      </c>
      <c r="W692">
        <v>6.7160880000000001</v>
      </c>
      <c r="X692">
        <v>8.0569999999999999E-3</v>
      </c>
      <c r="Y692" t="s">
        <v>8</v>
      </c>
      <c r="Z692">
        <v>35.474848000000001</v>
      </c>
      <c r="AA692">
        <v>0.39596999999999999</v>
      </c>
      <c r="AB692" t="s">
        <v>9</v>
      </c>
      <c r="AC692">
        <v>3854.1623</v>
      </c>
      <c r="AD692">
        <v>5417.3143309999996</v>
      </c>
      <c r="AE692" t="s">
        <v>10</v>
      </c>
      <c r="AF692">
        <v>1.23E-3</v>
      </c>
      <c r="AG692">
        <v>0</v>
      </c>
      <c r="AH692" t="s">
        <v>11</v>
      </c>
      <c r="AI692">
        <v>0.99916099999999997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4575.0091259999999</v>
      </c>
      <c r="I693">
        <v>5242.8237609999996</v>
      </c>
      <c r="J693" t="s">
        <v>3</v>
      </c>
      <c r="K693">
        <v>4349.8575760000003</v>
      </c>
      <c r="L693">
        <v>5801.5026200000002</v>
      </c>
      <c r="M693" t="s">
        <v>4</v>
      </c>
      <c r="N693">
        <v>38.064036000000002</v>
      </c>
      <c r="O693">
        <v>2.9927990000000002</v>
      </c>
      <c r="P693" t="s">
        <v>5</v>
      </c>
      <c r="Q693">
        <v>94.997348000000002</v>
      </c>
      <c r="R693">
        <v>1.8067329999999999</v>
      </c>
      <c r="S693" t="s">
        <v>6</v>
      </c>
      <c r="T693">
        <v>33.626378000000003</v>
      </c>
      <c r="U693">
        <v>1.643413</v>
      </c>
      <c r="V693" t="s">
        <v>7</v>
      </c>
      <c r="W693">
        <v>7.32775</v>
      </c>
      <c r="X693">
        <v>9.6069999999999992E-3</v>
      </c>
      <c r="Y693" t="s">
        <v>8</v>
      </c>
      <c r="Z693">
        <v>38.709381999999998</v>
      </c>
      <c r="AA693">
        <v>0.44291799999999998</v>
      </c>
      <c r="AB693" t="s">
        <v>9</v>
      </c>
      <c r="AC693">
        <v>4204.428484</v>
      </c>
      <c r="AD693">
        <v>5966.4654879999998</v>
      </c>
      <c r="AE693" t="s">
        <v>10</v>
      </c>
      <c r="AF693">
        <v>1.23E-3</v>
      </c>
      <c r="AG693">
        <v>0</v>
      </c>
      <c r="AH693" t="s">
        <v>11</v>
      </c>
      <c r="AI693">
        <v>0.99924000000000002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4958.2990719999998</v>
      </c>
      <c r="I694">
        <v>5801.729679</v>
      </c>
      <c r="J694" t="s">
        <v>3</v>
      </c>
      <c r="K694">
        <v>4714.3798900000002</v>
      </c>
      <c r="L694">
        <v>6427.2930100000003</v>
      </c>
      <c r="M694" t="s">
        <v>4</v>
      </c>
      <c r="N694">
        <v>41.247894000000002</v>
      </c>
      <c r="O694">
        <v>3.5371540000000001</v>
      </c>
      <c r="P694" t="s">
        <v>5</v>
      </c>
      <c r="Q694">
        <v>102.956962</v>
      </c>
      <c r="R694">
        <v>2.1812849999999999</v>
      </c>
      <c r="S694" t="s">
        <v>6</v>
      </c>
      <c r="T694">
        <v>36.447541999999999</v>
      </c>
      <c r="U694">
        <v>1.8715809999999999</v>
      </c>
      <c r="V694" t="s">
        <v>7</v>
      </c>
      <c r="W694">
        <v>7.937106</v>
      </c>
      <c r="X694">
        <v>1.0201999999999999E-2</v>
      </c>
      <c r="Y694" t="s">
        <v>8</v>
      </c>
      <c r="Z694">
        <v>41.961387999999999</v>
      </c>
      <c r="AA694">
        <v>0.54633500000000002</v>
      </c>
      <c r="AB694" t="s">
        <v>9</v>
      </c>
      <c r="AC694">
        <v>4556.7696100000003</v>
      </c>
      <c r="AD694">
        <v>6622.9779349999999</v>
      </c>
      <c r="AE694" t="s">
        <v>10</v>
      </c>
      <c r="AF694">
        <v>1.23E-3</v>
      </c>
      <c r="AG694">
        <v>0</v>
      </c>
      <c r="AH694" t="s">
        <v>11</v>
      </c>
      <c r="AI694">
        <v>0.99931000000000003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5340.6850240000003</v>
      </c>
      <c r="I695">
        <v>6432.4887049999998</v>
      </c>
      <c r="J695" t="s">
        <v>3</v>
      </c>
      <c r="K695">
        <v>5077.9536239999998</v>
      </c>
      <c r="L695">
        <v>7133.8889660000004</v>
      </c>
      <c r="M695" t="s">
        <v>4</v>
      </c>
      <c r="N695">
        <v>44.421379999999999</v>
      </c>
      <c r="O695">
        <v>3.8284829999999999</v>
      </c>
      <c r="P695" t="s">
        <v>5</v>
      </c>
      <c r="Q695">
        <v>110.92591400000001</v>
      </c>
      <c r="R695">
        <v>2.692558</v>
      </c>
      <c r="S695" t="s">
        <v>6</v>
      </c>
      <c r="T695">
        <v>39.278500000000001</v>
      </c>
      <c r="U695">
        <v>2.1372610000000001</v>
      </c>
      <c r="V695" t="s">
        <v>7</v>
      </c>
      <c r="W695">
        <v>8.5521419999999999</v>
      </c>
      <c r="X695">
        <v>1.1103999999999999E-2</v>
      </c>
      <c r="Y695" t="s">
        <v>8</v>
      </c>
      <c r="Z695">
        <v>45.212926000000003</v>
      </c>
      <c r="AA695">
        <v>0.64612800000000004</v>
      </c>
      <c r="AB695" t="s">
        <v>9</v>
      </c>
      <c r="AC695">
        <v>4908.1737499999999</v>
      </c>
      <c r="AD695">
        <v>7354.9354270000003</v>
      </c>
      <c r="AE695" t="s">
        <v>10</v>
      </c>
      <c r="AF695">
        <v>1.23E-3</v>
      </c>
      <c r="AG695">
        <v>0</v>
      </c>
      <c r="AH695" t="s">
        <v>11</v>
      </c>
      <c r="AI695">
        <v>0.99941500000000005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5722.6334399999996</v>
      </c>
      <c r="I696">
        <v>7407.6117620000005</v>
      </c>
      <c r="J696" t="s">
        <v>3</v>
      </c>
      <c r="K696">
        <v>5440.9817860000003</v>
      </c>
      <c r="L696">
        <v>8133.1389570000001</v>
      </c>
      <c r="M696" t="s">
        <v>4</v>
      </c>
      <c r="N696">
        <v>47.599713999999999</v>
      </c>
      <c r="O696">
        <v>4.0989240000000002</v>
      </c>
      <c r="P696" t="s">
        <v>5</v>
      </c>
      <c r="Q696">
        <v>118.82296599999999</v>
      </c>
      <c r="R696">
        <v>3.0780810000000001</v>
      </c>
      <c r="S696" t="s">
        <v>6</v>
      </c>
      <c r="T696">
        <v>42.055667999999997</v>
      </c>
      <c r="U696">
        <v>2.4169999999999998</v>
      </c>
      <c r="V696" t="s">
        <v>7</v>
      </c>
      <c r="W696">
        <v>9.1594899999999999</v>
      </c>
      <c r="X696">
        <v>1.1663E-2</v>
      </c>
      <c r="Y696" t="s">
        <v>8</v>
      </c>
      <c r="Z696">
        <v>48.450707999999999</v>
      </c>
      <c r="AA696">
        <v>0.69884199999999996</v>
      </c>
      <c r="AB696" t="s">
        <v>9</v>
      </c>
      <c r="AC696">
        <v>5259.1017339999999</v>
      </c>
      <c r="AD696">
        <v>8366.4294680000003</v>
      </c>
      <c r="AE696" t="s">
        <v>10</v>
      </c>
      <c r="AF696">
        <v>1.23E-3</v>
      </c>
      <c r="AG696">
        <v>0</v>
      </c>
      <c r="AH696" t="s">
        <v>11</v>
      </c>
      <c r="AI696">
        <v>0.99945700000000004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6101.1251780000002</v>
      </c>
      <c r="I697">
        <v>8255.9224830000003</v>
      </c>
      <c r="J697" t="s">
        <v>3</v>
      </c>
      <c r="K697">
        <v>5800.5638900000004</v>
      </c>
      <c r="L697">
        <v>8942.5186259999991</v>
      </c>
      <c r="M697" t="s">
        <v>4</v>
      </c>
      <c r="N697">
        <v>50.816892000000003</v>
      </c>
      <c r="O697">
        <v>4.4664380000000001</v>
      </c>
      <c r="P697" t="s">
        <v>5</v>
      </c>
      <c r="Q697">
        <v>126.668622</v>
      </c>
      <c r="R697">
        <v>3.4034119999999999</v>
      </c>
      <c r="S697" t="s">
        <v>6</v>
      </c>
      <c r="T697">
        <v>44.787672000000001</v>
      </c>
      <c r="U697">
        <v>2.6910569999999998</v>
      </c>
      <c r="V697" t="s">
        <v>7</v>
      </c>
      <c r="W697">
        <v>9.7761040000000001</v>
      </c>
      <c r="X697">
        <v>1.3088000000000001E-2</v>
      </c>
      <c r="Y697" t="s">
        <v>8</v>
      </c>
      <c r="Z697">
        <v>51.671832000000002</v>
      </c>
      <c r="AA697">
        <v>0.75041400000000003</v>
      </c>
      <c r="AB697" t="s">
        <v>9</v>
      </c>
      <c r="AC697">
        <v>5606.5942759999998</v>
      </c>
      <c r="AD697">
        <v>9172.7221640000007</v>
      </c>
      <c r="AE697" t="s">
        <v>10</v>
      </c>
      <c r="AF697">
        <v>1.23E-3</v>
      </c>
      <c r="AG697">
        <v>0</v>
      </c>
      <c r="AH697" t="s">
        <v>11</v>
      </c>
      <c r="AI697">
        <v>0.99947699999999995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6482.4061060000004</v>
      </c>
      <c r="I698">
        <v>9527.5679560000008</v>
      </c>
      <c r="J698" t="s">
        <v>3</v>
      </c>
      <c r="K698">
        <v>6163.0566440000002</v>
      </c>
      <c r="L698">
        <v>10238.797345000001</v>
      </c>
      <c r="M698" t="s">
        <v>4</v>
      </c>
      <c r="N698">
        <v>53.999865999999997</v>
      </c>
      <c r="O698">
        <v>4.6789300000000003</v>
      </c>
      <c r="P698" t="s">
        <v>5</v>
      </c>
      <c r="Q698">
        <v>134.56079</v>
      </c>
      <c r="R698">
        <v>3.7663289999999998</v>
      </c>
      <c r="S698" t="s">
        <v>6</v>
      </c>
      <c r="T698">
        <v>47.563901999999999</v>
      </c>
      <c r="U698">
        <v>2.943892</v>
      </c>
      <c r="V698" t="s">
        <v>7</v>
      </c>
      <c r="W698">
        <v>10.390307999999999</v>
      </c>
      <c r="X698">
        <v>1.3094E-2</v>
      </c>
      <c r="Y698" t="s">
        <v>8</v>
      </c>
      <c r="Z698">
        <v>54.879902000000001</v>
      </c>
      <c r="AA698">
        <v>0.77435900000000002</v>
      </c>
      <c r="AB698" t="s">
        <v>9</v>
      </c>
      <c r="AC698">
        <v>5956.9884940000002</v>
      </c>
      <c r="AD698">
        <v>10488.597298999999</v>
      </c>
      <c r="AE698" t="s">
        <v>10</v>
      </c>
      <c r="AF698">
        <v>1.23E-3</v>
      </c>
      <c r="AG698">
        <v>0</v>
      </c>
      <c r="AH698" t="s">
        <v>11</v>
      </c>
      <c r="AI698">
        <v>0.99949299999999996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6860.2443380000004</v>
      </c>
      <c r="I699">
        <v>10839.977122</v>
      </c>
      <c r="J699" t="s">
        <v>3</v>
      </c>
      <c r="K699">
        <v>6522.0636439999998</v>
      </c>
      <c r="L699">
        <v>11685.680462</v>
      </c>
      <c r="M699" t="s">
        <v>4</v>
      </c>
      <c r="N699">
        <v>57.171402</v>
      </c>
      <c r="O699">
        <v>4.9852610000000004</v>
      </c>
      <c r="P699" t="s">
        <v>5</v>
      </c>
      <c r="Q699">
        <v>142.45249200000001</v>
      </c>
      <c r="R699">
        <v>4.1159230000000004</v>
      </c>
      <c r="S699" t="s">
        <v>6</v>
      </c>
      <c r="T699">
        <v>50.344234</v>
      </c>
      <c r="U699">
        <v>3.224135</v>
      </c>
      <c r="V699" t="s">
        <v>7</v>
      </c>
      <c r="W699">
        <v>11.020806</v>
      </c>
      <c r="X699">
        <v>3.1863000000000002E-2</v>
      </c>
      <c r="Y699" t="s">
        <v>8</v>
      </c>
      <c r="Z699">
        <v>58.089081999999998</v>
      </c>
      <c r="AA699">
        <v>0.80630999999999997</v>
      </c>
      <c r="AB699" t="s">
        <v>9</v>
      </c>
      <c r="AC699">
        <v>6303.9085679999998</v>
      </c>
      <c r="AD699">
        <v>11968.695503999999</v>
      </c>
      <c r="AE699" t="s">
        <v>10</v>
      </c>
      <c r="AF699">
        <v>1.23E-3</v>
      </c>
      <c r="AG699">
        <v>0</v>
      </c>
      <c r="AH699" t="s">
        <v>11</v>
      </c>
      <c r="AI699">
        <v>0.99952200000000002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7243.1535240000003</v>
      </c>
      <c r="I700">
        <v>11757.431256</v>
      </c>
      <c r="J700" t="s">
        <v>3</v>
      </c>
      <c r="K700">
        <v>6886.2461560000002</v>
      </c>
      <c r="L700">
        <v>12681.137564000001</v>
      </c>
      <c r="M700" t="s">
        <v>4</v>
      </c>
      <c r="N700">
        <v>60.344867999999998</v>
      </c>
      <c r="O700">
        <v>5.3400100000000004</v>
      </c>
      <c r="P700" t="s">
        <v>5</v>
      </c>
      <c r="Q700">
        <v>150.36574200000001</v>
      </c>
      <c r="R700">
        <v>4.4093090000000004</v>
      </c>
      <c r="S700" t="s">
        <v>6</v>
      </c>
      <c r="T700">
        <v>53.125182000000002</v>
      </c>
      <c r="U700">
        <v>3.512651</v>
      </c>
      <c r="V700" t="s">
        <v>7</v>
      </c>
      <c r="W700">
        <v>11.647976</v>
      </c>
      <c r="X700">
        <v>3.9737000000000001E-2</v>
      </c>
      <c r="Y700" t="s">
        <v>8</v>
      </c>
      <c r="Z700">
        <v>61.319969999999998</v>
      </c>
      <c r="AA700">
        <v>0.87402599999999997</v>
      </c>
      <c r="AB700" t="s">
        <v>9</v>
      </c>
      <c r="AC700">
        <v>6655.9740879999999</v>
      </c>
      <c r="AD700">
        <v>12987.500861</v>
      </c>
      <c r="AE700" t="s">
        <v>10</v>
      </c>
      <c r="AF700">
        <v>1.23E-3</v>
      </c>
      <c r="AG700">
        <v>0</v>
      </c>
      <c r="AH700" t="s">
        <v>11</v>
      </c>
      <c r="AI700">
        <v>0.999529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7623.7504580000004</v>
      </c>
      <c r="I701">
        <v>13534.623744</v>
      </c>
      <c r="J701" t="s">
        <v>3</v>
      </c>
      <c r="K701">
        <v>7248.1130359999997</v>
      </c>
      <c r="L701">
        <v>14649.413148</v>
      </c>
      <c r="M701" t="s">
        <v>4</v>
      </c>
      <c r="N701">
        <v>63.516401999999999</v>
      </c>
      <c r="O701">
        <v>5.928102</v>
      </c>
      <c r="P701" t="s">
        <v>5</v>
      </c>
      <c r="Q701">
        <v>158.30343400000001</v>
      </c>
      <c r="R701">
        <v>4.5620240000000001</v>
      </c>
      <c r="S701" t="s">
        <v>6</v>
      </c>
      <c r="T701">
        <v>55.941470000000002</v>
      </c>
      <c r="U701">
        <v>3.7049829999999999</v>
      </c>
      <c r="V701" t="s">
        <v>7</v>
      </c>
      <c r="W701">
        <v>12.259342</v>
      </c>
      <c r="X701">
        <v>3.9766000000000003E-2</v>
      </c>
      <c r="Y701" t="s">
        <v>8</v>
      </c>
      <c r="Z701">
        <v>64.556708</v>
      </c>
      <c r="AA701">
        <v>0.93424600000000002</v>
      </c>
      <c r="AB701" t="s">
        <v>9</v>
      </c>
      <c r="AC701">
        <v>7005.7029460000003</v>
      </c>
      <c r="AD701">
        <v>15019.222116000001</v>
      </c>
      <c r="AE701" t="s">
        <v>10</v>
      </c>
      <c r="AF701">
        <v>1.23E-3</v>
      </c>
      <c r="AG701">
        <v>0</v>
      </c>
      <c r="AH701" t="s">
        <v>11</v>
      </c>
      <c r="AI701">
        <v>0.999529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201.45509799999999</v>
      </c>
      <c r="I722">
        <v>12.067354999999999</v>
      </c>
      <c r="J722" t="s">
        <v>3</v>
      </c>
      <c r="K722">
        <v>184.09394800000001</v>
      </c>
      <c r="L722">
        <v>8.5696790000000007</v>
      </c>
      <c r="M722" t="s">
        <v>4</v>
      </c>
      <c r="N722">
        <v>2.8726020000000001</v>
      </c>
      <c r="O722">
        <v>4.8336999999999998E-2</v>
      </c>
      <c r="P722" t="s">
        <v>5</v>
      </c>
      <c r="Q722">
        <v>0</v>
      </c>
      <c r="R722">
        <v>0</v>
      </c>
      <c r="S722" t="s">
        <v>6</v>
      </c>
      <c r="T722">
        <v>2.637578</v>
      </c>
      <c r="U722">
        <v>1.6452000000000001E-2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1.2329999999999999E-3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0.99612699999999998</v>
      </c>
      <c r="AJ722">
        <v>1.9999999999999999E-6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403.109286</v>
      </c>
      <c r="I723">
        <v>41.891731</v>
      </c>
      <c r="J723" t="s">
        <v>3</v>
      </c>
      <c r="K723">
        <v>368.46313600000002</v>
      </c>
      <c r="L723">
        <v>31.521487</v>
      </c>
      <c r="M723" t="s">
        <v>4</v>
      </c>
      <c r="N723">
        <v>5.7988900000000001</v>
      </c>
      <c r="O723">
        <v>0.15385199999999999</v>
      </c>
      <c r="P723" t="s">
        <v>5</v>
      </c>
      <c r="Q723">
        <v>0</v>
      </c>
      <c r="R723">
        <v>0</v>
      </c>
      <c r="S723" t="s">
        <v>6</v>
      </c>
      <c r="T723">
        <v>5.2767999999999997</v>
      </c>
      <c r="U723">
        <v>5.0604000000000003E-2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1.2310000000000001E-3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0.99674499999999999</v>
      </c>
      <c r="AJ723">
        <v>3.0000000000000001E-6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604.473614</v>
      </c>
      <c r="I724">
        <v>77.021636999999998</v>
      </c>
      <c r="J724" t="s">
        <v>3</v>
      </c>
      <c r="K724">
        <v>552.476224</v>
      </c>
      <c r="L724">
        <v>57.445804000000003</v>
      </c>
      <c r="M724" t="s">
        <v>4</v>
      </c>
      <c r="N724">
        <v>8.7466539999999995</v>
      </c>
      <c r="O724">
        <v>0.27640399999999998</v>
      </c>
      <c r="P724" t="s">
        <v>5</v>
      </c>
      <c r="Q724">
        <v>0</v>
      </c>
      <c r="R724">
        <v>0</v>
      </c>
      <c r="S724" t="s">
        <v>6</v>
      </c>
      <c r="T724">
        <v>7.9047900000000002</v>
      </c>
      <c r="U724">
        <v>8.4275000000000003E-2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1.2310000000000001E-3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0.99737699999999996</v>
      </c>
      <c r="AJ724">
        <v>3.0000000000000001E-6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806.07896800000003</v>
      </c>
      <c r="I725">
        <v>142.696979</v>
      </c>
      <c r="J725" t="s">
        <v>3</v>
      </c>
      <c r="K725">
        <v>736.71196399999997</v>
      </c>
      <c r="L725">
        <v>99.898251999999999</v>
      </c>
      <c r="M725" t="s">
        <v>4</v>
      </c>
      <c r="N725">
        <v>11.692874</v>
      </c>
      <c r="O725">
        <v>0.45413500000000001</v>
      </c>
      <c r="P725" t="s">
        <v>5</v>
      </c>
      <c r="Q725">
        <v>0</v>
      </c>
      <c r="R725">
        <v>0</v>
      </c>
      <c r="S725" t="s">
        <v>6</v>
      </c>
      <c r="T725">
        <v>10.525786</v>
      </c>
      <c r="U725">
        <v>0.11240799999999999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1.23E-3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0.99775000000000003</v>
      </c>
      <c r="AJ725">
        <v>3.0000000000000001E-6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1007.622174</v>
      </c>
      <c r="I726">
        <v>223.777108</v>
      </c>
      <c r="J726" t="s">
        <v>3</v>
      </c>
      <c r="K726">
        <v>920.89805799999999</v>
      </c>
      <c r="L726">
        <v>150.19349500000001</v>
      </c>
      <c r="M726" t="s">
        <v>4</v>
      </c>
      <c r="N726">
        <v>14.644363999999999</v>
      </c>
      <c r="O726">
        <v>0.78015100000000004</v>
      </c>
      <c r="P726" t="s">
        <v>5</v>
      </c>
      <c r="Q726">
        <v>0</v>
      </c>
      <c r="R726">
        <v>0</v>
      </c>
      <c r="S726" t="s">
        <v>6</v>
      </c>
      <c r="T726">
        <v>13.138147999999999</v>
      </c>
      <c r="U726">
        <v>0.15529999999999999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1.23E-3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0.99824999999999997</v>
      </c>
      <c r="AJ726">
        <v>1.9999999999999999E-6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1209.2702340000001</v>
      </c>
      <c r="I727">
        <v>321.144025</v>
      </c>
      <c r="J727" t="s">
        <v>3</v>
      </c>
      <c r="K727">
        <v>1105.1052380000001</v>
      </c>
      <c r="L727">
        <v>203.712515</v>
      </c>
      <c r="M727" t="s">
        <v>4</v>
      </c>
      <c r="N727">
        <v>17.597428000000001</v>
      </c>
      <c r="O727">
        <v>1.2189669999999999</v>
      </c>
      <c r="P727" t="s">
        <v>5</v>
      </c>
      <c r="Q727">
        <v>0</v>
      </c>
      <c r="R727">
        <v>0</v>
      </c>
      <c r="S727" t="s">
        <v>6</v>
      </c>
      <c r="T727">
        <v>15.754362</v>
      </c>
      <c r="U727">
        <v>0.182949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1.23E-3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0.998506</v>
      </c>
      <c r="AJ727">
        <v>1.9999999999999999E-6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1410.507656</v>
      </c>
      <c r="I728">
        <v>418.513124</v>
      </c>
      <c r="J728" t="s">
        <v>3</v>
      </c>
      <c r="K728">
        <v>1288.9554419999999</v>
      </c>
      <c r="L728">
        <v>257.369056</v>
      </c>
      <c r="M728" t="s">
        <v>4</v>
      </c>
      <c r="N728">
        <v>20.527282</v>
      </c>
      <c r="O728">
        <v>1.5498529999999999</v>
      </c>
      <c r="P728" t="s">
        <v>5</v>
      </c>
      <c r="Q728">
        <v>0</v>
      </c>
      <c r="R728">
        <v>0</v>
      </c>
      <c r="S728" t="s">
        <v>6</v>
      </c>
      <c r="T728">
        <v>18.366568000000001</v>
      </c>
      <c r="U728">
        <v>0.21713499999999999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1.23E-3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0.99858899999999995</v>
      </c>
      <c r="AJ728">
        <v>9.9999999999999995E-7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1611.59349</v>
      </c>
      <c r="I729">
        <v>474.98401699999999</v>
      </c>
      <c r="J729" t="s">
        <v>3</v>
      </c>
      <c r="K729">
        <v>1472.6872060000001</v>
      </c>
      <c r="L729">
        <v>285.40478100000001</v>
      </c>
      <c r="M729" t="s">
        <v>4</v>
      </c>
      <c r="N729">
        <v>23.486224</v>
      </c>
      <c r="O729">
        <v>1.9984820000000001</v>
      </c>
      <c r="P729" t="s">
        <v>5</v>
      </c>
      <c r="Q729">
        <v>0</v>
      </c>
      <c r="R729">
        <v>0</v>
      </c>
      <c r="S729" t="s">
        <v>6</v>
      </c>
      <c r="T729">
        <v>20.97109</v>
      </c>
      <c r="U729">
        <v>0.25637700000000002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1.23E-3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0.99872899999999998</v>
      </c>
      <c r="AJ729">
        <v>9.9999999999999995E-7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1812.16886</v>
      </c>
      <c r="I730">
        <v>517.81935799999997</v>
      </c>
      <c r="J730" t="s">
        <v>3</v>
      </c>
      <c r="K730">
        <v>1656.136082</v>
      </c>
      <c r="L730">
        <v>311.85903400000001</v>
      </c>
      <c r="M730" t="s">
        <v>4</v>
      </c>
      <c r="N730">
        <v>26.370718</v>
      </c>
      <c r="O730">
        <v>2.2422710000000001</v>
      </c>
      <c r="P730" t="s">
        <v>5</v>
      </c>
      <c r="Q730">
        <v>0</v>
      </c>
      <c r="R730">
        <v>0</v>
      </c>
      <c r="S730" t="s">
        <v>6</v>
      </c>
      <c r="T730">
        <v>23.604991999999999</v>
      </c>
      <c r="U730">
        <v>0.28548000000000001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1.23E-3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0.99880500000000005</v>
      </c>
      <c r="AJ730">
        <v>9.9999999999999995E-7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2013.1285519999999</v>
      </c>
      <c r="I731">
        <v>558.74693000000002</v>
      </c>
      <c r="J731" t="s">
        <v>3</v>
      </c>
      <c r="K731">
        <v>1839.894904</v>
      </c>
      <c r="L731">
        <v>335.46752099999998</v>
      </c>
      <c r="M731" t="s">
        <v>4</v>
      </c>
      <c r="N731">
        <v>29.267782</v>
      </c>
      <c r="O731">
        <v>2.5955370000000002</v>
      </c>
      <c r="P731" t="s">
        <v>5</v>
      </c>
      <c r="Q731">
        <v>0</v>
      </c>
      <c r="R731">
        <v>0</v>
      </c>
      <c r="S731" t="s">
        <v>6</v>
      </c>
      <c r="T731">
        <v>26.225228000000001</v>
      </c>
      <c r="U731">
        <v>0.35811399999999999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1.23E-3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0.99889399999999995</v>
      </c>
      <c r="AJ731">
        <v>9.9999999999999995E-7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2214.1156700000001</v>
      </c>
      <c r="I732">
        <v>552.43225900000004</v>
      </c>
      <c r="J732" t="s">
        <v>3</v>
      </c>
      <c r="K732">
        <v>2023.7097040000001</v>
      </c>
      <c r="L732">
        <v>333.17312299999998</v>
      </c>
      <c r="M732" t="s">
        <v>4</v>
      </c>
      <c r="N732">
        <v>32.147703999999997</v>
      </c>
      <c r="O732">
        <v>2.7747540000000002</v>
      </c>
      <c r="P732" t="s">
        <v>5</v>
      </c>
      <c r="Q732">
        <v>0</v>
      </c>
      <c r="R732">
        <v>0</v>
      </c>
      <c r="S732" t="s">
        <v>6</v>
      </c>
      <c r="T732">
        <v>28.846979999999999</v>
      </c>
      <c r="U732">
        <v>0.42065000000000002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1.23E-3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0.99906200000000001</v>
      </c>
      <c r="AJ732">
        <v>9.9999999999999995E-7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2415.1178460000001</v>
      </c>
      <c r="I733">
        <v>544.86459300000001</v>
      </c>
      <c r="J733" t="s">
        <v>3</v>
      </c>
      <c r="K733">
        <v>2207.5783580000002</v>
      </c>
      <c r="L733">
        <v>336.61301700000001</v>
      </c>
      <c r="M733" t="s">
        <v>4</v>
      </c>
      <c r="N733">
        <v>35.026311999999997</v>
      </c>
      <c r="O733">
        <v>2.984057</v>
      </c>
      <c r="P733" t="s">
        <v>5</v>
      </c>
      <c r="Q733">
        <v>0</v>
      </c>
      <c r="R733">
        <v>0</v>
      </c>
      <c r="S733" t="s">
        <v>6</v>
      </c>
      <c r="T733">
        <v>31.466380000000001</v>
      </c>
      <c r="U733">
        <v>0.48422900000000002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1.23E-3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0.99915900000000002</v>
      </c>
      <c r="AJ733">
        <v>9.9999999999999995E-7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2616.5443019999998</v>
      </c>
      <c r="I734">
        <v>547.180071</v>
      </c>
      <c r="J734" t="s">
        <v>3</v>
      </c>
      <c r="K734">
        <v>2391.7292259999999</v>
      </c>
      <c r="L734">
        <v>345.37964199999999</v>
      </c>
      <c r="M734" t="s">
        <v>4</v>
      </c>
      <c r="N734">
        <v>37.940294000000002</v>
      </c>
      <c r="O734">
        <v>3.1206990000000001</v>
      </c>
      <c r="P734" t="s">
        <v>5</v>
      </c>
      <c r="Q734">
        <v>0</v>
      </c>
      <c r="R734">
        <v>0</v>
      </c>
      <c r="S734" t="s">
        <v>6</v>
      </c>
      <c r="T734">
        <v>34.094566</v>
      </c>
      <c r="U734">
        <v>0.54184200000000005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1.23E-3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0.99919899999999995</v>
      </c>
      <c r="AJ734">
        <v>9.9999999999999995E-7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2818.0300240000001</v>
      </c>
      <c r="I735">
        <v>598.64662699999997</v>
      </c>
      <c r="J735" t="s">
        <v>3</v>
      </c>
      <c r="K735">
        <v>2575.9282880000001</v>
      </c>
      <c r="L735">
        <v>382.09296799999998</v>
      </c>
      <c r="M735" t="s">
        <v>4</v>
      </c>
      <c r="N735">
        <v>40.870247999999997</v>
      </c>
      <c r="O735">
        <v>3.3572730000000002</v>
      </c>
      <c r="P735" t="s">
        <v>5</v>
      </c>
      <c r="Q735">
        <v>0</v>
      </c>
      <c r="R735">
        <v>0</v>
      </c>
      <c r="S735" t="s">
        <v>6</v>
      </c>
      <c r="T735">
        <v>36.710506000000002</v>
      </c>
      <c r="U735">
        <v>0.62050799999999995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1.23E-3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0.99921400000000005</v>
      </c>
      <c r="AJ735">
        <v>9.9999999999999995E-7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3018.7809699999998</v>
      </c>
      <c r="I736">
        <v>637.59548800000005</v>
      </c>
      <c r="J736" t="s">
        <v>3</v>
      </c>
      <c r="K736">
        <v>2759.4985040000001</v>
      </c>
      <c r="L736">
        <v>405.23108999999999</v>
      </c>
      <c r="M736" t="s">
        <v>4</v>
      </c>
      <c r="N736">
        <v>43.774777999999998</v>
      </c>
      <c r="O736">
        <v>3.8131279999999999</v>
      </c>
      <c r="P736" t="s">
        <v>5</v>
      </c>
      <c r="Q736">
        <v>0</v>
      </c>
      <c r="R736">
        <v>0</v>
      </c>
      <c r="S736" t="s">
        <v>6</v>
      </c>
      <c r="T736">
        <v>39.330680000000001</v>
      </c>
      <c r="U736">
        <v>0.67368600000000001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1.23E-3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0.999282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3219.86202</v>
      </c>
      <c r="I737">
        <v>670.46040700000003</v>
      </c>
      <c r="J737" t="s">
        <v>3</v>
      </c>
      <c r="K737">
        <v>2943.276754</v>
      </c>
      <c r="L737">
        <v>431.51999000000001</v>
      </c>
      <c r="M737" t="s">
        <v>4</v>
      </c>
      <c r="N737">
        <v>46.692065999999997</v>
      </c>
      <c r="O737">
        <v>4.0902409999999998</v>
      </c>
      <c r="P737" t="s">
        <v>5</v>
      </c>
      <c r="Q737">
        <v>0</v>
      </c>
      <c r="R737">
        <v>0</v>
      </c>
      <c r="S737" t="s">
        <v>6</v>
      </c>
      <c r="T737">
        <v>41.941741999999998</v>
      </c>
      <c r="U737">
        <v>0.76881100000000002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1.23E-3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0.999305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3420.9301540000001</v>
      </c>
      <c r="I738">
        <v>737.46445300000005</v>
      </c>
      <c r="J738" t="s">
        <v>3</v>
      </c>
      <c r="K738">
        <v>3127.0812000000001</v>
      </c>
      <c r="L738">
        <v>478.36195500000002</v>
      </c>
      <c r="M738" t="s">
        <v>4</v>
      </c>
      <c r="N738">
        <v>49.625976000000001</v>
      </c>
      <c r="O738">
        <v>4.4241190000000001</v>
      </c>
      <c r="P738" t="s">
        <v>5</v>
      </c>
      <c r="Q738">
        <v>0</v>
      </c>
      <c r="R738">
        <v>0</v>
      </c>
      <c r="S738" t="s">
        <v>6</v>
      </c>
      <c r="T738">
        <v>44.534005999999998</v>
      </c>
      <c r="U738">
        <v>0.86142799999999997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1.23E-3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0.99931199999999998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3621.7633700000001</v>
      </c>
      <c r="I739">
        <v>759.87631099999999</v>
      </c>
      <c r="J739" t="s">
        <v>3</v>
      </c>
      <c r="K739">
        <v>3310.6873820000001</v>
      </c>
      <c r="L739">
        <v>501.53127699999999</v>
      </c>
      <c r="M739" t="s">
        <v>4</v>
      </c>
      <c r="N739">
        <v>52.562966000000003</v>
      </c>
      <c r="O739">
        <v>4.6773360000000004</v>
      </c>
      <c r="P739" t="s">
        <v>5</v>
      </c>
      <c r="Q739">
        <v>0</v>
      </c>
      <c r="R739">
        <v>0</v>
      </c>
      <c r="S739" t="s">
        <v>6</v>
      </c>
      <c r="T739">
        <v>47.126925999999997</v>
      </c>
      <c r="U739">
        <v>0.95732899999999999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1.23E-3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0.99932900000000002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3823.026648</v>
      </c>
      <c r="I740">
        <v>834.48130500000002</v>
      </c>
      <c r="J740" t="s">
        <v>3</v>
      </c>
      <c r="K740">
        <v>3494.5826480000001</v>
      </c>
      <c r="L740">
        <v>553.26627699999995</v>
      </c>
      <c r="M740" t="s">
        <v>4</v>
      </c>
      <c r="N740">
        <v>55.483651999999999</v>
      </c>
      <c r="O740">
        <v>5.181743</v>
      </c>
      <c r="P740" t="s">
        <v>5</v>
      </c>
      <c r="Q740">
        <v>0</v>
      </c>
      <c r="R740">
        <v>0</v>
      </c>
      <c r="S740" t="s">
        <v>6</v>
      </c>
      <c r="T740">
        <v>49.730601999999998</v>
      </c>
      <c r="U740">
        <v>1.0621400000000001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0.999363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4024.2941219999998</v>
      </c>
      <c r="I741">
        <v>886.31043399999999</v>
      </c>
      <c r="J741" t="s">
        <v>3</v>
      </c>
      <c r="K741">
        <v>3678.4431279999999</v>
      </c>
      <c r="L741">
        <v>582.74484500000005</v>
      </c>
      <c r="M741" t="s">
        <v>4</v>
      </c>
      <c r="N741">
        <v>58.436408</v>
      </c>
      <c r="O741">
        <v>5.5874170000000003</v>
      </c>
      <c r="P741" t="s">
        <v>5</v>
      </c>
      <c r="Q741">
        <v>0</v>
      </c>
      <c r="R741">
        <v>0</v>
      </c>
      <c r="S741" t="s">
        <v>6</v>
      </c>
      <c r="T741">
        <v>52.333095999999998</v>
      </c>
      <c r="U741">
        <v>1.1505700000000001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0.99942299999999995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527.36700699999994</v>
      </c>
      <c r="I742">
        <v>3.1298300000000001</v>
      </c>
      <c r="J742" t="s">
        <v>3</v>
      </c>
      <c r="K742">
        <v>507.08391399999999</v>
      </c>
      <c r="L742">
        <v>1.315615</v>
      </c>
      <c r="M742" t="s">
        <v>4</v>
      </c>
      <c r="N742">
        <v>3.4106200000000002</v>
      </c>
      <c r="O742">
        <v>3.2650999999999999E-2</v>
      </c>
      <c r="P742" t="s">
        <v>5</v>
      </c>
      <c r="Q742">
        <v>20.120832</v>
      </c>
      <c r="R742">
        <v>0.920516</v>
      </c>
      <c r="S742" t="s">
        <v>6</v>
      </c>
      <c r="T742">
        <v>496.46151400000002</v>
      </c>
      <c r="U742">
        <v>1.3858569999999999</v>
      </c>
      <c r="V742" t="s">
        <v>7</v>
      </c>
      <c r="W742">
        <v>0.38417600000000002</v>
      </c>
      <c r="X742">
        <v>2.7820000000000002E-3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1.237E-3</v>
      </c>
      <c r="AG742">
        <v>0</v>
      </c>
      <c r="AH742" t="s">
        <v>11</v>
      </c>
      <c r="AI742">
        <v>0.99563000000000001</v>
      </c>
      <c r="AJ742">
        <v>1.9999999999999999E-6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1050.5946730000001</v>
      </c>
      <c r="I743">
        <v>7.7298869999999997</v>
      </c>
      <c r="J743" t="s">
        <v>3</v>
      </c>
      <c r="K743">
        <v>1010.096215</v>
      </c>
      <c r="L743">
        <v>2.7419410000000002</v>
      </c>
      <c r="M743" t="s">
        <v>4</v>
      </c>
      <c r="N743">
        <v>6.8464140000000002</v>
      </c>
      <c r="O743">
        <v>9.9925E-2</v>
      </c>
      <c r="P743" t="s">
        <v>5</v>
      </c>
      <c r="Q743">
        <v>40.182966</v>
      </c>
      <c r="R743">
        <v>2.8449949999999999</v>
      </c>
      <c r="S743" t="s">
        <v>6</v>
      </c>
      <c r="T743">
        <v>988.85766799999999</v>
      </c>
      <c r="U743">
        <v>2.89893</v>
      </c>
      <c r="V743" t="s">
        <v>7</v>
      </c>
      <c r="W743">
        <v>0.76792000000000005</v>
      </c>
      <c r="X743">
        <v>1.0376E-2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1.232E-3</v>
      </c>
      <c r="AG743">
        <v>0</v>
      </c>
      <c r="AH743" t="s">
        <v>11</v>
      </c>
      <c r="AI743">
        <v>0.99686300000000005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1573.844016</v>
      </c>
      <c r="I744">
        <v>17.467893</v>
      </c>
      <c r="J744" t="s">
        <v>3</v>
      </c>
      <c r="K744">
        <v>1513.1475150000001</v>
      </c>
      <c r="L744">
        <v>6.4338860000000002</v>
      </c>
      <c r="M744" t="s">
        <v>4</v>
      </c>
      <c r="N744">
        <v>10.274906</v>
      </c>
      <c r="O744">
        <v>0.233431</v>
      </c>
      <c r="P744" t="s">
        <v>5</v>
      </c>
      <c r="Q744">
        <v>60.216054</v>
      </c>
      <c r="R744">
        <v>6.4824440000000001</v>
      </c>
      <c r="S744" t="s">
        <v>6</v>
      </c>
      <c r="T744">
        <v>1481.2314449999999</v>
      </c>
      <c r="U744">
        <v>6.2420939999999998</v>
      </c>
      <c r="V744" t="s">
        <v>7</v>
      </c>
      <c r="W744">
        <v>1.149878</v>
      </c>
      <c r="X744">
        <v>2.4159E-2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1.23E-3</v>
      </c>
      <c r="AG744">
        <v>0</v>
      </c>
      <c r="AH744" t="s">
        <v>11</v>
      </c>
      <c r="AI744">
        <v>0.99753099999999995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2097.1291799999999</v>
      </c>
      <c r="I745">
        <v>33.869579000000002</v>
      </c>
      <c r="J745" t="s">
        <v>3</v>
      </c>
      <c r="K745">
        <v>2016.160447</v>
      </c>
      <c r="L745">
        <v>13.04936</v>
      </c>
      <c r="M745" t="s">
        <v>4</v>
      </c>
      <c r="N745">
        <v>13.703139</v>
      </c>
      <c r="O745">
        <v>0.42589100000000002</v>
      </c>
      <c r="P745" t="s">
        <v>5</v>
      </c>
      <c r="Q745">
        <v>80.335103000000004</v>
      </c>
      <c r="R745">
        <v>12.103066999999999</v>
      </c>
      <c r="S745" t="s">
        <v>6</v>
      </c>
      <c r="T745">
        <v>1973.5953910000001</v>
      </c>
      <c r="U745">
        <v>11.355771000000001</v>
      </c>
      <c r="V745" t="s">
        <v>7</v>
      </c>
      <c r="W745">
        <v>1.5387679999999999</v>
      </c>
      <c r="X745">
        <v>4.4838999999999997E-2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1.23E-3</v>
      </c>
      <c r="AG745">
        <v>0</v>
      </c>
      <c r="AH745" t="s">
        <v>11</v>
      </c>
      <c r="AI745">
        <v>0.99792099999999995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2620.1321680000001</v>
      </c>
      <c r="I746">
        <v>43.170465</v>
      </c>
      <c r="J746" t="s">
        <v>3</v>
      </c>
      <c r="K746">
        <v>2518.9576269999998</v>
      </c>
      <c r="L746">
        <v>18.129531</v>
      </c>
      <c r="M746" t="s">
        <v>4</v>
      </c>
      <c r="N746">
        <v>17.131831999999999</v>
      </c>
      <c r="O746">
        <v>0.55584299999999998</v>
      </c>
      <c r="P746" t="s">
        <v>5</v>
      </c>
      <c r="Q746">
        <v>100.375595</v>
      </c>
      <c r="R746">
        <v>16.665645999999999</v>
      </c>
      <c r="S746" t="s">
        <v>6</v>
      </c>
      <c r="T746">
        <v>2465.7934719999998</v>
      </c>
      <c r="U746">
        <v>16.834361999999999</v>
      </c>
      <c r="V746" t="s">
        <v>7</v>
      </c>
      <c r="W746">
        <v>1.92476</v>
      </c>
      <c r="X746">
        <v>6.3524999999999998E-2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1.23E-3</v>
      </c>
      <c r="AG746">
        <v>0</v>
      </c>
      <c r="AH746" t="s">
        <v>11</v>
      </c>
      <c r="AI746">
        <v>0.99814400000000003</v>
      </c>
      <c r="AJ746">
        <v>1.9999999999999999E-6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3143.0184129999998</v>
      </c>
      <c r="I747">
        <v>53.859057</v>
      </c>
      <c r="J747" t="s">
        <v>3</v>
      </c>
      <c r="K747">
        <v>3021.7647270000002</v>
      </c>
      <c r="L747">
        <v>23.618362999999999</v>
      </c>
      <c r="M747" t="s">
        <v>4</v>
      </c>
      <c r="N747">
        <v>20.528258000000001</v>
      </c>
      <c r="O747">
        <v>0.72588600000000003</v>
      </c>
      <c r="P747" t="s">
        <v>5</v>
      </c>
      <c r="Q747">
        <v>120.29982099999999</v>
      </c>
      <c r="R747">
        <v>22.217651</v>
      </c>
      <c r="S747" t="s">
        <v>6</v>
      </c>
      <c r="T747">
        <v>2958.1120900000001</v>
      </c>
      <c r="U747">
        <v>22.953351999999999</v>
      </c>
      <c r="V747" t="s">
        <v>7</v>
      </c>
      <c r="W747">
        <v>2.3067139999999999</v>
      </c>
      <c r="X747">
        <v>9.3674999999999994E-2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1.23E-3</v>
      </c>
      <c r="AG747">
        <v>0</v>
      </c>
      <c r="AH747" t="s">
        <v>11</v>
      </c>
      <c r="AI747">
        <v>0.998417</v>
      </c>
      <c r="AJ747">
        <v>1.9999999999999999E-6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3666.0584720000002</v>
      </c>
      <c r="I748">
        <v>72.501485000000002</v>
      </c>
      <c r="J748" t="s">
        <v>3</v>
      </c>
      <c r="K748">
        <v>3524.5805180000002</v>
      </c>
      <c r="L748">
        <v>34.244250999999998</v>
      </c>
      <c r="M748" t="s">
        <v>4</v>
      </c>
      <c r="N748">
        <v>23.964621000000001</v>
      </c>
      <c r="O748">
        <v>0.89609300000000003</v>
      </c>
      <c r="P748" t="s">
        <v>5</v>
      </c>
      <c r="Q748">
        <v>140.36900900000001</v>
      </c>
      <c r="R748">
        <v>27.209598</v>
      </c>
      <c r="S748" t="s">
        <v>6</v>
      </c>
      <c r="T748">
        <v>3450.2947509999999</v>
      </c>
      <c r="U748">
        <v>33.205291000000003</v>
      </c>
      <c r="V748" t="s">
        <v>7</v>
      </c>
      <c r="W748">
        <v>2.7004160000000001</v>
      </c>
      <c r="X748">
        <v>0.11692900000000001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1.23E-3</v>
      </c>
      <c r="AG748">
        <v>0</v>
      </c>
      <c r="AH748" t="s">
        <v>11</v>
      </c>
      <c r="AI748">
        <v>0.99851900000000005</v>
      </c>
      <c r="AJ748">
        <v>1.9999999999999999E-6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4189.1679880000002</v>
      </c>
      <c r="I749">
        <v>95.398156</v>
      </c>
      <c r="J749" t="s">
        <v>3</v>
      </c>
      <c r="K749">
        <v>4027.5401999999999</v>
      </c>
      <c r="L749">
        <v>46.135761000000002</v>
      </c>
      <c r="M749" t="s">
        <v>4</v>
      </c>
      <c r="N749">
        <v>27.393861999999999</v>
      </c>
      <c r="O749">
        <v>1.080692</v>
      </c>
      <c r="P749" t="s">
        <v>5</v>
      </c>
      <c r="Q749">
        <v>160.36420699999999</v>
      </c>
      <c r="R749">
        <v>32.300398000000001</v>
      </c>
      <c r="S749" t="s">
        <v>6</v>
      </c>
      <c r="T749">
        <v>3942.6545609999998</v>
      </c>
      <c r="U749">
        <v>43.598334999999999</v>
      </c>
      <c r="V749" t="s">
        <v>7</v>
      </c>
      <c r="W749">
        <v>3.0768140000000002</v>
      </c>
      <c r="X749">
        <v>0.148062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1.23E-3</v>
      </c>
      <c r="AG749">
        <v>0</v>
      </c>
      <c r="AH749" t="s">
        <v>11</v>
      </c>
      <c r="AI749">
        <v>0.99867499999999998</v>
      </c>
      <c r="AJ749">
        <v>1.9999999999999999E-6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4712.2007130000002</v>
      </c>
      <c r="I750">
        <v>121.341241</v>
      </c>
      <c r="J750" t="s">
        <v>3</v>
      </c>
      <c r="K750">
        <v>4530.3546480000005</v>
      </c>
      <c r="L750">
        <v>59.861249000000001</v>
      </c>
      <c r="M750" t="s">
        <v>4</v>
      </c>
      <c r="N750">
        <v>30.833698999999999</v>
      </c>
      <c r="O750">
        <v>1.323259</v>
      </c>
      <c r="P750" t="s">
        <v>5</v>
      </c>
      <c r="Q750">
        <v>180.43210199999999</v>
      </c>
      <c r="R750">
        <v>38.483769000000002</v>
      </c>
      <c r="S750" t="s">
        <v>6</v>
      </c>
      <c r="T750">
        <v>4434.9215620000004</v>
      </c>
      <c r="U750">
        <v>56.466624000000003</v>
      </c>
      <c r="V750" t="s">
        <v>7</v>
      </c>
      <c r="W750">
        <v>3.4530400000000001</v>
      </c>
      <c r="X750">
        <v>0.18742900000000001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1.23E-3</v>
      </c>
      <c r="AG750">
        <v>0</v>
      </c>
      <c r="AH750" t="s">
        <v>11</v>
      </c>
      <c r="AI750">
        <v>0.99881200000000003</v>
      </c>
      <c r="AJ750">
        <v>9.9999999999999995E-7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5235.3694429999996</v>
      </c>
      <c r="I751">
        <v>154.68704700000001</v>
      </c>
      <c r="J751" t="s">
        <v>3</v>
      </c>
      <c r="K751">
        <v>5033.3830859999998</v>
      </c>
      <c r="L751">
        <v>74.825553999999997</v>
      </c>
      <c r="M751" t="s">
        <v>4</v>
      </c>
      <c r="N751">
        <v>34.286907999999997</v>
      </c>
      <c r="O751">
        <v>1.606128</v>
      </c>
      <c r="P751" t="s">
        <v>5</v>
      </c>
      <c r="Q751">
        <v>200.41095100000001</v>
      </c>
      <c r="R751">
        <v>46.683199999999999</v>
      </c>
      <c r="S751" t="s">
        <v>6</v>
      </c>
      <c r="T751">
        <v>4927.3321390000001</v>
      </c>
      <c r="U751">
        <v>67.075517000000005</v>
      </c>
      <c r="V751" t="s">
        <v>7</v>
      </c>
      <c r="W751">
        <v>3.83372</v>
      </c>
      <c r="X751">
        <v>0.22562699999999999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1.23E-3</v>
      </c>
      <c r="AG751">
        <v>0</v>
      </c>
      <c r="AH751" t="s">
        <v>11</v>
      </c>
      <c r="AI751">
        <v>0.99896099999999999</v>
      </c>
      <c r="AJ751">
        <v>9.9999999999999995E-7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5758.4380469999996</v>
      </c>
      <c r="I752">
        <v>194.40339299999999</v>
      </c>
      <c r="J752" t="s">
        <v>3</v>
      </c>
      <c r="K752">
        <v>5536.2973339999999</v>
      </c>
      <c r="L752">
        <v>89.137051999999997</v>
      </c>
      <c r="M752" t="s">
        <v>4</v>
      </c>
      <c r="N752">
        <v>37.706217000000002</v>
      </c>
      <c r="O752">
        <v>1.978189</v>
      </c>
      <c r="P752" t="s">
        <v>5</v>
      </c>
      <c r="Q752">
        <v>220.398552</v>
      </c>
      <c r="R752">
        <v>56.914251</v>
      </c>
      <c r="S752" t="s">
        <v>6</v>
      </c>
      <c r="T752">
        <v>5419.6894629999997</v>
      </c>
      <c r="U752">
        <v>75.998414999999994</v>
      </c>
      <c r="V752" t="s">
        <v>7</v>
      </c>
      <c r="W752">
        <v>4.2168060000000001</v>
      </c>
      <c r="X752">
        <v>0.26661800000000002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1.23E-3</v>
      </c>
      <c r="AG752">
        <v>0</v>
      </c>
      <c r="AH752" t="s">
        <v>11</v>
      </c>
      <c r="AI752">
        <v>0.99904599999999999</v>
      </c>
      <c r="AJ752">
        <v>9.9999999999999995E-7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6281.7634079999998</v>
      </c>
      <c r="I753">
        <v>229.37332000000001</v>
      </c>
      <c r="J753" t="s">
        <v>3</v>
      </c>
      <c r="K753">
        <v>6039.3961429999999</v>
      </c>
      <c r="L753">
        <v>108.936441</v>
      </c>
      <c r="M753" t="s">
        <v>4</v>
      </c>
      <c r="N753">
        <v>41.129938000000003</v>
      </c>
      <c r="O753">
        <v>2.3241489999999998</v>
      </c>
      <c r="P753" t="s">
        <v>5</v>
      </c>
      <c r="Q753">
        <v>240.467682</v>
      </c>
      <c r="R753">
        <v>64.517719</v>
      </c>
      <c r="S753" t="s">
        <v>6</v>
      </c>
      <c r="T753">
        <v>5912.1326859999999</v>
      </c>
      <c r="U753">
        <v>92.710234999999997</v>
      </c>
      <c r="V753" t="s">
        <v>7</v>
      </c>
      <c r="W753">
        <v>4.5951360000000001</v>
      </c>
      <c r="X753">
        <v>0.31364599999999998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1.23E-3</v>
      </c>
      <c r="AG753">
        <v>0</v>
      </c>
      <c r="AH753" t="s">
        <v>11</v>
      </c>
      <c r="AI753">
        <v>0.99912699999999999</v>
      </c>
      <c r="AJ753">
        <v>9.9999999999999995E-7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6804.6878420000003</v>
      </c>
      <c r="I754">
        <v>266.279675</v>
      </c>
      <c r="J754" t="s">
        <v>3</v>
      </c>
      <c r="K754">
        <v>6542.1733400000003</v>
      </c>
      <c r="L754">
        <v>128.31950599999999</v>
      </c>
      <c r="M754" t="s">
        <v>4</v>
      </c>
      <c r="N754">
        <v>44.580177999999997</v>
      </c>
      <c r="O754">
        <v>2.6407729999999998</v>
      </c>
      <c r="P754" t="s">
        <v>5</v>
      </c>
      <c r="Q754">
        <v>260.47032400000001</v>
      </c>
      <c r="R754">
        <v>71.498975999999999</v>
      </c>
      <c r="S754" t="s">
        <v>6</v>
      </c>
      <c r="T754">
        <v>6404.3604489999998</v>
      </c>
      <c r="U754">
        <v>107.748423</v>
      </c>
      <c r="V754" t="s">
        <v>7</v>
      </c>
      <c r="W754">
        <v>4.9856239999999996</v>
      </c>
      <c r="X754">
        <v>0.38896999999999998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1.23E-3</v>
      </c>
      <c r="AG754">
        <v>0</v>
      </c>
      <c r="AH754" t="s">
        <v>11</v>
      </c>
      <c r="AI754">
        <v>0.99923200000000001</v>
      </c>
      <c r="AJ754">
        <v>9.9999999999999995E-7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7327.9582129999999</v>
      </c>
      <c r="I755">
        <v>315.93367000000001</v>
      </c>
      <c r="J755" t="s">
        <v>3</v>
      </c>
      <c r="K755">
        <v>7045.2656450000004</v>
      </c>
      <c r="L755">
        <v>154.771638</v>
      </c>
      <c r="M755" t="s">
        <v>4</v>
      </c>
      <c r="N755">
        <v>48.029026999999999</v>
      </c>
      <c r="O755">
        <v>2.9009</v>
      </c>
      <c r="P755" t="s">
        <v>5</v>
      </c>
      <c r="Q755">
        <v>280.48667699999999</v>
      </c>
      <c r="R755">
        <v>77.152196000000004</v>
      </c>
      <c r="S755" t="s">
        <v>6</v>
      </c>
      <c r="T755">
        <v>6896.8721679999999</v>
      </c>
      <c r="U755">
        <v>127.707449</v>
      </c>
      <c r="V755" t="s">
        <v>7</v>
      </c>
      <c r="W755">
        <v>5.3601859999999997</v>
      </c>
      <c r="X755">
        <v>0.44464300000000001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1.23E-3</v>
      </c>
      <c r="AG755">
        <v>0</v>
      </c>
      <c r="AH755" t="s">
        <v>11</v>
      </c>
      <c r="AI755">
        <v>0.99931099999999995</v>
      </c>
      <c r="AJ755">
        <v>9.9999999999999995E-7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7851.2643159999998</v>
      </c>
      <c r="I756">
        <v>365.77784800000001</v>
      </c>
      <c r="J756" t="s">
        <v>3</v>
      </c>
      <c r="K756">
        <v>7548.3463769999998</v>
      </c>
      <c r="L756">
        <v>176.00270699999999</v>
      </c>
      <c r="M756" t="s">
        <v>4</v>
      </c>
      <c r="N756">
        <v>51.472444000000003</v>
      </c>
      <c r="O756">
        <v>3.3370649999999999</v>
      </c>
      <c r="P756" t="s">
        <v>5</v>
      </c>
      <c r="Q756">
        <v>300.54944599999999</v>
      </c>
      <c r="R756">
        <v>88.679811999999998</v>
      </c>
      <c r="S756" t="s">
        <v>6</v>
      </c>
      <c r="T756">
        <v>7389.3647559999999</v>
      </c>
      <c r="U756">
        <v>145.39581000000001</v>
      </c>
      <c r="V756" t="s">
        <v>7</v>
      </c>
      <c r="W756">
        <v>5.7400039999999999</v>
      </c>
      <c r="X756">
        <v>0.49299500000000002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1.23E-3</v>
      </c>
      <c r="AG756">
        <v>0</v>
      </c>
      <c r="AH756" t="s">
        <v>11</v>
      </c>
      <c r="AI756">
        <v>0.99938899999999997</v>
      </c>
      <c r="AJ756">
        <v>9.9999999999999995E-7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8374.3243750000001</v>
      </c>
      <c r="I757">
        <v>423.15551699999997</v>
      </c>
      <c r="J757" t="s">
        <v>3</v>
      </c>
      <c r="K757">
        <v>8051.1543750000001</v>
      </c>
      <c r="L757">
        <v>201.82253900000001</v>
      </c>
      <c r="M757" t="s">
        <v>4</v>
      </c>
      <c r="N757">
        <v>54.901198000000001</v>
      </c>
      <c r="O757">
        <v>3.7828740000000001</v>
      </c>
      <c r="P757" t="s">
        <v>5</v>
      </c>
      <c r="Q757">
        <v>320.62496099999998</v>
      </c>
      <c r="R757">
        <v>100.709396</v>
      </c>
      <c r="S757" t="s">
        <v>6</v>
      </c>
      <c r="T757">
        <v>7881.6416019999997</v>
      </c>
      <c r="U757">
        <v>164.12866600000001</v>
      </c>
      <c r="V757" t="s">
        <v>7</v>
      </c>
      <c r="W757">
        <v>6.120069</v>
      </c>
      <c r="X757">
        <v>0.55615700000000001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1.23E-3</v>
      </c>
      <c r="AG757">
        <v>0</v>
      </c>
      <c r="AH757" t="s">
        <v>11</v>
      </c>
      <c r="AI757">
        <v>0.99941800000000003</v>
      </c>
      <c r="AJ757">
        <v>9.9999999999999995E-7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8897.4036909999995</v>
      </c>
      <c r="I758">
        <v>474.06377199999997</v>
      </c>
      <c r="J758" t="s">
        <v>3</v>
      </c>
      <c r="K758">
        <v>8554.0359570000001</v>
      </c>
      <c r="L758">
        <v>228.457007</v>
      </c>
      <c r="M758" t="s">
        <v>4</v>
      </c>
      <c r="N758">
        <v>58.335267999999999</v>
      </c>
      <c r="O758">
        <v>4.1910970000000001</v>
      </c>
      <c r="P758" t="s">
        <v>5</v>
      </c>
      <c r="Q758">
        <v>340.65747900000002</v>
      </c>
      <c r="R758">
        <v>113.235777</v>
      </c>
      <c r="S758" t="s">
        <v>6</v>
      </c>
      <c r="T758">
        <v>8374.0239839999995</v>
      </c>
      <c r="U758">
        <v>183.23047800000001</v>
      </c>
      <c r="V758" t="s">
        <v>7</v>
      </c>
      <c r="W758">
        <v>6.4985549999999996</v>
      </c>
      <c r="X758">
        <v>0.61563100000000004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1.23E-3</v>
      </c>
      <c r="AG758">
        <v>0</v>
      </c>
      <c r="AH758" t="s">
        <v>11</v>
      </c>
      <c r="AI758">
        <v>0.99945499999999998</v>
      </c>
      <c r="AJ758">
        <v>9.9999999999999995E-7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9420.7900979999995</v>
      </c>
      <c r="I759">
        <v>530.93447500000002</v>
      </c>
      <c r="J759" t="s">
        <v>3</v>
      </c>
      <c r="K759">
        <v>9057.1835159999991</v>
      </c>
      <c r="L759">
        <v>258.91490599999997</v>
      </c>
      <c r="M759" t="s">
        <v>4</v>
      </c>
      <c r="N759">
        <v>61.801461000000003</v>
      </c>
      <c r="O759">
        <v>4.7779340000000001</v>
      </c>
      <c r="P759" t="s">
        <v>5</v>
      </c>
      <c r="Q759">
        <v>360.74150200000003</v>
      </c>
      <c r="R759">
        <v>123.67297499999999</v>
      </c>
      <c r="S759" t="s">
        <v>6</v>
      </c>
      <c r="T759">
        <v>8866.5453909999997</v>
      </c>
      <c r="U759">
        <v>207.94227100000001</v>
      </c>
      <c r="V759" t="s">
        <v>7</v>
      </c>
      <c r="W759">
        <v>6.8765609999999997</v>
      </c>
      <c r="X759">
        <v>0.68006999999999995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1.23E-3</v>
      </c>
      <c r="AG759">
        <v>0</v>
      </c>
      <c r="AH759" t="s">
        <v>11</v>
      </c>
      <c r="AI759">
        <v>0.99948700000000001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9944.0988089999992</v>
      </c>
      <c r="I760">
        <v>590.68870400000003</v>
      </c>
      <c r="J760" t="s">
        <v>3</v>
      </c>
      <c r="K760">
        <v>9560.1791410000005</v>
      </c>
      <c r="L760">
        <v>287.28899100000001</v>
      </c>
      <c r="M760" t="s">
        <v>4</v>
      </c>
      <c r="N760">
        <v>65.248835</v>
      </c>
      <c r="O760">
        <v>5.4126649999999996</v>
      </c>
      <c r="P760" t="s">
        <v>5</v>
      </c>
      <c r="Q760">
        <v>380.90524199999999</v>
      </c>
      <c r="R760">
        <v>136.631776</v>
      </c>
      <c r="S760" t="s">
        <v>6</v>
      </c>
      <c r="T760">
        <v>9358.908066</v>
      </c>
      <c r="U760">
        <v>223.60396800000001</v>
      </c>
      <c r="V760" t="s">
        <v>7</v>
      </c>
      <c r="W760">
        <v>7.2611910000000002</v>
      </c>
      <c r="X760">
        <v>0.769285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1.23E-3</v>
      </c>
      <c r="AG760">
        <v>0</v>
      </c>
      <c r="AH760" t="s">
        <v>11</v>
      </c>
      <c r="AI760">
        <v>0.99948899999999996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10467.621836</v>
      </c>
      <c r="I761">
        <v>647.43178399999999</v>
      </c>
      <c r="J761" t="s">
        <v>3</v>
      </c>
      <c r="K761">
        <v>10063.262871000001</v>
      </c>
      <c r="L761">
        <v>312.22342300000003</v>
      </c>
      <c r="M761" t="s">
        <v>4</v>
      </c>
      <c r="N761">
        <v>68.697856999999999</v>
      </c>
      <c r="O761">
        <v>5.7644299999999999</v>
      </c>
      <c r="P761" t="s">
        <v>5</v>
      </c>
      <c r="Q761">
        <v>401.18419</v>
      </c>
      <c r="R761">
        <v>157.71893399999999</v>
      </c>
      <c r="S761" t="s">
        <v>6</v>
      </c>
      <c r="T761">
        <v>9851.4008400000002</v>
      </c>
      <c r="U761">
        <v>247.05160000000001</v>
      </c>
      <c r="V761" t="s">
        <v>7</v>
      </c>
      <c r="W761">
        <v>7.6511050000000003</v>
      </c>
      <c r="X761">
        <v>0.86987999999999999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1.23E-3</v>
      </c>
      <c r="AG761">
        <v>0</v>
      </c>
      <c r="AH761" t="s">
        <v>11</v>
      </c>
      <c r="AI761">
        <v>0.99958199999999997</v>
      </c>
      <c r="AJ761">
        <v>0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2110" workbookViewId="0">
      <selection sqref="A1:Q2129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204</v>
      </c>
      <c r="G1" t="s">
        <v>205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54254.400000000001</v>
      </c>
      <c r="C2">
        <v>53959</v>
      </c>
      <c r="D2">
        <v>53854.9</v>
      </c>
      <c r="E2">
        <v>6438.11</v>
      </c>
      <c r="F2">
        <v>3134.02</v>
      </c>
      <c r="G2">
        <v>0</v>
      </c>
      <c r="H2">
        <v>3134.02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52626</v>
      </c>
      <c r="C3">
        <v>52505.5</v>
      </c>
      <c r="D3">
        <v>52396.4</v>
      </c>
      <c r="E3">
        <v>6407.55</v>
      </c>
      <c r="F3">
        <v>3121.37</v>
      </c>
      <c r="G3">
        <v>0</v>
      </c>
      <c r="H3">
        <v>3121.37</v>
      </c>
      <c r="I3">
        <v>0.48733700000000002</v>
      </c>
      <c r="J3">
        <v>1</v>
      </c>
      <c r="K3">
        <v>0</v>
      </c>
    </row>
    <row r="4" spans="1:17" x14ac:dyDescent="0.25">
      <c r="A4" t="s">
        <v>34</v>
      </c>
      <c r="B4">
        <v>52561.5</v>
      </c>
      <c r="C4">
        <v>52441.1</v>
      </c>
      <c r="D4">
        <v>52333.3</v>
      </c>
      <c r="E4">
        <v>6401.6</v>
      </c>
      <c r="F4">
        <v>3118.28</v>
      </c>
      <c r="G4">
        <v>0</v>
      </c>
      <c r="H4">
        <v>3118.28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52547.199999999997</v>
      </c>
      <c r="C5">
        <v>52426.1</v>
      </c>
      <c r="D5">
        <v>52322.3</v>
      </c>
      <c r="E5">
        <v>6396.67</v>
      </c>
      <c r="F5">
        <v>3118.48</v>
      </c>
      <c r="G5">
        <v>0</v>
      </c>
      <c r="H5">
        <v>3118.48</v>
      </c>
      <c r="I5">
        <v>0.49998900000000002</v>
      </c>
      <c r="J5">
        <v>1</v>
      </c>
      <c r="K5">
        <v>0</v>
      </c>
    </row>
    <row r="6" spans="1:17" x14ac:dyDescent="0.25">
      <c r="A6" t="s">
        <v>34</v>
      </c>
      <c r="B6">
        <v>52532.800000000003</v>
      </c>
      <c r="C6">
        <v>52410.2</v>
      </c>
      <c r="D6">
        <v>52310.400000000001</v>
      </c>
      <c r="E6">
        <v>6385.82</v>
      </c>
      <c r="F6">
        <v>3118.39</v>
      </c>
      <c r="G6">
        <v>0</v>
      </c>
      <c r="H6">
        <v>3118.39</v>
      </c>
      <c r="I6">
        <v>0.5</v>
      </c>
      <c r="J6">
        <v>1</v>
      </c>
      <c r="K6">
        <v>0</v>
      </c>
    </row>
    <row r="7" spans="1:17" x14ac:dyDescent="0.25">
      <c r="A7" t="s">
        <v>34</v>
      </c>
      <c r="B7">
        <v>52553.8</v>
      </c>
      <c r="C7">
        <v>52433.4</v>
      </c>
      <c r="D7">
        <v>52325.5</v>
      </c>
      <c r="E7">
        <v>6398.95</v>
      </c>
      <c r="F7">
        <v>3118.48</v>
      </c>
      <c r="G7">
        <v>0</v>
      </c>
      <c r="H7">
        <v>3118.48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52549.2</v>
      </c>
      <c r="C8">
        <v>52429.599999999999</v>
      </c>
      <c r="D8">
        <v>52319.5</v>
      </c>
      <c r="E8">
        <v>6387.87</v>
      </c>
      <c r="F8">
        <v>3118.49</v>
      </c>
      <c r="G8">
        <v>0</v>
      </c>
      <c r="H8">
        <v>3118.49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52548.9</v>
      </c>
      <c r="C9">
        <v>52429.1</v>
      </c>
      <c r="D9">
        <v>52324.1</v>
      </c>
      <c r="E9">
        <v>6396.21</v>
      </c>
      <c r="F9">
        <v>3118.25</v>
      </c>
      <c r="G9">
        <v>0</v>
      </c>
      <c r="H9">
        <v>3118.25</v>
      </c>
      <c r="I9">
        <v>0.50000999999999995</v>
      </c>
      <c r="J9">
        <v>1</v>
      </c>
      <c r="K9">
        <v>0</v>
      </c>
    </row>
    <row r="10" spans="1:17" x14ac:dyDescent="0.25">
      <c r="A10" t="s">
        <v>34</v>
      </c>
      <c r="B10">
        <v>52539.4</v>
      </c>
      <c r="C10">
        <v>52418.6</v>
      </c>
      <c r="D10">
        <v>52321.7</v>
      </c>
      <c r="E10">
        <v>6397.91</v>
      </c>
      <c r="F10">
        <v>3118.37</v>
      </c>
      <c r="G10">
        <v>0</v>
      </c>
      <c r="H10">
        <v>3118.37</v>
      </c>
      <c r="I10">
        <v>0.5</v>
      </c>
      <c r="J10">
        <v>1</v>
      </c>
      <c r="K10">
        <v>0</v>
      </c>
    </row>
    <row r="11" spans="1:17" x14ac:dyDescent="0.25">
      <c r="A11" t="s">
        <v>34</v>
      </c>
      <c r="B11">
        <v>52536</v>
      </c>
      <c r="C11">
        <v>52415.7</v>
      </c>
      <c r="D11">
        <v>52317.599999999999</v>
      </c>
      <c r="E11">
        <v>6392.88</v>
      </c>
      <c r="F11">
        <v>3118.44</v>
      </c>
      <c r="G11">
        <v>0</v>
      </c>
      <c r="H11">
        <v>3118.44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52549.1</v>
      </c>
      <c r="C12">
        <v>52428.6</v>
      </c>
      <c r="D12">
        <v>52322.8</v>
      </c>
      <c r="E12">
        <v>6392.33</v>
      </c>
      <c r="F12">
        <v>3118.33</v>
      </c>
      <c r="G12">
        <v>0</v>
      </c>
      <c r="H12">
        <v>3118.33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52560.3</v>
      </c>
      <c r="C13">
        <v>52439.7</v>
      </c>
      <c r="D13">
        <v>52332.9</v>
      </c>
      <c r="E13">
        <v>6401.08</v>
      </c>
      <c r="F13">
        <v>3118.49</v>
      </c>
      <c r="G13">
        <v>0</v>
      </c>
      <c r="H13">
        <v>3118.49</v>
      </c>
      <c r="I13">
        <v>0.5</v>
      </c>
      <c r="J13">
        <v>1</v>
      </c>
      <c r="K13">
        <v>0</v>
      </c>
    </row>
    <row r="14" spans="1:17" x14ac:dyDescent="0.25">
      <c r="A14" t="s">
        <v>34</v>
      </c>
      <c r="B14">
        <v>52538.400000000001</v>
      </c>
      <c r="C14">
        <v>52413.3</v>
      </c>
      <c r="D14">
        <v>52315.1</v>
      </c>
      <c r="E14">
        <v>6391.4</v>
      </c>
      <c r="F14">
        <v>3118.45</v>
      </c>
      <c r="G14">
        <v>0</v>
      </c>
      <c r="H14">
        <v>3118.45</v>
      </c>
      <c r="I14">
        <v>0.99423600000000001</v>
      </c>
      <c r="J14">
        <v>1</v>
      </c>
      <c r="K14">
        <v>0</v>
      </c>
    </row>
    <row r="15" spans="1:17" x14ac:dyDescent="0.25">
      <c r="A15" t="s">
        <v>34</v>
      </c>
      <c r="B15">
        <v>52532.1</v>
      </c>
      <c r="C15">
        <v>52410.7</v>
      </c>
      <c r="D15">
        <v>52315.199999999997</v>
      </c>
      <c r="E15">
        <v>6391.44</v>
      </c>
      <c r="F15">
        <v>3118.49</v>
      </c>
      <c r="G15">
        <v>0</v>
      </c>
      <c r="H15">
        <v>3118.49</v>
      </c>
      <c r="I15">
        <v>0.99996300000000005</v>
      </c>
      <c r="J15">
        <v>1</v>
      </c>
      <c r="K15">
        <v>0</v>
      </c>
    </row>
    <row r="16" spans="1:17" x14ac:dyDescent="0.25">
      <c r="A16" t="s">
        <v>34</v>
      </c>
      <c r="B16">
        <v>52550.8</v>
      </c>
      <c r="C16">
        <v>52429.5</v>
      </c>
      <c r="D16">
        <v>52323.9</v>
      </c>
      <c r="E16">
        <v>6398.2</v>
      </c>
      <c r="F16">
        <v>3118.42</v>
      </c>
      <c r="G16">
        <v>0</v>
      </c>
      <c r="H16">
        <v>3118.42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52560.3</v>
      </c>
      <c r="C17">
        <v>52439.8</v>
      </c>
      <c r="D17">
        <v>52331</v>
      </c>
      <c r="E17">
        <v>6399.03</v>
      </c>
      <c r="F17">
        <v>3118.41</v>
      </c>
      <c r="G17">
        <v>0</v>
      </c>
      <c r="H17">
        <v>3118.41</v>
      </c>
      <c r="I17">
        <v>0.49889899999999998</v>
      </c>
      <c r="J17">
        <v>1</v>
      </c>
      <c r="K17">
        <v>0</v>
      </c>
    </row>
    <row r="18" spans="1:11" x14ac:dyDescent="0.25">
      <c r="A18" t="s">
        <v>34</v>
      </c>
      <c r="B18">
        <v>52620.1</v>
      </c>
      <c r="C18">
        <v>52500</v>
      </c>
      <c r="D18">
        <v>52392.800000000003</v>
      </c>
      <c r="E18">
        <v>6403.31</v>
      </c>
      <c r="F18">
        <v>3122.56</v>
      </c>
      <c r="G18">
        <v>0</v>
      </c>
      <c r="H18">
        <v>3122.56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52769.7</v>
      </c>
      <c r="C19">
        <v>52650.1</v>
      </c>
      <c r="D19">
        <v>52547</v>
      </c>
      <c r="E19">
        <v>6425.83</v>
      </c>
      <c r="F19">
        <v>3131.77</v>
      </c>
      <c r="G19">
        <v>0</v>
      </c>
      <c r="H19">
        <v>3131.77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52752.7</v>
      </c>
      <c r="C20">
        <v>52632.1</v>
      </c>
      <c r="D20">
        <v>52537.2</v>
      </c>
      <c r="E20">
        <v>6424.41</v>
      </c>
      <c r="F20">
        <v>3131.65</v>
      </c>
      <c r="G20">
        <v>0</v>
      </c>
      <c r="H20">
        <v>3131.65</v>
      </c>
      <c r="I20">
        <v>0.45419999999999999</v>
      </c>
      <c r="J20">
        <v>1</v>
      </c>
      <c r="K20">
        <v>0</v>
      </c>
    </row>
    <row r="21" spans="1:11" x14ac:dyDescent="0.25">
      <c r="A21" t="s">
        <v>34</v>
      </c>
      <c r="B21">
        <v>52772.5</v>
      </c>
      <c r="C21">
        <v>52651.6</v>
      </c>
      <c r="D21">
        <v>52545.3</v>
      </c>
      <c r="E21">
        <v>6427.11</v>
      </c>
      <c r="F21">
        <v>3131.68</v>
      </c>
      <c r="G21">
        <v>0</v>
      </c>
      <c r="H21">
        <v>3131.68</v>
      </c>
      <c r="I21">
        <v>1.5765600000000001E-3</v>
      </c>
      <c r="J21">
        <v>1</v>
      </c>
      <c r="K21">
        <v>0</v>
      </c>
    </row>
    <row r="22" spans="1:11" x14ac:dyDescent="0.25">
      <c r="A22" t="s">
        <v>34</v>
      </c>
      <c r="B22">
        <v>52773.2</v>
      </c>
      <c r="C22">
        <v>52650.2</v>
      </c>
      <c r="D22">
        <v>52542.7</v>
      </c>
      <c r="E22">
        <v>6429.69</v>
      </c>
      <c r="F22">
        <v>3131.78</v>
      </c>
      <c r="G22">
        <v>0</v>
      </c>
      <c r="H22">
        <v>3131.78</v>
      </c>
      <c r="I22">
        <v>0.5</v>
      </c>
      <c r="J22">
        <v>1</v>
      </c>
      <c r="K22">
        <v>0</v>
      </c>
    </row>
    <row r="23" spans="1:11" x14ac:dyDescent="0.25">
      <c r="A23" t="s">
        <v>34</v>
      </c>
      <c r="B23">
        <v>52761.2</v>
      </c>
      <c r="C23">
        <v>52640.4</v>
      </c>
      <c r="D23">
        <v>52536</v>
      </c>
      <c r="E23">
        <v>6422.45</v>
      </c>
      <c r="F23">
        <v>3131.55</v>
      </c>
      <c r="G23">
        <v>0</v>
      </c>
      <c r="H23">
        <v>3131.55</v>
      </c>
      <c r="I23">
        <v>0.5</v>
      </c>
      <c r="J23">
        <v>1</v>
      </c>
      <c r="K23">
        <v>0</v>
      </c>
    </row>
    <row r="24" spans="1:11" x14ac:dyDescent="0.25">
      <c r="A24" t="s">
        <v>34</v>
      </c>
      <c r="B24">
        <v>52749.2</v>
      </c>
      <c r="C24">
        <v>52628</v>
      </c>
      <c r="D24">
        <v>52532.3</v>
      </c>
      <c r="E24">
        <v>6419.5</v>
      </c>
      <c r="F24">
        <v>3131.6</v>
      </c>
      <c r="G24">
        <v>0</v>
      </c>
      <c r="H24">
        <v>3131.6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52760.9</v>
      </c>
      <c r="C25">
        <v>52640.1</v>
      </c>
      <c r="D25">
        <v>52540.1</v>
      </c>
      <c r="E25">
        <v>6421.42</v>
      </c>
      <c r="F25">
        <v>3131.76</v>
      </c>
      <c r="G25">
        <v>0</v>
      </c>
      <c r="H25">
        <v>3131.76</v>
      </c>
      <c r="I25">
        <v>0.5</v>
      </c>
      <c r="J25">
        <v>1</v>
      </c>
      <c r="K25">
        <v>0</v>
      </c>
    </row>
    <row r="26" spans="1:11" x14ac:dyDescent="0.25">
      <c r="A26" t="s">
        <v>34</v>
      </c>
      <c r="B26">
        <v>52768.2</v>
      </c>
      <c r="C26">
        <v>52646.8</v>
      </c>
      <c r="D26">
        <v>52539.7</v>
      </c>
      <c r="E26">
        <v>6419.15</v>
      </c>
      <c r="F26">
        <v>3131.61</v>
      </c>
      <c r="G26">
        <v>0</v>
      </c>
      <c r="H26">
        <v>3131.61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52768.9</v>
      </c>
      <c r="C27">
        <v>52646.8</v>
      </c>
      <c r="D27">
        <v>52540.5</v>
      </c>
      <c r="E27">
        <v>6426.77</v>
      </c>
      <c r="F27">
        <v>3131.44</v>
      </c>
      <c r="G27">
        <v>0</v>
      </c>
      <c r="H27">
        <v>3131.44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52736.4</v>
      </c>
      <c r="C28">
        <v>52616.2</v>
      </c>
      <c r="D28">
        <v>52521.7</v>
      </c>
      <c r="E28">
        <v>6416.47</v>
      </c>
      <c r="F28">
        <v>3131.39</v>
      </c>
      <c r="G28">
        <v>0</v>
      </c>
      <c r="H28">
        <v>3131.39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52751.8</v>
      </c>
      <c r="C29">
        <v>52630.6</v>
      </c>
      <c r="D29">
        <v>52529.3</v>
      </c>
      <c r="E29">
        <v>6422.23</v>
      </c>
      <c r="F29">
        <v>3131.32</v>
      </c>
      <c r="G29">
        <v>0</v>
      </c>
      <c r="H29">
        <v>3131.32</v>
      </c>
      <c r="I29">
        <v>0.5</v>
      </c>
      <c r="J29">
        <v>1</v>
      </c>
      <c r="K29">
        <v>0</v>
      </c>
    </row>
    <row r="30" spans="1:11" x14ac:dyDescent="0.25">
      <c r="A30" t="s">
        <v>34</v>
      </c>
      <c r="B30">
        <v>52760.6</v>
      </c>
      <c r="C30">
        <v>52638.6</v>
      </c>
      <c r="D30">
        <v>52533.7</v>
      </c>
      <c r="E30">
        <v>6422.05</v>
      </c>
      <c r="F30">
        <v>3131.36</v>
      </c>
      <c r="G30">
        <v>0</v>
      </c>
      <c r="H30">
        <v>3131.36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52760.2</v>
      </c>
      <c r="C31">
        <v>52639.5</v>
      </c>
      <c r="D31">
        <v>52534.1</v>
      </c>
      <c r="E31">
        <v>6419.82</v>
      </c>
      <c r="F31">
        <v>3131.45</v>
      </c>
      <c r="G31">
        <v>0</v>
      </c>
      <c r="H31">
        <v>3131.45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52759.1</v>
      </c>
      <c r="C32">
        <v>52637.7</v>
      </c>
      <c r="D32">
        <v>52534.1</v>
      </c>
      <c r="E32">
        <v>6422.93</v>
      </c>
      <c r="F32">
        <v>3131.46</v>
      </c>
      <c r="G32">
        <v>0</v>
      </c>
      <c r="H32">
        <v>3131.46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52757.2</v>
      </c>
      <c r="C33">
        <v>52635.7</v>
      </c>
      <c r="D33">
        <v>52529</v>
      </c>
      <c r="E33">
        <v>6420.83</v>
      </c>
      <c r="F33">
        <v>3131.34</v>
      </c>
      <c r="G33">
        <v>0</v>
      </c>
      <c r="H33">
        <v>3131.34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52755.6</v>
      </c>
      <c r="C34">
        <v>52634.400000000001</v>
      </c>
      <c r="D34">
        <v>52527.9</v>
      </c>
      <c r="E34">
        <v>6418.97</v>
      </c>
      <c r="F34">
        <v>3131.37</v>
      </c>
      <c r="G34">
        <v>0</v>
      </c>
      <c r="H34">
        <v>3131.37</v>
      </c>
      <c r="I34">
        <v>0.49996000000000002</v>
      </c>
      <c r="J34">
        <v>1</v>
      </c>
      <c r="K34">
        <v>0</v>
      </c>
    </row>
    <row r="35" spans="1:11" x14ac:dyDescent="0.25">
      <c r="A35" t="s">
        <v>34</v>
      </c>
      <c r="B35">
        <v>52765.5</v>
      </c>
      <c r="C35">
        <v>52644.7</v>
      </c>
      <c r="D35">
        <v>52534.9</v>
      </c>
      <c r="E35">
        <v>6422.68</v>
      </c>
      <c r="F35">
        <v>3131.46</v>
      </c>
      <c r="G35">
        <v>0</v>
      </c>
      <c r="H35">
        <v>3131.46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52767.4</v>
      </c>
      <c r="C36">
        <v>52645</v>
      </c>
      <c r="D36">
        <v>52534.6</v>
      </c>
      <c r="E36">
        <v>6424.17</v>
      </c>
      <c r="F36">
        <v>3131.31</v>
      </c>
      <c r="G36">
        <v>0</v>
      </c>
      <c r="H36">
        <v>3131.31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52759.3</v>
      </c>
      <c r="C37">
        <v>52637.599999999999</v>
      </c>
      <c r="D37">
        <v>52533.3</v>
      </c>
      <c r="E37">
        <v>6420</v>
      </c>
      <c r="F37">
        <v>3131.64</v>
      </c>
      <c r="G37">
        <v>0</v>
      </c>
      <c r="H37">
        <v>3131.64</v>
      </c>
      <c r="I37">
        <v>0.49986799999999998</v>
      </c>
      <c r="J37">
        <v>1</v>
      </c>
      <c r="K37">
        <v>0</v>
      </c>
    </row>
    <row r="38" spans="1:11" x14ac:dyDescent="0.25">
      <c r="A38" t="s">
        <v>34</v>
      </c>
      <c r="B38">
        <v>52772</v>
      </c>
      <c r="C38">
        <v>52649</v>
      </c>
      <c r="D38">
        <v>52543.5</v>
      </c>
      <c r="E38">
        <v>6426.7</v>
      </c>
      <c r="F38">
        <v>3131.68</v>
      </c>
      <c r="G38">
        <v>0</v>
      </c>
      <c r="H38">
        <v>3131.68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52771.9</v>
      </c>
      <c r="C39">
        <v>52650.7</v>
      </c>
      <c r="D39">
        <v>52547.1</v>
      </c>
      <c r="E39">
        <v>6430.95</v>
      </c>
      <c r="F39">
        <v>3131.61</v>
      </c>
      <c r="G39">
        <v>0</v>
      </c>
      <c r="H39">
        <v>3131.61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52762.5</v>
      </c>
      <c r="C40">
        <v>52640.6</v>
      </c>
      <c r="D40">
        <v>52533.3</v>
      </c>
      <c r="E40">
        <v>6419.03</v>
      </c>
      <c r="F40">
        <v>3131.34</v>
      </c>
      <c r="G40">
        <v>0</v>
      </c>
      <c r="H40">
        <v>3131.34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52758.1</v>
      </c>
      <c r="C41">
        <v>52635.7</v>
      </c>
      <c r="D41">
        <v>52532.3</v>
      </c>
      <c r="E41">
        <v>6423.6</v>
      </c>
      <c r="F41">
        <v>3131.25</v>
      </c>
      <c r="G41">
        <v>0</v>
      </c>
      <c r="H41">
        <v>3131.25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52765.5</v>
      </c>
      <c r="C42">
        <v>52642.1</v>
      </c>
      <c r="D42">
        <v>52536.6</v>
      </c>
      <c r="E42">
        <v>6426.58</v>
      </c>
      <c r="F42">
        <v>3131.39</v>
      </c>
      <c r="G42">
        <v>0</v>
      </c>
      <c r="H42">
        <v>3131.39</v>
      </c>
      <c r="I42">
        <v>0.69770699999999997</v>
      </c>
      <c r="J42">
        <v>1</v>
      </c>
      <c r="K42">
        <v>0</v>
      </c>
    </row>
    <row r="43" spans="1:11" x14ac:dyDescent="0.25">
      <c r="A43" t="s">
        <v>34</v>
      </c>
      <c r="B43">
        <v>52772</v>
      </c>
      <c r="C43">
        <v>52650</v>
      </c>
      <c r="D43">
        <v>52548.4</v>
      </c>
      <c r="E43">
        <v>6437.67</v>
      </c>
      <c r="F43">
        <v>3131.39</v>
      </c>
      <c r="G43">
        <v>0</v>
      </c>
      <c r="H43">
        <v>3131.39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52767.199999999997</v>
      </c>
      <c r="C44">
        <v>52644.5</v>
      </c>
      <c r="D44">
        <v>52536.9</v>
      </c>
      <c r="E44">
        <v>6427.24</v>
      </c>
      <c r="F44">
        <v>3131.45</v>
      </c>
      <c r="G44">
        <v>0</v>
      </c>
      <c r="H44">
        <v>3131.45</v>
      </c>
      <c r="I44">
        <v>0.50000800000000001</v>
      </c>
      <c r="J44">
        <v>1</v>
      </c>
      <c r="K44">
        <v>0</v>
      </c>
    </row>
    <row r="45" spans="1:11" x14ac:dyDescent="0.25">
      <c r="A45" t="s">
        <v>34</v>
      </c>
      <c r="B45">
        <v>52768.4</v>
      </c>
      <c r="C45">
        <v>52646.7</v>
      </c>
      <c r="D45">
        <v>52537.1</v>
      </c>
      <c r="E45">
        <v>6425.44</v>
      </c>
      <c r="F45">
        <v>3131.33</v>
      </c>
      <c r="G45">
        <v>0</v>
      </c>
      <c r="H45">
        <v>3131.33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52750</v>
      </c>
      <c r="C46">
        <v>52625</v>
      </c>
      <c r="D46">
        <v>52524.1</v>
      </c>
      <c r="E46">
        <v>6418.16</v>
      </c>
      <c r="F46">
        <v>3131.26</v>
      </c>
      <c r="G46">
        <v>0</v>
      </c>
      <c r="H46">
        <v>3131.26</v>
      </c>
      <c r="I46">
        <v>0.33356999999999998</v>
      </c>
      <c r="J46">
        <v>1</v>
      </c>
      <c r="K46">
        <v>0</v>
      </c>
    </row>
    <row r="47" spans="1:11" x14ac:dyDescent="0.25">
      <c r="A47" t="s">
        <v>34</v>
      </c>
      <c r="B47">
        <v>52758</v>
      </c>
      <c r="C47">
        <v>52635.1</v>
      </c>
      <c r="D47">
        <v>52527.8</v>
      </c>
      <c r="E47">
        <v>6422.57</v>
      </c>
      <c r="F47">
        <v>3131.3</v>
      </c>
      <c r="G47">
        <v>0</v>
      </c>
      <c r="H47">
        <v>3131.3</v>
      </c>
      <c r="I47">
        <v>0.5</v>
      </c>
      <c r="J47">
        <v>1</v>
      </c>
      <c r="K47">
        <v>0</v>
      </c>
    </row>
    <row r="48" spans="1:11" x14ac:dyDescent="0.25">
      <c r="A48" t="s">
        <v>34</v>
      </c>
      <c r="B48">
        <v>52770.3</v>
      </c>
      <c r="C48">
        <v>52649.599999999999</v>
      </c>
      <c r="D48">
        <v>52545.7</v>
      </c>
      <c r="E48">
        <v>6434.97</v>
      </c>
      <c r="F48">
        <v>3131.41</v>
      </c>
      <c r="G48">
        <v>0</v>
      </c>
      <c r="H48">
        <v>3131.41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52758.8</v>
      </c>
      <c r="C49">
        <v>52637</v>
      </c>
      <c r="D49">
        <v>52528.6</v>
      </c>
      <c r="E49">
        <v>6416.89</v>
      </c>
      <c r="F49">
        <v>3131.32</v>
      </c>
      <c r="G49">
        <v>0</v>
      </c>
      <c r="H49">
        <v>3131.32</v>
      </c>
      <c r="I49">
        <v>0.5</v>
      </c>
      <c r="J49">
        <v>1</v>
      </c>
      <c r="K49">
        <v>0</v>
      </c>
    </row>
    <row r="50" spans="1:25" x14ac:dyDescent="0.25">
      <c r="A50" t="s">
        <v>34</v>
      </c>
      <c r="B50">
        <v>52769.4</v>
      </c>
      <c r="C50">
        <v>52646.3</v>
      </c>
      <c r="D50">
        <v>52540.9</v>
      </c>
      <c r="E50">
        <v>6430</v>
      </c>
      <c r="F50">
        <v>3131.31</v>
      </c>
      <c r="G50">
        <v>0</v>
      </c>
      <c r="H50">
        <v>3131.31</v>
      </c>
      <c r="I50">
        <v>0.5</v>
      </c>
      <c r="J50">
        <v>1</v>
      </c>
      <c r="K50">
        <v>0</v>
      </c>
    </row>
    <row r="51" spans="1:25" x14ac:dyDescent="0.25">
      <c r="A51" t="s">
        <v>34</v>
      </c>
      <c r="B51">
        <v>52752.1</v>
      </c>
      <c r="C51">
        <v>52631.1</v>
      </c>
      <c r="D51">
        <v>52529.5</v>
      </c>
      <c r="E51">
        <v>6422.36</v>
      </c>
      <c r="F51">
        <v>3131.34</v>
      </c>
      <c r="G51">
        <v>0</v>
      </c>
      <c r="H51">
        <v>3131.34</v>
      </c>
      <c r="I51">
        <v>0.45186700000000002</v>
      </c>
      <c r="J51">
        <v>1</v>
      </c>
      <c r="K51">
        <v>0</v>
      </c>
    </row>
    <row r="52" spans="1:25" x14ac:dyDescent="0.25">
      <c r="A52" t="s">
        <v>34</v>
      </c>
      <c r="B52">
        <v>52767.8</v>
      </c>
      <c r="C52">
        <v>52646.5</v>
      </c>
      <c r="D52">
        <v>52540.1</v>
      </c>
      <c r="E52">
        <v>6428.8</v>
      </c>
      <c r="F52">
        <v>3131.51</v>
      </c>
      <c r="G52">
        <v>0</v>
      </c>
      <c r="H52">
        <v>3131.51</v>
      </c>
      <c r="I52">
        <v>0.49986399999999998</v>
      </c>
      <c r="J52">
        <v>1</v>
      </c>
      <c r="K52">
        <v>0</v>
      </c>
    </row>
    <row r="53" spans="1:25" x14ac:dyDescent="0.25">
      <c r="A53" t="s">
        <v>34</v>
      </c>
      <c r="B53">
        <v>52766.2</v>
      </c>
      <c r="C53">
        <v>52644.1</v>
      </c>
      <c r="D53">
        <v>52533.9</v>
      </c>
      <c r="E53">
        <v>6423.55</v>
      </c>
      <c r="F53">
        <v>3131.43</v>
      </c>
      <c r="G53">
        <v>0</v>
      </c>
      <c r="H53">
        <v>3131.43</v>
      </c>
      <c r="I53">
        <v>0.5</v>
      </c>
      <c r="J53">
        <v>1</v>
      </c>
      <c r="K53">
        <v>0</v>
      </c>
    </row>
    <row r="54" spans="1:25" x14ac:dyDescent="0.25">
      <c r="A54" t="s">
        <v>34</v>
      </c>
      <c r="B54">
        <v>52768.3</v>
      </c>
      <c r="C54">
        <v>52645.599999999999</v>
      </c>
      <c r="D54">
        <v>52539.5</v>
      </c>
      <c r="E54">
        <v>6426.79</v>
      </c>
      <c r="F54">
        <v>3131.33</v>
      </c>
      <c r="G54">
        <v>0</v>
      </c>
      <c r="H54">
        <v>3131.33</v>
      </c>
      <c r="I54">
        <v>0.5</v>
      </c>
      <c r="J54">
        <v>1</v>
      </c>
      <c r="K54">
        <v>0</v>
      </c>
    </row>
    <row r="55" spans="1:25" x14ac:dyDescent="0.25">
      <c r="A55" t="s">
        <v>34</v>
      </c>
      <c r="B55">
        <v>52760.7</v>
      </c>
      <c r="C55">
        <v>52638.2</v>
      </c>
      <c r="D55">
        <v>52532.5</v>
      </c>
      <c r="E55">
        <v>6420.83</v>
      </c>
      <c r="F55">
        <v>3131.41</v>
      </c>
      <c r="G55">
        <v>0</v>
      </c>
      <c r="H55">
        <v>3131.41</v>
      </c>
      <c r="I55">
        <v>0.99954699999999996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52764.1</v>
      </c>
      <c r="C56" s="3">
        <v>52642.3</v>
      </c>
      <c r="D56" s="3">
        <v>52541.9</v>
      </c>
      <c r="E56" s="3">
        <v>6430.04</v>
      </c>
      <c r="F56" s="3">
        <v>3131.44</v>
      </c>
      <c r="G56" s="3">
        <v>0</v>
      </c>
      <c r="H56" s="3">
        <v>3131.44</v>
      </c>
      <c r="I56" s="3">
        <v>0.5</v>
      </c>
      <c r="J56" s="3">
        <v>1</v>
      </c>
      <c r="K56" s="3">
        <v>0</v>
      </c>
      <c r="P56"/>
      <c r="Q56"/>
      <c r="R56">
        <f>AVERAGE(B7:B56)</f>
        <v>52712.225999999988</v>
      </c>
      <c r="S56">
        <f>AVERAGE(C7:C56)</f>
        <v>52590.684000000001</v>
      </c>
      <c r="T56"/>
      <c r="U56">
        <f>_xlfn.VAR.P(B7:B56)</f>
        <v>8149.6543239999164</v>
      </c>
      <c r="V56">
        <f>_xlfn.VAR.P(C7:C56)</f>
        <v>8085.6777439999869</v>
      </c>
      <c r="W56"/>
      <c r="X56">
        <f>1.96*SQRT(U56)/50</f>
        <v>3.5387970866427527</v>
      </c>
      <c r="Y56">
        <f>1.96*SQRT(V56)/50</f>
        <v>3.5248795509265478</v>
      </c>
    </row>
    <row r="57" spans="1:25" x14ac:dyDescent="0.25">
      <c r="A57" t="s">
        <v>102</v>
      </c>
      <c r="B57">
        <v>2635656.3267000001</v>
      </c>
      <c r="C57" t="s">
        <v>36</v>
      </c>
    </row>
    <row r="58" spans="1:25" x14ac:dyDescent="0.25">
      <c r="A58" t="s">
        <v>35</v>
      </c>
      <c r="B58">
        <v>52746.6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0.31180799999999997</v>
      </c>
      <c r="J58">
        <v>1</v>
      </c>
      <c r="K58">
        <v>0</v>
      </c>
    </row>
    <row r="59" spans="1:25" x14ac:dyDescent="0.25">
      <c r="A59" t="s">
        <v>35</v>
      </c>
      <c r="B59">
        <v>52758.400000000001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0.5</v>
      </c>
      <c r="J59">
        <v>1</v>
      </c>
      <c r="K59">
        <v>0</v>
      </c>
    </row>
    <row r="60" spans="1:25" x14ac:dyDescent="0.25">
      <c r="A60" t="s">
        <v>35</v>
      </c>
      <c r="B60">
        <v>52760.9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0.311838</v>
      </c>
      <c r="J60">
        <v>1</v>
      </c>
      <c r="K60">
        <v>0</v>
      </c>
    </row>
    <row r="61" spans="1:25" x14ac:dyDescent="0.25">
      <c r="A61" t="s">
        <v>35</v>
      </c>
      <c r="B61">
        <v>52746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0.13839299999999999</v>
      </c>
      <c r="J61">
        <v>1</v>
      </c>
      <c r="K61">
        <v>0</v>
      </c>
    </row>
    <row r="62" spans="1:25" x14ac:dyDescent="0.25">
      <c r="A62" t="s">
        <v>35</v>
      </c>
      <c r="B62">
        <v>52751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52757.7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52770.1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0.47645300000000002</v>
      </c>
      <c r="J64">
        <v>1</v>
      </c>
      <c r="K64">
        <v>0</v>
      </c>
    </row>
    <row r="65" spans="1:11" x14ac:dyDescent="0.25">
      <c r="A65" t="s">
        <v>35</v>
      </c>
      <c r="B65">
        <v>52763.7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52759.8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52758.6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52753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0.49994</v>
      </c>
      <c r="J68">
        <v>1</v>
      </c>
      <c r="K68">
        <v>0</v>
      </c>
    </row>
    <row r="69" spans="1:11" x14ac:dyDescent="0.25">
      <c r="A69" t="s">
        <v>35</v>
      </c>
      <c r="B69">
        <v>52757.599999999999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1</v>
      </c>
      <c r="K69">
        <v>0</v>
      </c>
    </row>
    <row r="70" spans="1:11" x14ac:dyDescent="0.25">
      <c r="A70" t="s">
        <v>35</v>
      </c>
      <c r="B70">
        <v>52759.7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52749.3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6.6705299999999995E-2</v>
      </c>
      <c r="J71">
        <v>1</v>
      </c>
      <c r="K71">
        <v>0</v>
      </c>
    </row>
    <row r="72" spans="1:11" x14ac:dyDescent="0.25">
      <c r="A72" t="s">
        <v>35</v>
      </c>
      <c r="B72">
        <v>52755.1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0.49996600000000002</v>
      </c>
      <c r="J72">
        <v>1</v>
      </c>
      <c r="K72">
        <v>0</v>
      </c>
    </row>
    <row r="73" spans="1:11" x14ac:dyDescent="0.25">
      <c r="A73" t="s">
        <v>35</v>
      </c>
      <c r="B73">
        <v>52761.2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0.99845499999999998</v>
      </c>
      <c r="J73">
        <v>1</v>
      </c>
      <c r="K73">
        <v>0</v>
      </c>
    </row>
    <row r="74" spans="1:11" x14ac:dyDescent="0.25">
      <c r="A74" t="s">
        <v>35</v>
      </c>
      <c r="B74">
        <v>52745.599999999999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0.84219100000000002</v>
      </c>
      <c r="J74">
        <v>1</v>
      </c>
      <c r="K74">
        <v>0</v>
      </c>
    </row>
    <row r="75" spans="1:11" x14ac:dyDescent="0.25">
      <c r="A75" t="s">
        <v>35</v>
      </c>
      <c r="B75">
        <v>52750.400000000001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52740.1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52754.3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0.985097</v>
      </c>
      <c r="J77">
        <v>1</v>
      </c>
      <c r="K77">
        <v>0</v>
      </c>
    </row>
    <row r="78" spans="1:11" x14ac:dyDescent="0.25">
      <c r="A78" t="s">
        <v>35</v>
      </c>
      <c r="B78">
        <v>52747.7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52754.9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52739.6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1</v>
      </c>
      <c r="K80">
        <v>0</v>
      </c>
    </row>
    <row r="81" spans="1:11" x14ac:dyDescent="0.25">
      <c r="A81" t="s">
        <v>35</v>
      </c>
      <c r="B81">
        <v>52740.2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52746.5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0.49104100000000001</v>
      </c>
      <c r="J82">
        <v>1</v>
      </c>
      <c r="K82">
        <v>0</v>
      </c>
    </row>
    <row r="83" spans="1:11" x14ac:dyDescent="0.25">
      <c r="A83" t="s">
        <v>35</v>
      </c>
      <c r="B83">
        <v>52752.6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1.84192E-2</v>
      </c>
      <c r="J83">
        <v>1</v>
      </c>
      <c r="K83">
        <v>0</v>
      </c>
    </row>
    <row r="84" spans="1:11" x14ac:dyDescent="0.25">
      <c r="A84" t="s">
        <v>35</v>
      </c>
      <c r="B84">
        <v>52749.599999999999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4.9689299999999999E-2</v>
      </c>
      <c r="J84">
        <v>1</v>
      </c>
      <c r="K84">
        <v>0</v>
      </c>
    </row>
    <row r="85" spans="1:11" x14ac:dyDescent="0.25">
      <c r="A85" t="s">
        <v>35</v>
      </c>
      <c r="B85">
        <v>52745.2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0.50443499999999997</v>
      </c>
      <c r="J85">
        <v>1</v>
      </c>
      <c r="K85">
        <v>0</v>
      </c>
    </row>
    <row r="86" spans="1:11" x14ac:dyDescent="0.25">
      <c r="A86" t="s">
        <v>35</v>
      </c>
      <c r="B86">
        <v>52755.199999999997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0</v>
      </c>
    </row>
    <row r="87" spans="1:11" x14ac:dyDescent="0.25">
      <c r="A87" t="s">
        <v>35</v>
      </c>
      <c r="B87">
        <v>52751.1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1</v>
      </c>
      <c r="K87">
        <v>0</v>
      </c>
    </row>
    <row r="88" spans="1:11" x14ac:dyDescent="0.25">
      <c r="A88" t="s">
        <v>35</v>
      </c>
      <c r="B88">
        <v>52745.3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52747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1</v>
      </c>
      <c r="K89">
        <v>0</v>
      </c>
    </row>
    <row r="90" spans="1:11" x14ac:dyDescent="0.25">
      <c r="A90" t="s">
        <v>35</v>
      </c>
      <c r="B90">
        <v>52743.3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1</v>
      </c>
      <c r="K90">
        <v>0</v>
      </c>
    </row>
    <row r="91" spans="1:11" x14ac:dyDescent="0.25">
      <c r="A91" t="s">
        <v>35</v>
      </c>
      <c r="B91">
        <v>52748.6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52748.4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0.51241099999999995</v>
      </c>
      <c r="J92">
        <v>1</v>
      </c>
      <c r="K92">
        <v>0</v>
      </c>
    </row>
    <row r="93" spans="1:11" x14ac:dyDescent="0.25">
      <c r="A93" t="s">
        <v>35</v>
      </c>
      <c r="B93">
        <v>52744.6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52742.1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0.99565899999999996</v>
      </c>
      <c r="J94">
        <v>1</v>
      </c>
      <c r="K94">
        <v>0</v>
      </c>
    </row>
    <row r="95" spans="1:11" x14ac:dyDescent="0.25">
      <c r="A95" t="s">
        <v>35</v>
      </c>
      <c r="B95">
        <v>52744.5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</v>
      </c>
      <c r="K95">
        <v>0</v>
      </c>
    </row>
    <row r="96" spans="1:11" x14ac:dyDescent="0.25">
      <c r="A96" t="s">
        <v>35</v>
      </c>
      <c r="B96">
        <v>52757.3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</v>
      </c>
      <c r="J96">
        <v>1</v>
      </c>
      <c r="K96">
        <v>0</v>
      </c>
    </row>
    <row r="97" spans="1:25" x14ac:dyDescent="0.25">
      <c r="A97" t="s">
        <v>35</v>
      </c>
      <c r="B97">
        <v>52743.9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0.190252</v>
      </c>
      <c r="J97">
        <v>1</v>
      </c>
      <c r="K97">
        <v>0</v>
      </c>
    </row>
    <row r="98" spans="1:25" x14ac:dyDescent="0.25">
      <c r="A98" t="s">
        <v>35</v>
      </c>
      <c r="B98">
        <v>52741.2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1</v>
      </c>
      <c r="K98">
        <v>0</v>
      </c>
    </row>
    <row r="99" spans="1:25" x14ac:dyDescent="0.25">
      <c r="A99" t="s">
        <v>35</v>
      </c>
      <c r="B99">
        <v>52751.9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52746.5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0.4783</v>
      </c>
      <c r="J100">
        <v>1</v>
      </c>
      <c r="K100">
        <v>0</v>
      </c>
    </row>
    <row r="101" spans="1:25" x14ac:dyDescent="0.25">
      <c r="A101" t="s">
        <v>35</v>
      </c>
      <c r="B101">
        <v>52745.7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3.5447800000000002E-2</v>
      </c>
      <c r="J101">
        <v>1</v>
      </c>
      <c r="K101">
        <v>0</v>
      </c>
    </row>
    <row r="102" spans="1:25" x14ac:dyDescent="0.25">
      <c r="A102" t="s">
        <v>35</v>
      </c>
      <c r="B102">
        <v>52744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52749.4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1</v>
      </c>
      <c r="K103">
        <v>0</v>
      </c>
    </row>
    <row r="104" spans="1:25" x14ac:dyDescent="0.25">
      <c r="A104" t="s">
        <v>35</v>
      </c>
      <c r="B104">
        <v>52755.4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0.126391</v>
      </c>
      <c r="J104">
        <v>1</v>
      </c>
      <c r="K104">
        <v>0</v>
      </c>
    </row>
    <row r="105" spans="1:25" x14ac:dyDescent="0.25">
      <c r="A105" t="s">
        <v>35</v>
      </c>
      <c r="B105">
        <v>52757.7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0.79727599999999998</v>
      </c>
      <c r="J105">
        <v>1</v>
      </c>
      <c r="K105">
        <v>0</v>
      </c>
    </row>
    <row r="106" spans="1:25" x14ac:dyDescent="0.25">
      <c r="A106" t="s">
        <v>35</v>
      </c>
      <c r="B106">
        <v>52750.8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0.180343</v>
      </c>
      <c r="J106">
        <v>1</v>
      </c>
      <c r="K106">
        <v>0</v>
      </c>
    </row>
    <row r="107" spans="1:25" x14ac:dyDescent="0.25">
      <c r="A107" t="s">
        <v>35</v>
      </c>
      <c r="B107">
        <v>52751.7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52754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52747.5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52757.599999999999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1</v>
      </c>
      <c r="K110">
        <v>0</v>
      </c>
    </row>
    <row r="111" spans="1:25" x14ac:dyDescent="0.25">
      <c r="A111" t="s">
        <v>35</v>
      </c>
      <c r="B111">
        <v>52749.5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8.3516900000000005E-2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52754.9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1</v>
      </c>
      <c r="K112">
        <v>0</v>
      </c>
      <c r="R112">
        <f>AVERAGE(B63:B112)</f>
        <v>52750.832000000002</v>
      </c>
      <c r="S112">
        <f>AVERAGE(C63:C112)</f>
        <v>0</v>
      </c>
      <c r="U112">
        <f>_xlfn.VAR.P(B63:B112)</f>
        <v>43.527375999998583</v>
      </c>
      <c r="V112">
        <f>_xlfn.VAR.P(C63:C112)</f>
        <v>0</v>
      </c>
      <c r="X112">
        <f>1.96*SQRT(U112)/50</f>
        <v>0.25862309845920151</v>
      </c>
      <c r="Y112">
        <f>1.96*SQRT(V112)/50</f>
        <v>0</v>
      </c>
    </row>
    <row r="113" spans="1:9" x14ac:dyDescent="0.25">
      <c r="A113" t="s">
        <v>35</v>
      </c>
      <c r="B113">
        <v>2637591.5271000001</v>
      </c>
      <c r="C113" t="s">
        <v>36</v>
      </c>
    </row>
    <row r="114" spans="1:9" x14ac:dyDescent="0.25">
      <c r="A114" t="s">
        <v>37</v>
      </c>
      <c r="B114">
        <v>52471.5</v>
      </c>
      <c r="C114">
        <v>52355.7</v>
      </c>
      <c r="D114">
        <v>52259.7</v>
      </c>
      <c r="E114">
        <v>6150.23</v>
      </c>
      <c r="F114">
        <v>3129.77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52488.1</v>
      </c>
      <c r="C115">
        <v>52371.3</v>
      </c>
      <c r="D115">
        <v>52272.800000000003</v>
      </c>
      <c r="E115">
        <v>6163.03</v>
      </c>
      <c r="F115">
        <v>3129.72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52463.199999999997</v>
      </c>
      <c r="C116">
        <v>52347.1</v>
      </c>
      <c r="D116">
        <v>52252.1</v>
      </c>
      <c r="E116">
        <v>6145.96</v>
      </c>
      <c r="F116">
        <v>3129.71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52455.1</v>
      </c>
      <c r="C117">
        <v>52337.9</v>
      </c>
      <c r="D117">
        <v>52246.9</v>
      </c>
      <c r="E117">
        <v>6140.48</v>
      </c>
      <c r="F117">
        <v>3129.74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52460.9</v>
      </c>
      <c r="C118">
        <v>52345</v>
      </c>
      <c r="D118">
        <v>52250.400000000001</v>
      </c>
      <c r="E118">
        <v>6147.46</v>
      </c>
      <c r="F118">
        <v>3129.58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52476</v>
      </c>
      <c r="C119">
        <v>52360.9</v>
      </c>
      <c r="D119">
        <v>52264.9</v>
      </c>
      <c r="E119">
        <v>6158.12</v>
      </c>
      <c r="F119">
        <v>3129.65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52476.6</v>
      </c>
      <c r="C120">
        <v>52358.6</v>
      </c>
      <c r="D120">
        <v>52264.4</v>
      </c>
      <c r="E120">
        <v>6158.63</v>
      </c>
      <c r="F120">
        <v>3129.57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52445.9</v>
      </c>
      <c r="C121">
        <v>52329.5</v>
      </c>
      <c r="D121">
        <v>52239</v>
      </c>
      <c r="E121">
        <v>6139.87</v>
      </c>
      <c r="F121">
        <v>3129.54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52454.7</v>
      </c>
      <c r="C122">
        <v>52339.1</v>
      </c>
      <c r="D122">
        <v>52247.4</v>
      </c>
      <c r="E122">
        <v>6140.78</v>
      </c>
      <c r="F122">
        <v>3129.75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52472.6</v>
      </c>
      <c r="C123">
        <v>52356.2</v>
      </c>
      <c r="D123">
        <v>52262.1</v>
      </c>
      <c r="E123">
        <v>6151.64</v>
      </c>
      <c r="F123">
        <v>3129.8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52474.1</v>
      </c>
      <c r="C124">
        <v>52357.8</v>
      </c>
      <c r="D124">
        <v>52264.5</v>
      </c>
      <c r="E124">
        <v>6158.6</v>
      </c>
      <c r="F124">
        <v>3129.63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52462.1</v>
      </c>
      <c r="C125">
        <v>52345.8</v>
      </c>
      <c r="D125">
        <v>52251.9</v>
      </c>
      <c r="E125">
        <v>6148.06</v>
      </c>
      <c r="F125">
        <v>3129.62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52450.2</v>
      </c>
      <c r="C126">
        <v>52334.5</v>
      </c>
      <c r="D126">
        <v>52242.7</v>
      </c>
      <c r="E126">
        <v>6139.35</v>
      </c>
      <c r="F126">
        <v>3129.63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52458</v>
      </c>
      <c r="C127">
        <v>52342.400000000001</v>
      </c>
      <c r="D127">
        <v>52247.8</v>
      </c>
      <c r="E127">
        <v>6145.32</v>
      </c>
      <c r="F127">
        <v>3129.55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52471.1</v>
      </c>
      <c r="C128">
        <v>52354.400000000001</v>
      </c>
      <c r="D128">
        <v>52257.599999999999</v>
      </c>
      <c r="E128">
        <v>6150.62</v>
      </c>
      <c r="F128">
        <v>3129.64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52484.800000000003</v>
      </c>
      <c r="C129">
        <v>52367.1</v>
      </c>
      <c r="D129">
        <v>52269.1</v>
      </c>
      <c r="E129">
        <v>6158.94</v>
      </c>
      <c r="F129">
        <v>3129.66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52453.4</v>
      </c>
      <c r="C130">
        <v>52336.9</v>
      </c>
      <c r="D130">
        <v>52244.5</v>
      </c>
      <c r="E130">
        <v>6135.19</v>
      </c>
      <c r="F130">
        <v>3129.83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52459.6</v>
      </c>
      <c r="C131">
        <v>52343.199999999997</v>
      </c>
      <c r="D131">
        <v>52252</v>
      </c>
      <c r="E131">
        <v>6142.68</v>
      </c>
      <c r="F131">
        <v>3129.78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52472.3</v>
      </c>
      <c r="C132">
        <v>52355.6</v>
      </c>
      <c r="D132">
        <v>52260.7</v>
      </c>
      <c r="E132">
        <v>6147.06</v>
      </c>
      <c r="F132">
        <v>3129.89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52489.8</v>
      </c>
      <c r="C133">
        <v>52373.2</v>
      </c>
      <c r="D133">
        <v>52274.8</v>
      </c>
      <c r="E133">
        <v>6160.1</v>
      </c>
      <c r="F133">
        <v>3129.8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52480.7</v>
      </c>
      <c r="C134">
        <v>52364.5</v>
      </c>
      <c r="D134">
        <v>52271.8</v>
      </c>
      <c r="E134">
        <v>6159.41</v>
      </c>
      <c r="F134">
        <v>3129.81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52456.6</v>
      </c>
      <c r="C135">
        <v>52340.4</v>
      </c>
      <c r="D135">
        <v>52248.7</v>
      </c>
      <c r="E135">
        <v>6139.94</v>
      </c>
      <c r="F135">
        <v>3129.82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52463.3</v>
      </c>
      <c r="C136">
        <v>52346.3</v>
      </c>
      <c r="D136">
        <v>52254.7</v>
      </c>
      <c r="E136">
        <v>6143.17</v>
      </c>
      <c r="F136">
        <v>3129.85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52482.6</v>
      </c>
      <c r="C137">
        <v>52365.9</v>
      </c>
      <c r="D137">
        <v>52268.6</v>
      </c>
      <c r="E137">
        <v>6153.28</v>
      </c>
      <c r="F137">
        <v>3129.91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52484.4</v>
      </c>
      <c r="C138">
        <v>52367.3</v>
      </c>
      <c r="D138">
        <v>52271.5</v>
      </c>
      <c r="E138">
        <v>6158.58</v>
      </c>
      <c r="F138">
        <v>3129.79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52444.6</v>
      </c>
      <c r="C139">
        <v>52328.5</v>
      </c>
      <c r="D139">
        <v>52235.8</v>
      </c>
      <c r="E139">
        <v>6135.49</v>
      </c>
      <c r="F139">
        <v>3129.57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52447.3</v>
      </c>
      <c r="C140">
        <v>52330.5</v>
      </c>
      <c r="D140">
        <v>52240.1</v>
      </c>
      <c r="E140">
        <v>6139.69</v>
      </c>
      <c r="F140">
        <v>3129.54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52466.2</v>
      </c>
      <c r="C141">
        <v>52350.400000000001</v>
      </c>
      <c r="D141">
        <v>52255.1</v>
      </c>
      <c r="E141">
        <v>6148.3</v>
      </c>
      <c r="F141">
        <v>3129.73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52477.599999999999</v>
      </c>
      <c r="C142">
        <v>52361.9</v>
      </c>
      <c r="D142">
        <v>52264.1</v>
      </c>
      <c r="E142">
        <v>6157.35</v>
      </c>
      <c r="F142">
        <v>3129.64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52470.9</v>
      </c>
      <c r="C143">
        <v>52355.1</v>
      </c>
      <c r="D143">
        <v>52260.6</v>
      </c>
      <c r="E143">
        <v>6156.54</v>
      </c>
      <c r="F143">
        <v>3129.51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52445.3</v>
      </c>
      <c r="C144">
        <v>52328.7</v>
      </c>
      <c r="D144">
        <v>52237.5</v>
      </c>
      <c r="E144">
        <v>6137.83</v>
      </c>
      <c r="F144">
        <v>3129.55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52450.5</v>
      </c>
      <c r="C145">
        <v>52334</v>
      </c>
      <c r="D145">
        <v>52242.400000000001</v>
      </c>
      <c r="E145">
        <v>6140.22</v>
      </c>
      <c r="F145">
        <v>3129.62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52468.9</v>
      </c>
      <c r="C146">
        <v>52351.4</v>
      </c>
      <c r="D146">
        <v>52255.5</v>
      </c>
      <c r="E146">
        <v>6149.67</v>
      </c>
      <c r="F146">
        <v>3129.68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52482.2</v>
      </c>
      <c r="C147">
        <v>52365.2</v>
      </c>
      <c r="D147">
        <v>52270</v>
      </c>
      <c r="E147">
        <v>6163.11</v>
      </c>
      <c r="F147">
        <v>3129.61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52456.2</v>
      </c>
      <c r="C148">
        <v>52339.4</v>
      </c>
      <c r="D148">
        <v>52246.7</v>
      </c>
      <c r="E148">
        <v>6142.8</v>
      </c>
      <c r="F148">
        <v>3129.66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52449.599999999999</v>
      </c>
      <c r="C149">
        <v>52333.3</v>
      </c>
      <c r="D149">
        <v>52242</v>
      </c>
      <c r="E149">
        <v>6138.4</v>
      </c>
      <c r="F149">
        <v>3129.65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52457.2</v>
      </c>
      <c r="C150">
        <v>52341</v>
      </c>
      <c r="D150">
        <v>52248.3</v>
      </c>
      <c r="E150">
        <v>6144.85</v>
      </c>
      <c r="F150">
        <v>3129.62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52473.7</v>
      </c>
      <c r="C151">
        <v>52356.2</v>
      </c>
      <c r="D151">
        <v>52260</v>
      </c>
      <c r="E151">
        <v>6150.8</v>
      </c>
      <c r="F151">
        <v>3129.76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52480</v>
      </c>
      <c r="C152">
        <v>52364</v>
      </c>
      <c r="D152">
        <v>52268.7</v>
      </c>
      <c r="E152">
        <v>6159.64</v>
      </c>
      <c r="F152">
        <v>3129.65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52456.9</v>
      </c>
      <c r="C153">
        <v>52339.1</v>
      </c>
      <c r="D153">
        <v>52245.4</v>
      </c>
      <c r="E153">
        <v>6139.49</v>
      </c>
      <c r="F153">
        <v>3129.74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52455.3</v>
      </c>
      <c r="C154">
        <v>52339.6</v>
      </c>
      <c r="D154">
        <v>52249.2</v>
      </c>
      <c r="E154">
        <v>6139.58</v>
      </c>
      <c r="F154">
        <v>3129.82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52472.2</v>
      </c>
      <c r="C155">
        <v>52352.4</v>
      </c>
      <c r="D155">
        <v>52256.9</v>
      </c>
      <c r="E155">
        <v>6147.31</v>
      </c>
      <c r="F155">
        <v>3129.81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52479.9</v>
      </c>
      <c r="C156">
        <v>52362.8</v>
      </c>
      <c r="D156">
        <v>52267.199999999997</v>
      </c>
      <c r="E156">
        <v>6156.08</v>
      </c>
      <c r="F156">
        <v>3129.7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52468.1</v>
      </c>
      <c r="C157">
        <v>52351.6</v>
      </c>
      <c r="D157">
        <v>52257.9</v>
      </c>
      <c r="E157">
        <v>6149.24</v>
      </c>
      <c r="F157">
        <v>3129.8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52457.9</v>
      </c>
      <c r="C158">
        <v>52341.5</v>
      </c>
      <c r="D158">
        <v>52248.9</v>
      </c>
      <c r="E158">
        <v>6139.51</v>
      </c>
      <c r="F158">
        <v>3129.81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52464.3</v>
      </c>
      <c r="C159">
        <v>52347.8</v>
      </c>
      <c r="D159">
        <v>52253.9</v>
      </c>
      <c r="E159">
        <v>6146.91</v>
      </c>
      <c r="F159">
        <v>3129.7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52469.2</v>
      </c>
      <c r="C160">
        <v>52353.9</v>
      </c>
      <c r="D160">
        <v>52258.2</v>
      </c>
      <c r="E160">
        <v>6151.33</v>
      </c>
      <c r="F160">
        <v>3129.64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52492.6</v>
      </c>
      <c r="C161">
        <v>52375.199999999997</v>
      </c>
      <c r="D161">
        <v>52277.4</v>
      </c>
      <c r="E161">
        <v>6166.69</v>
      </c>
      <c r="F161">
        <v>3129.72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52464.2</v>
      </c>
      <c r="C162">
        <v>52347.3</v>
      </c>
      <c r="D162">
        <v>52254.3</v>
      </c>
      <c r="E162">
        <v>6145.46</v>
      </c>
      <c r="F162">
        <v>3129.75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52458.6</v>
      </c>
      <c r="C163">
        <v>52335.6</v>
      </c>
      <c r="D163">
        <v>52244.2</v>
      </c>
      <c r="E163">
        <v>6140.99</v>
      </c>
      <c r="F163">
        <v>3129.62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52462.400000000001</v>
      </c>
      <c r="C164">
        <v>52345.5</v>
      </c>
      <c r="D164">
        <v>52251.8</v>
      </c>
      <c r="E164">
        <v>6143.23</v>
      </c>
      <c r="F164">
        <v>3129.78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52477.5</v>
      </c>
      <c r="C165">
        <v>52361.1</v>
      </c>
      <c r="D165">
        <v>52263.9</v>
      </c>
      <c r="E165">
        <v>6152.04</v>
      </c>
      <c r="F165">
        <v>3129.72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52475.199999999997</v>
      </c>
      <c r="C166">
        <v>52356.7</v>
      </c>
      <c r="D166">
        <v>52262.400000000001</v>
      </c>
      <c r="E166">
        <v>6151.27</v>
      </c>
      <c r="F166">
        <v>3129.83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52450.5</v>
      </c>
      <c r="C167">
        <v>52335.1</v>
      </c>
      <c r="D167">
        <v>52242.5</v>
      </c>
      <c r="E167">
        <v>6139.33</v>
      </c>
      <c r="F167">
        <v>3129.59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52459</v>
      </c>
      <c r="C168">
        <v>52342.5</v>
      </c>
      <c r="D168">
        <v>52250.3</v>
      </c>
      <c r="E168">
        <v>6143.76</v>
      </c>
      <c r="F168">
        <v>3129.71</v>
      </c>
      <c r="G168">
        <v>1</v>
      </c>
      <c r="H168">
        <v>1</v>
      </c>
      <c r="I168">
        <v>0</v>
      </c>
      <c r="R168">
        <f>AVERAGE(B119:B168)</f>
        <v>52466.056000000004</v>
      </c>
      <c r="S168">
        <f>AVERAGE(C119:C168)</f>
        <v>52349.338000000011</v>
      </c>
      <c r="U168">
        <f>_xlfn.VAR.P(B119:B168)</f>
        <v>153.86846399999607</v>
      </c>
      <c r="V168">
        <f>_xlfn.VAR.P(C119:C168)</f>
        <v>151.19315599999598</v>
      </c>
      <c r="X168">
        <f>1.96*SQRT(U168)/50</f>
        <v>0.48625141287296431</v>
      </c>
      <c r="Y168">
        <f>1.96*SQRT(V168)/50</f>
        <v>0.48200565477578566</v>
      </c>
    </row>
    <row r="169" spans="1:25" x14ac:dyDescent="0.25">
      <c r="A169" t="s">
        <v>37</v>
      </c>
      <c r="B169">
        <v>2623366.7793000001</v>
      </c>
      <c r="C169" t="s">
        <v>36</v>
      </c>
    </row>
    <row r="170" spans="1:25" x14ac:dyDescent="0.25">
      <c r="A170" t="s">
        <v>87</v>
      </c>
      <c r="B170">
        <v>54393.599999999999</v>
      </c>
      <c r="C170">
        <v>54270.2</v>
      </c>
      <c r="D170">
        <v>54165.5</v>
      </c>
      <c r="E170">
        <v>12304.9</v>
      </c>
      <c r="F170">
        <v>3156.51</v>
      </c>
      <c r="G170">
        <v>1.2300499999999999E-3</v>
      </c>
      <c r="H170">
        <v>0.99912900000000004</v>
      </c>
      <c r="I170">
        <v>0</v>
      </c>
    </row>
    <row r="171" spans="1:25" x14ac:dyDescent="0.25">
      <c r="A171" t="s">
        <v>87</v>
      </c>
      <c r="B171">
        <v>54390.1</v>
      </c>
      <c r="C171">
        <v>54268.5</v>
      </c>
      <c r="D171">
        <v>54159.4</v>
      </c>
      <c r="E171">
        <v>12299.9</v>
      </c>
      <c r="F171">
        <v>3156.16</v>
      </c>
      <c r="G171">
        <v>1.2301199999999999E-3</v>
      </c>
      <c r="H171">
        <v>0.99995599999999996</v>
      </c>
      <c r="I171">
        <v>0</v>
      </c>
    </row>
    <row r="172" spans="1:25" x14ac:dyDescent="0.25">
      <c r="A172" t="s">
        <v>87</v>
      </c>
      <c r="B172">
        <v>54386.9</v>
      </c>
      <c r="C172">
        <v>54265.1</v>
      </c>
      <c r="D172">
        <v>54163</v>
      </c>
      <c r="E172">
        <v>12299.9</v>
      </c>
      <c r="F172">
        <v>3156.28</v>
      </c>
      <c r="G172">
        <v>1.2300499999999999E-3</v>
      </c>
      <c r="H172">
        <v>0.99890800000000002</v>
      </c>
      <c r="I172">
        <v>0</v>
      </c>
    </row>
    <row r="173" spans="1:25" x14ac:dyDescent="0.25">
      <c r="A173" t="s">
        <v>87</v>
      </c>
      <c r="B173">
        <v>54378.2</v>
      </c>
      <c r="C173">
        <v>54257</v>
      </c>
      <c r="D173">
        <v>54156.4</v>
      </c>
      <c r="E173">
        <v>12298.9</v>
      </c>
      <c r="F173">
        <v>3156.21</v>
      </c>
      <c r="G173">
        <v>1.2300499999999999E-3</v>
      </c>
      <c r="H173">
        <v>0.99988500000000002</v>
      </c>
      <c r="I173">
        <v>0</v>
      </c>
    </row>
    <row r="174" spans="1:25" x14ac:dyDescent="0.25">
      <c r="A174" t="s">
        <v>87</v>
      </c>
      <c r="B174">
        <v>54382.3</v>
      </c>
      <c r="C174">
        <v>54260.4</v>
      </c>
      <c r="D174">
        <v>54156.5</v>
      </c>
      <c r="E174">
        <v>12298.9</v>
      </c>
      <c r="F174">
        <v>3156.05</v>
      </c>
      <c r="G174">
        <v>1.2300499999999999E-3</v>
      </c>
      <c r="H174">
        <v>0.99992199999999998</v>
      </c>
      <c r="I174">
        <v>0</v>
      </c>
    </row>
    <row r="175" spans="1:25" x14ac:dyDescent="0.25">
      <c r="A175" t="s">
        <v>87</v>
      </c>
      <c r="B175">
        <v>54388.5</v>
      </c>
      <c r="C175">
        <v>54265.599999999999</v>
      </c>
      <c r="D175">
        <v>54158.8</v>
      </c>
      <c r="E175">
        <v>12299.9</v>
      </c>
      <c r="F175">
        <v>3155.99</v>
      </c>
      <c r="G175">
        <v>1.2300499999999999E-3</v>
      </c>
      <c r="H175">
        <v>0.99950099999999997</v>
      </c>
      <c r="I175">
        <v>0</v>
      </c>
    </row>
    <row r="176" spans="1:25" x14ac:dyDescent="0.25">
      <c r="A176" t="s">
        <v>87</v>
      </c>
      <c r="B176">
        <v>54388.800000000003</v>
      </c>
      <c r="C176">
        <v>54266.2</v>
      </c>
      <c r="D176">
        <v>54160.3</v>
      </c>
      <c r="E176">
        <v>12299.8</v>
      </c>
      <c r="F176">
        <v>3156.03</v>
      </c>
      <c r="G176">
        <v>1.2300499999999999E-3</v>
      </c>
      <c r="H176">
        <v>0.99976100000000001</v>
      </c>
      <c r="I176">
        <v>0</v>
      </c>
    </row>
    <row r="177" spans="1:9" x14ac:dyDescent="0.25">
      <c r="A177" t="s">
        <v>87</v>
      </c>
      <c r="B177">
        <v>54378.2</v>
      </c>
      <c r="C177">
        <v>54255.7</v>
      </c>
      <c r="D177">
        <v>54156.1</v>
      </c>
      <c r="E177">
        <v>12298.8</v>
      </c>
      <c r="F177">
        <v>3155.99</v>
      </c>
      <c r="G177">
        <v>1.23007E-3</v>
      </c>
      <c r="H177">
        <v>0.99989600000000001</v>
      </c>
      <c r="I177">
        <v>0</v>
      </c>
    </row>
    <row r="178" spans="1:9" x14ac:dyDescent="0.25">
      <c r="A178" t="s">
        <v>87</v>
      </c>
      <c r="B178">
        <v>54382</v>
      </c>
      <c r="C178">
        <v>54260.2</v>
      </c>
      <c r="D178">
        <v>54158.2</v>
      </c>
      <c r="E178">
        <v>12299</v>
      </c>
      <c r="F178">
        <v>3156.03</v>
      </c>
      <c r="G178">
        <v>1.2300499999999999E-3</v>
      </c>
      <c r="H178">
        <v>0.99971500000000002</v>
      </c>
      <c r="I178">
        <v>0</v>
      </c>
    </row>
    <row r="179" spans="1:9" x14ac:dyDescent="0.25">
      <c r="A179" t="s">
        <v>87</v>
      </c>
      <c r="B179">
        <v>54388</v>
      </c>
      <c r="C179">
        <v>54265.8</v>
      </c>
      <c r="D179">
        <v>54158.1</v>
      </c>
      <c r="E179">
        <v>12298.9</v>
      </c>
      <c r="F179">
        <v>3156.17</v>
      </c>
      <c r="G179">
        <v>1.2300499999999999E-3</v>
      </c>
      <c r="H179">
        <v>0.99974499999999999</v>
      </c>
      <c r="I179">
        <v>0</v>
      </c>
    </row>
    <row r="180" spans="1:9" x14ac:dyDescent="0.25">
      <c r="A180" t="s">
        <v>87</v>
      </c>
      <c r="B180">
        <v>54384.6</v>
      </c>
      <c r="C180">
        <v>54262.6</v>
      </c>
      <c r="D180">
        <v>54156.9</v>
      </c>
      <c r="E180">
        <v>12299.8</v>
      </c>
      <c r="F180">
        <v>3156.15</v>
      </c>
      <c r="G180">
        <v>1.2301199999999999E-3</v>
      </c>
      <c r="H180">
        <v>0.99818899999999999</v>
      </c>
      <c r="I180">
        <v>0</v>
      </c>
    </row>
    <row r="181" spans="1:9" x14ac:dyDescent="0.25">
      <c r="A181" t="s">
        <v>87</v>
      </c>
      <c r="B181">
        <v>54382.2</v>
      </c>
      <c r="C181">
        <v>54260.2</v>
      </c>
      <c r="D181">
        <v>54158.9</v>
      </c>
      <c r="E181">
        <v>12299.3</v>
      </c>
      <c r="F181">
        <v>3156.07</v>
      </c>
      <c r="G181">
        <v>1.2300600000000001E-3</v>
      </c>
      <c r="H181">
        <v>0.99932100000000001</v>
      </c>
      <c r="I181">
        <v>0</v>
      </c>
    </row>
    <row r="182" spans="1:9" x14ac:dyDescent="0.25">
      <c r="A182" t="s">
        <v>87</v>
      </c>
      <c r="B182">
        <v>54378.9</v>
      </c>
      <c r="C182">
        <v>54256.3</v>
      </c>
      <c r="D182">
        <v>54156.7</v>
      </c>
      <c r="E182">
        <v>12300.1</v>
      </c>
      <c r="F182">
        <v>3156.19</v>
      </c>
      <c r="G182">
        <v>1.2300499999999999E-3</v>
      </c>
      <c r="H182">
        <v>0.99973199999999995</v>
      </c>
      <c r="I182">
        <v>0</v>
      </c>
    </row>
    <row r="183" spans="1:9" x14ac:dyDescent="0.25">
      <c r="A183" t="s">
        <v>87</v>
      </c>
      <c r="B183">
        <v>54388.6</v>
      </c>
      <c r="C183">
        <v>54266.400000000001</v>
      </c>
      <c r="D183">
        <v>54161.1</v>
      </c>
      <c r="E183">
        <v>12300.7</v>
      </c>
      <c r="F183">
        <v>3156.47</v>
      </c>
      <c r="G183">
        <v>1.2300600000000001E-3</v>
      </c>
      <c r="H183">
        <v>0.99990199999999996</v>
      </c>
      <c r="I183">
        <v>0</v>
      </c>
    </row>
    <row r="184" spans="1:9" x14ac:dyDescent="0.25">
      <c r="A184" t="s">
        <v>87</v>
      </c>
      <c r="B184">
        <v>54396.9</v>
      </c>
      <c r="C184">
        <v>54274.7</v>
      </c>
      <c r="D184">
        <v>54167</v>
      </c>
      <c r="E184">
        <v>12301.2</v>
      </c>
      <c r="F184">
        <v>3156.35</v>
      </c>
      <c r="G184">
        <v>1.2300499999999999E-3</v>
      </c>
      <c r="H184">
        <v>0.99904199999999999</v>
      </c>
      <c r="I184">
        <v>0</v>
      </c>
    </row>
    <row r="185" spans="1:9" x14ac:dyDescent="0.25">
      <c r="A185" t="s">
        <v>87</v>
      </c>
      <c r="B185">
        <v>54389.5</v>
      </c>
      <c r="C185">
        <v>54266.5</v>
      </c>
      <c r="D185">
        <v>54162.6</v>
      </c>
      <c r="E185">
        <v>12300.6</v>
      </c>
      <c r="F185">
        <v>3156.39</v>
      </c>
      <c r="G185">
        <v>1.2300499999999999E-3</v>
      </c>
      <c r="H185">
        <v>0.99974600000000002</v>
      </c>
      <c r="I185">
        <v>0</v>
      </c>
    </row>
    <row r="186" spans="1:9" x14ac:dyDescent="0.25">
      <c r="A186" t="s">
        <v>87</v>
      </c>
      <c r="B186">
        <v>54386.6</v>
      </c>
      <c r="C186">
        <v>54265.5</v>
      </c>
      <c r="D186">
        <v>54165.2</v>
      </c>
      <c r="E186">
        <v>12300.7</v>
      </c>
      <c r="F186">
        <v>3156.35</v>
      </c>
      <c r="G186">
        <v>1.2300600000000001E-3</v>
      </c>
      <c r="H186">
        <v>0.99773100000000003</v>
      </c>
      <c r="I186">
        <v>0</v>
      </c>
    </row>
    <row r="187" spans="1:9" x14ac:dyDescent="0.25">
      <c r="A187" t="s">
        <v>87</v>
      </c>
      <c r="B187">
        <v>54388.3</v>
      </c>
      <c r="C187">
        <v>54265.7</v>
      </c>
      <c r="D187">
        <v>54162</v>
      </c>
      <c r="E187">
        <v>12300.1</v>
      </c>
      <c r="F187">
        <v>3156.09</v>
      </c>
      <c r="G187">
        <v>1.2300600000000001E-3</v>
      </c>
      <c r="H187">
        <v>0.999525</v>
      </c>
      <c r="I187">
        <v>0</v>
      </c>
    </row>
    <row r="188" spans="1:9" x14ac:dyDescent="0.25">
      <c r="A188" t="s">
        <v>87</v>
      </c>
      <c r="B188">
        <v>54396.3</v>
      </c>
      <c r="C188">
        <v>54274.2</v>
      </c>
      <c r="D188">
        <v>54168.3</v>
      </c>
      <c r="E188">
        <v>12300.9</v>
      </c>
      <c r="F188">
        <v>3156.29</v>
      </c>
      <c r="G188">
        <v>1.2300499999999999E-3</v>
      </c>
      <c r="H188">
        <v>0.99966699999999997</v>
      </c>
      <c r="I188">
        <v>0</v>
      </c>
    </row>
    <row r="189" spans="1:9" x14ac:dyDescent="0.25">
      <c r="A189" t="s">
        <v>87</v>
      </c>
      <c r="B189">
        <v>54387.8</v>
      </c>
      <c r="C189">
        <v>54265.3</v>
      </c>
      <c r="D189">
        <v>54158.6</v>
      </c>
      <c r="E189">
        <v>12299.8</v>
      </c>
      <c r="F189">
        <v>3156</v>
      </c>
      <c r="G189">
        <v>1.2300499999999999E-3</v>
      </c>
      <c r="H189">
        <v>0.99987300000000001</v>
      </c>
      <c r="I189">
        <v>0</v>
      </c>
    </row>
    <row r="190" spans="1:9" x14ac:dyDescent="0.25">
      <c r="A190" t="s">
        <v>87</v>
      </c>
      <c r="B190">
        <v>54380.6</v>
      </c>
      <c r="C190">
        <v>54259.1</v>
      </c>
      <c r="D190">
        <v>54157.8</v>
      </c>
      <c r="E190">
        <v>12299.6</v>
      </c>
      <c r="F190">
        <v>3156</v>
      </c>
      <c r="G190">
        <v>1.2300499999999999E-3</v>
      </c>
      <c r="H190">
        <v>0.99978</v>
      </c>
      <c r="I190">
        <v>0</v>
      </c>
    </row>
    <row r="191" spans="1:9" x14ac:dyDescent="0.25">
      <c r="A191" t="s">
        <v>87</v>
      </c>
      <c r="B191">
        <v>54385</v>
      </c>
      <c r="C191">
        <v>54263.3</v>
      </c>
      <c r="D191">
        <v>54162.1</v>
      </c>
      <c r="E191">
        <v>12300.4</v>
      </c>
      <c r="F191">
        <v>3156.21</v>
      </c>
      <c r="G191">
        <v>1.2300499999999999E-3</v>
      </c>
      <c r="H191">
        <v>0.99891700000000005</v>
      </c>
      <c r="I191">
        <v>0</v>
      </c>
    </row>
    <row r="192" spans="1:9" x14ac:dyDescent="0.25">
      <c r="A192" t="s">
        <v>87</v>
      </c>
      <c r="B192">
        <v>54389.1</v>
      </c>
      <c r="C192">
        <v>54266.9</v>
      </c>
      <c r="D192">
        <v>54160.1</v>
      </c>
      <c r="E192">
        <v>12300.2</v>
      </c>
      <c r="F192">
        <v>3156.3</v>
      </c>
      <c r="G192">
        <v>1.23015E-3</v>
      </c>
      <c r="H192">
        <v>0.99932100000000001</v>
      </c>
      <c r="I192">
        <v>0</v>
      </c>
    </row>
    <row r="193" spans="1:9" x14ac:dyDescent="0.25">
      <c r="A193" t="s">
        <v>87</v>
      </c>
      <c r="B193">
        <v>54390.5</v>
      </c>
      <c r="C193">
        <v>54267.4</v>
      </c>
      <c r="D193">
        <v>54158.7</v>
      </c>
      <c r="E193">
        <v>12300.1</v>
      </c>
      <c r="F193">
        <v>3156.08</v>
      </c>
      <c r="G193">
        <v>1.2300900000000001E-3</v>
      </c>
      <c r="H193">
        <v>0.99986600000000003</v>
      </c>
      <c r="I193">
        <v>0</v>
      </c>
    </row>
    <row r="194" spans="1:9" x14ac:dyDescent="0.25">
      <c r="A194" t="s">
        <v>87</v>
      </c>
      <c r="B194">
        <v>54385.3</v>
      </c>
      <c r="C194">
        <v>54263</v>
      </c>
      <c r="D194">
        <v>54160.5</v>
      </c>
      <c r="E194">
        <v>12300.2</v>
      </c>
      <c r="F194">
        <v>3156.35</v>
      </c>
      <c r="G194">
        <v>1.2300600000000001E-3</v>
      </c>
      <c r="H194">
        <v>0.99980800000000003</v>
      </c>
      <c r="I194">
        <v>0</v>
      </c>
    </row>
    <row r="195" spans="1:9" x14ac:dyDescent="0.25">
      <c r="A195" t="s">
        <v>87</v>
      </c>
      <c r="B195">
        <v>54391.7</v>
      </c>
      <c r="C195">
        <v>54268.5</v>
      </c>
      <c r="D195">
        <v>54161.5</v>
      </c>
      <c r="E195">
        <v>12300.7</v>
      </c>
      <c r="F195">
        <v>3156.39</v>
      </c>
      <c r="G195">
        <v>1.2300499999999999E-3</v>
      </c>
      <c r="H195">
        <v>0.999946</v>
      </c>
      <c r="I195">
        <v>0</v>
      </c>
    </row>
    <row r="196" spans="1:9" x14ac:dyDescent="0.25">
      <c r="A196" t="s">
        <v>87</v>
      </c>
      <c r="B196">
        <v>54387.199999999997</v>
      </c>
      <c r="C196">
        <v>54264.4</v>
      </c>
      <c r="D196">
        <v>54161.8</v>
      </c>
      <c r="E196">
        <v>12299.4</v>
      </c>
      <c r="F196">
        <v>3156.29</v>
      </c>
      <c r="G196">
        <v>1.2300499999999999E-3</v>
      </c>
      <c r="H196">
        <v>0.99968999999999997</v>
      </c>
      <c r="I196">
        <v>0</v>
      </c>
    </row>
    <row r="197" spans="1:9" x14ac:dyDescent="0.25">
      <c r="A197" t="s">
        <v>87</v>
      </c>
      <c r="B197">
        <v>54395.9</v>
      </c>
      <c r="C197">
        <v>54272.800000000003</v>
      </c>
      <c r="D197">
        <v>54166.400000000001</v>
      </c>
      <c r="E197">
        <v>12300.7</v>
      </c>
      <c r="F197">
        <v>3156.23</v>
      </c>
      <c r="G197">
        <v>1.2300900000000001E-3</v>
      </c>
      <c r="H197">
        <v>0.99999499999999997</v>
      </c>
      <c r="I197">
        <v>0</v>
      </c>
    </row>
    <row r="198" spans="1:9" x14ac:dyDescent="0.25">
      <c r="A198" t="s">
        <v>87</v>
      </c>
      <c r="B198">
        <v>54390.6</v>
      </c>
      <c r="C198">
        <v>54269.4</v>
      </c>
      <c r="D198">
        <v>54163.7</v>
      </c>
      <c r="E198">
        <v>12300</v>
      </c>
      <c r="F198">
        <v>3156.31</v>
      </c>
      <c r="G198">
        <v>1.2300499999999999E-3</v>
      </c>
      <c r="H198">
        <v>0.999664</v>
      </c>
      <c r="I198">
        <v>0</v>
      </c>
    </row>
    <row r="199" spans="1:9" x14ac:dyDescent="0.25">
      <c r="A199" t="s">
        <v>87</v>
      </c>
      <c r="B199">
        <v>54379.4</v>
      </c>
      <c r="C199">
        <v>54257.4</v>
      </c>
      <c r="D199">
        <v>54156.2</v>
      </c>
      <c r="E199">
        <v>12299.6</v>
      </c>
      <c r="F199">
        <v>3156.1</v>
      </c>
      <c r="G199">
        <v>1.2300600000000001E-3</v>
      </c>
      <c r="H199">
        <v>0.99956100000000003</v>
      </c>
      <c r="I199">
        <v>0</v>
      </c>
    </row>
    <row r="200" spans="1:9" x14ac:dyDescent="0.25">
      <c r="A200" t="s">
        <v>87</v>
      </c>
      <c r="B200">
        <v>54381.8</v>
      </c>
      <c r="C200">
        <v>54259.5</v>
      </c>
      <c r="D200">
        <v>54158.7</v>
      </c>
      <c r="E200">
        <v>12299.9</v>
      </c>
      <c r="F200">
        <v>3156.13</v>
      </c>
      <c r="G200">
        <v>1.2300600000000001E-3</v>
      </c>
      <c r="H200">
        <v>0.99973299999999998</v>
      </c>
      <c r="I200">
        <v>0</v>
      </c>
    </row>
    <row r="201" spans="1:9" x14ac:dyDescent="0.25">
      <c r="A201" t="s">
        <v>87</v>
      </c>
      <c r="B201">
        <v>54383.6</v>
      </c>
      <c r="C201">
        <v>54260.2</v>
      </c>
      <c r="D201">
        <v>54154.6</v>
      </c>
      <c r="E201">
        <v>12298.8</v>
      </c>
      <c r="F201">
        <v>3155.93</v>
      </c>
      <c r="G201">
        <v>1.2300600000000001E-3</v>
      </c>
      <c r="H201">
        <v>0.99921899999999997</v>
      </c>
      <c r="I201">
        <v>0</v>
      </c>
    </row>
    <row r="202" spans="1:9" x14ac:dyDescent="0.25">
      <c r="A202" t="s">
        <v>87</v>
      </c>
      <c r="B202">
        <v>54396.800000000003</v>
      </c>
      <c r="C202">
        <v>54273.3</v>
      </c>
      <c r="D202">
        <v>54164.6</v>
      </c>
      <c r="E202">
        <v>12299.7</v>
      </c>
      <c r="F202">
        <v>3156.19</v>
      </c>
      <c r="G202">
        <v>1.2300600000000001E-3</v>
      </c>
      <c r="H202">
        <v>0.99923799999999996</v>
      </c>
      <c r="I202">
        <v>0</v>
      </c>
    </row>
    <row r="203" spans="1:9" x14ac:dyDescent="0.25">
      <c r="A203" t="s">
        <v>87</v>
      </c>
      <c r="B203">
        <v>54377.3</v>
      </c>
      <c r="C203">
        <v>54255.9</v>
      </c>
      <c r="D203">
        <v>54154.9</v>
      </c>
      <c r="E203">
        <v>12299.6</v>
      </c>
      <c r="F203">
        <v>3156.14</v>
      </c>
      <c r="G203">
        <v>1.2300499999999999E-3</v>
      </c>
      <c r="H203">
        <v>0.99947799999999998</v>
      </c>
      <c r="I203">
        <v>0</v>
      </c>
    </row>
    <row r="204" spans="1:9" x14ac:dyDescent="0.25">
      <c r="A204" t="s">
        <v>87</v>
      </c>
      <c r="B204">
        <v>54381.5</v>
      </c>
      <c r="C204">
        <v>54258.400000000001</v>
      </c>
      <c r="D204">
        <v>54154.400000000001</v>
      </c>
      <c r="E204">
        <v>12299.4</v>
      </c>
      <c r="F204">
        <v>3156.07</v>
      </c>
      <c r="G204">
        <v>1.2300499999999999E-3</v>
      </c>
      <c r="H204">
        <v>0.99997100000000005</v>
      </c>
      <c r="I204">
        <v>0</v>
      </c>
    </row>
    <row r="205" spans="1:9" x14ac:dyDescent="0.25">
      <c r="A205" t="s">
        <v>87</v>
      </c>
      <c r="B205">
        <v>54384</v>
      </c>
      <c r="C205">
        <v>54262</v>
      </c>
      <c r="D205">
        <v>54160.3</v>
      </c>
      <c r="E205">
        <v>12300.2</v>
      </c>
      <c r="F205">
        <v>3156.08</v>
      </c>
      <c r="G205">
        <v>1.2300499999999999E-3</v>
      </c>
      <c r="H205">
        <v>0.99973000000000001</v>
      </c>
      <c r="I205">
        <v>0</v>
      </c>
    </row>
    <row r="206" spans="1:9" x14ac:dyDescent="0.25">
      <c r="A206" t="s">
        <v>87</v>
      </c>
      <c r="B206">
        <v>54393.3</v>
      </c>
      <c r="C206">
        <v>54272.2</v>
      </c>
      <c r="D206">
        <v>54162.2</v>
      </c>
      <c r="E206">
        <v>12300.2</v>
      </c>
      <c r="F206">
        <v>3156.21</v>
      </c>
      <c r="G206">
        <v>1.2300499999999999E-3</v>
      </c>
      <c r="H206">
        <v>0.99883599999999995</v>
      </c>
      <c r="I206">
        <v>0</v>
      </c>
    </row>
    <row r="207" spans="1:9" x14ac:dyDescent="0.25">
      <c r="A207" t="s">
        <v>87</v>
      </c>
      <c r="B207">
        <v>54386.9</v>
      </c>
      <c r="C207">
        <v>54264.9</v>
      </c>
      <c r="D207">
        <v>54157.9</v>
      </c>
      <c r="E207">
        <v>12299.2</v>
      </c>
      <c r="F207">
        <v>3156.25</v>
      </c>
      <c r="G207">
        <v>1.2300600000000001E-3</v>
      </c>
      <c r="H207">
        <v>0.99983</v>
      </c>
      <c r="I207">
        <v>0</v>
      </c>
    </row>
    <row r="208" spans="1:9" x14ac:dyDescent="0.25">
      <c r="A208" t="s">
        <v>87</v>
      </c>
      <c r="B208">
        <v>54381.8</v>
      </c>
      <c r="C208">
        <v>54259.7</v>
      </c>
      <c r="D208">
        <v>54158.2</v>
      </c>
      <c r="E208">
        <v>12300.7</v>
      </c>
      <c r="F208">
        <v>3156.28</v>
      </c>
      <c r="G208">
        <v>1.2300600000000001E-3</v>
      </c>
      <c r="H208">
        <v>0.99940799999999996</v>
      </c>
      <c r="I208">
        <v>0</v>
      </c>
    </row>
    <row r="209" spans="1:25" x14ac:dyDescent="0.25">
      <c r="A209" t="s">
        <v>87</v>
      </c>
      <c r="B209">
        <v>54384.7</v>
      </c>
      <c r="C209">
        <v>54261.4</v>
      </c>
      <c r="D209">
        <v>54155.4</v>
      </c>
      <c r="E209">
        <v>12299.5</v>
      </c>
      <c r="F209">
        <v>3156.15</v>
      </c>
      <c r="G209">
        <v>1.2300499999999999E-3</v>
      </c>
      <c r="H209">
        <v>0.99988500000000002</v>
      </c>
      <c r="I209">
        <v>0</v>
      </c>
    </row>
    <row r="210" spans="1:25" x14ac:dyDescent="0.25">
      <c r="A210" t="s">
        <v>87</v>
      </c>
      <c r="B210">
        <v>54388</v>
      </c>
      <c r="C210">
        <v>54264.800000000003</v>
      </c>
      <c r="D210">
        <v>54158.6</v>
      </c>
      <c r="E210">
        <v>12299.1</v>
      </c>
      <c r="F210">
        <v>3156.11</v>
      </c>
      <c r="G210">
        <v>1.2300600000000001E-3</v>
      </c>
      <c r="H210">
        <v>0.99995500000000004</v>
      </c>
      <c r="I210">
        <v>0</v>
      </c>
    </row>
    <row r="211" spans="1:25" x14ac:dyDescent="0.25">
      <c r="A211" t="s">
        <v>87</v>
      </c>
      <c r="B211">
        <v>54386.3</v>
      </c>
      <c r="C211">
        <v>54264.4</v>
      </c>
      <c r="D211">
        <v>54158.1</v>
      </c>
      <c r="E211">
        <v>12299.6</v>
      </c>
      <c r="F211">
        <v>3156.2</v>
      </c>
      <c r="G211">
        <v>1.23007E-3</v>
      </c>
      <c r="H211">
        <v>0.99874300000000005</v>
      </c>
      <c r="I211">
        <v>0</v>
      </c>
    </row>
    <row r="212" spans="1:25" x14ac:dyDescent="0.25">
      <c r="A212" t="s">
        <v>87</v>
      </c>
      <c r="B212">
        <v>54378.1</v>
      </c>
      <c r="C212">
        <v>54255.6</v>
      </c>
      <c r="D212">
        <v>54155</v>
      </c>
      <c r="E212">
        <v>12299.1</v>
      </c>
      <c r="F212">
        <v>3156.2</v>
      </c>
      <c r="G212">
        <v>1.2300499999999999E-3</v>
      </c>
      <c r="H212">
        <v>0.99986600000000003</v>
      </c>
      <c r="I212">
        <v>0</v>
      </c>
    </row>
    <row r="213" spans="1:25" x14ac:dyDescent="0.25">
      <c r="A213" t="s">
        <v>87</v>
      </c>
      <c r="B213">
        <v>54374.7</v>
      </c>
      <c r="C213">
        <v>54252</v>
      </c>
      <c r="D213">
        <v>54153.1</v>
      </c>
      <c r="E213">
        <v>12299.3</v>
      </c>
      <c r="F213">
        <v>3156.4</v>
      </c>
      <c r="G213">
        <v>1.2300499999999999E-3</v>
      </c>
      <c r="H213">
        <v>0.99965499999999996</v>
      </c>
      <c r="I213">
        <v>0</v>
      </c>
    </row>
    <row r="214" spans="1:25" x14ac:dyDescent="0.25">
      <c r="A214" t="s">
        <v>87</v>
      </c>
      <c r="B214">
        <v>54382.1</v>
      </c>
      <c r="C214">
        <v>54261.1</v>
      </c>
      <c r="D214">
        <v>54158.400000000001</v>
      </c>
      <c r="E214">
        <v>12299.8</v>
      </c>
      <c r="F214">
        <v>3156.14</v>
      </c>
      <c r="G214">
        <v>1.2300499999999999E-3</v>
      </c>
      <c r="H214">
        <v>0.99950700000000003</v>
      </c>
      <c r="I214">
        <v>0</v>
      </c>
    </row>
    <row r="215" spans="1:25" x14ac:dyDescent="0.25">
      <c r="A215" t="s">
        <v>87</v>
      </c>
      <c r="B215">
        <v>54392.1</v>
      </c>
      <c r="C215">
        <v>54270.6</v>
      </c>
      <c r="D215">
        <v>54159.9</v>
      </c>
      <c r="E215">
        <v>12300.1</v>
      </c>
      <c r="F215">
        <v>3156.32</v>
      </c>
      <c r="G215">
        <v>1.2300600000000001E-3</v>
      </c>
      <c r="H215">
        <v>0.99908399999999997</v>
      </c>
      <c r="I215">
        <v>0</v>
      </c>
    </row>
    <row r="216" spans="1:25" x14ac:dyDescent="0.25">
      <c r="A216" t="s">
        <v>87</v>
      </c>
      <c r="B216">
        <v>54386.8</v>
      </c>
      <c r="C216">
        <v>54264.5</v>
      </c>
      <c r="D216">
        <v>54161</v>
      </c>
      <c r="E216">
        <v>12304.2</v>
      </c>
      <c r="F216">
        <v>3156.32</v>
      </c>
      <c r="G216">
        <v>1.2300600000000001E-3</v>
      </c>
      <c r="H216">
        <v>0.99971900000000002</v>
      </c>
      <c r="I216">
        <v>0</v>
      </c>
    </row>
    <row r="217" spans="1:25" x14ac:dyDescent="0.25">
      <c r="A217" t="s">
        <v>87</v>
      </c>
      <c r="B217">
        <v>54388.5</v>
      </c>
      <c r="C217">
        <v>54264.6</v>
      </c>
      <c r="D217">
        <v>54162.5</v>
      </c>
      <c r="E217">
        <v>12299.9</v>
      </c>
      <c r="F217">
        <v>3156.27</v>
      </c>
      <c r="G217">
        <v>1.2300499999999999E-3</v>
      </c>
      <c r="H217">
        <v>0.99982199999999999</v>
      </c>
      <c r="I217">
        <v>0</v>
      </c>
    </row>
    <row r="218" spans="1:25" x14ac:dyDescent="0.25">
      <c r="A218" t="s">
        <v>87</v>
      </c>
      <c r="B218">
        <v>54385.9</v>
      </c>
      <c r="C218">
        <v>54264.3</v>
      </c>
      <c r="D218">
        <v>54162</v>
      </c>
      <c r="E218">
        <v>12300.3</v>
      </c>
      <c r="F218">
        <v>3156.22</v>
      </c>
      <c r="G218">
        <v>1.2300600000000001E-3</v>
      </c>
      <c r="H218">
        <v>0.99956199999999995</v>
      </c>
      <c r="I218">
        <v>0</v>
      </c>
    </row>
    <row r="219" spans="1:25" x14ac:dyDescent="0.25">
      <c r="A219" t="s">
        <v>87</v>
      </c>
      <c r="B219">
        <v>54391.1</v>
      </c>
      <c r="C219">
        <v>54269.1</v>
      </c>
      <c r="D219">
        <v>54160.5</v>
      </c>
      <c r="E219">
        <v>12300</v>
      </c>
      <c r="F219">
        <v>3156.28</v>
      </c>
      <c r="G219">
        <v>1.2300499999999999E-3</v>
      </c>
      <c r="H219">
        <v>0.99964900000000001</v>
      </c>
      <c r="I219">
        <v>0</v>
      </c>
    </row>
    <row r="220" spans="1:25" x14ac:dyDescent="0.25">
      <c r="A220" t="s">
        <v>87</v>
      </c>
      <c r="B220">
        <v>54389.8</v>
      </c>
      <c r="C220">
        <v>54267.6</v>
      </c>
      <c r="D220">
        <v>54160.2</v>
      </c>
      <c r="E220">
        <v>12299.6</v>
      </c>
      <c r="F220">
        <v>3156.22</v>
      </c>
      <c r="G220">
        <v>1.2300499999999999E-3</v>
      </c>
      <c r="H220">
        <v>0.99897899999999995</v>
      </c>
      <c r="I220">
        <v>0</v>
      </c>
    </row>
    <row r="221" spans="1:25" x14ac:dyDescent="0.25">
      <c r="A221" t="s">
        <v>87</v>
      </c>
      <c r="B221">
        <v>54379.7</v>
      </c>
      <c r="C221">
        <v>54257.3</v>
      </c>
      <c r="D221">
        <v>54156.9</v>
      </c>
      <c r="E221">
        <v>12299.3</v>
      </c>
      <c r="F221">
        <v>3156.3</v>
      </c>
      <c r="G221">
        <v>1.2300499999999999E-3</v>
      </c>
      <c r="H221">
        <v>0.99974399999999997</v>
      </c>
      <c r="I221">
        <v>0</v>
      </c>
    </row>
    <row r="222" spans="1:25" x14ac:dyDescent="0.25">
      <c r="A222" t="s">
        <v>87</v>
      </c>
      <c r="B222">
        <v>54384</v>
      </c>
      <c r="C222">
        <v>54261.1</v>
      </c>
      <c r="D222">
        <v>54159</v>
      </c>
      <c r="E222">
        <v>12300.1</v>
      </c>
      <c r="F222">
        <v>3156.32</v>
      </c>
      <c r="G222">
        <v>1.2300499999999999E-3</v>
      </c>
      <c r="H222">
        <v>0.99955899999999998</v>
      </c>
      <c r="I222">
        <v>0</v>
      </c>
    </row>
    <row r="223" spans="1:25" x14ac:dyDescent="0.25">
      <c r="A223" t="s">
        <v>87</v>
      </c>
      <c r="B223">
        <v>54391.3</v>
      </c>
      <c r="C223">
        <v>54266</v>
      </c>
      <c r="D223">
        <v>54159.7</v>
      </c>
      <c r="E223">
        <v>12300.6</v>
      </c>
      <c r="F223">
        <v>3156.25</v>
      </c>
      <c r="G223">
        <v>1.2300600000000001E-3</v>
      </c>
      <c r="H223">
        <v>0.99970700000000001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54386</v>
      </c>
      <c r="C224">
        <v>54261.5</v>
      </c>
      <c r="D224">
        <v>54150.6</v>
      </c>
      <c r="E224">
        <v>12299.1</v>
      </c>
      <c r="F224">
        <v>3155.94</v>
      </c>
      <c r="G224">
        <v>1.2300600000000001E-3</v>
      </c>
      <c r="H224">
        <v>0.99952700000000005</v>
      </c>
      <c r="I224">
        <v>0</v>
      </c>
      <c r="R224">
        <f>AVERAGE(B175:B224)</f>
        <v>54386.332000000002</v>
      </c>
      <c r="S224">
        <f>AVERAGE(C175:C224)</f>
        <v>54263.901999999995</v>
      </c>
      <c r="U224">
        <f>_xlfn.VAR.P(B175:B224)</f>
        <v>26.906976000006178</v>
      </c>
      <c r="V224">
        <f>_xlfn.VAR.P(C175:C224)</f>
        <v>26.171795999999535</v>
      </c>
      <c r="X224">
        <f>1.96*SQRT(U224)/50</f>
        <v>0.20333798366426645</v>
      </c>
      <c r="Y224">
        <f>1.96*SQRT(V224)/50</f>
        <v>0.20054084024317662</v>
      </c>
    </row>
    <row r="225" spans="1:9" x14ac:dyDescent="0.25">
      <c r="A225" t="s">
        <v>87</v>
      </c>
      <c r="B225">
        <v>2719384.0904000001</v>
      </c>
      <c r="C225" t="s">
        <v>36</v>
      </c>
    </row>
    <row r="226" spans="1:9" x14ac:dyDescent="0.25">
      <c r="A226" t="s">
        <v>103</v>
      </c>
      <c r="B226">
        <v>57984.4</v>
      </c>
      <c r="C226">
        <v>57863</v>
      </c>
      <c r="D226">
        <v>57759.4</v>
      </c>
      <c r="E226">
        <v>11652.3</v>
      </c>
      <c r="F226">
        <v>3282.63</v>
      </c>
      <c r="G226">
        <v>1.2300499999999999E-3</v>
      </c>
      <c r="H226">
        <v>0.99919199999999997</v>
      </c>
      <c r="I226">
        <v>0</v>
      </c>
    </row>
    <row r="227" spans="1:9" x14ac:dyDescent="0.25">
      <c r="A227" t="s">
        <v>103</v>
      </c>
      <c r="B227">
        <v>57984.800000000003</v>
      </c>
      <c r="C227">
        <v>57862.6</v>
      </c>
      <c r="D227">
        <v>57758.8</v>
      </c>
      <c r="E227">
        <v>11651.8</v>
      </c>
      <c r="F227">
        <v>3282.48</v>
      </c>
      <c r="G227">
        <v>1.2300499999999999E-3</v>
      </c>
      <c r="H227">
        <v>0.99998299999999996</v>
      </c>
      <c r="I227">
        <v>0</v>
      </c>
    </row>
    <row r="228" spans="1:9" x14ac:dyDescent="0.25">
      <c r="A228" t="s">
        <v>103</v>
      </c>
      <c r="B228">
        <v>58000</v>
      </c>
      <c r="C228">
        <v>57875.5</v>
      </c>
      <c r="D228">
        <v>57763.199999999997</v>
      </c>
      <c r="E228">
        <v>11652.5</v>
      </c>
      <c r="F228">
        <v>3282.58</v>
      </c>
      <c r="G228">
        <v>1.2300499999999999E-3</v>
      </c>
      <c r="H228">
        <v>0.99952099999999999</v>
      </c>
      <c r="I228">
        <v>0</v>
      </c>
    </row>
    <row r="229" spans="1:9" x14ac:dyDescent="0.25">
      <c r="A229" t="s">
        <v>103</v>
      </c>
      <c r="B229">
        <v>58001.1</v>
      </c>
      <c r="C229">
        <v>57877.3</v>
      </c>
      <c r="D229">
        <v>57767.1</v>
      </c>
      <c r="E229">
        <v>11652.8</v>
      </c>
      <c r="F229">
        <v>3282.61</v>
      </c>
      <c r="G229">
        <v>1.2300499999999999E-3</v>
      </c>
      <c r="H229">
        <v>0.999031</v>
      </c>
      <c r="I229">
        <v>0</v>
      </c>
    </row>
    <row r="230" spans="1:9" x14ac:dyDescent="0.25">
      <c r="A230" t="s">
        <v>103</v>
      </c>
      <c r="B230">
        <v>57989.9</v>
      </c>
      <c r="C230">
        <v>57865.1</v>
      </c>
      <c r="D230">
        <v>57763.5</v>
      </c>
      <c r="E230">
        <v>11652.9</v>
      </c>
      <c r="F230">
        <v>3282.55</v>
      </c>
      <c r="G230">
        <v>1.2300499999999999E-3</v>
      </c>
      <c r="H230">
        <v>0.99995699999999998</v>
      </c>
      <c r="I230">
        <v>0</v>
      </c>
    </row>
    <row r="231" spans="1:9" x14ac:dyDescent="0.25">
      <c r="A231" t="s">
        <v>103</v>
      </c>
      <c r="B231">
        <v>57981.8</v>
      </c>
      <c r="C231">
        <v>57859</v>
      </c>
      <c r="D231">
        <v>57759.4</v>
      </c>
      <c r="E231">
        <v>11652.3</v>
      </c>
      <c r="F231">
        <v>3282.45</v>
      </c>
      <c r="G231">
        <v>1.2300600000000001E-3</v>
      </c>
      <c r="H231">
        <v>0.99950000000000006</v>
      </c>
      <c r="I231">
        <v>0</v>
      </c>
    </row>
    <row r="232" spans="1:9" x14ac:dyDescent="0.25">
      <c r="A232" t="s">
        <v>103</v>
      </c>
      <c r="B232">
        <v>57986.1</v>
      </c>
      <c r="C232">
        <v>57863</v>
      </c>
      <c r="D232">
        <v>57760.6</v>
      </c>
      <c r="E232">
        <v>11652.7</v>
      </c>
      <c r="F232">
        <v>3282.46</v>
      </c>
      <c r="G232">
        <v>1.2300499999999999E-3</v>
      </c>
      <c r="H232">
        <v>0.99930799999999997</v>
      </c>
      <c r="I232">
        <v>0</v>
      </c>
    </row>
    <row r="233" spans="1:9" x14ac:dyDescent="0.25">
      <c r="A233" t="s">
        <v>103</v>
      </c>
      <c r="B233">
        <v>57991.9</v>
      </c>
      <c r="C233">
        <v>57868.800000000003</v>
      </c>
      <c r="D233">
        <v>57761.3</v>
      </c>
      <c r="E233">
        <v>11652</v>
      </c>
      <c r="F233">
        <v>3282.46</v>
      </c>
      <c r="G233">
        <v>1.2300499999999999E-3</v>
      </c>
      <c r="H233">
        <v>0.99990000000000001</v>
      </c>
      <c r="I233">
        <v>0</v>
      </c>
    </row>
    <row r="234" spans="1:9" x14ac:dyDescent="0.25">
      <c r="A234" t="s">
        <v>103</v>
      </c>
      <c r="B234">
        <v>57982.400000000001</v>
      </c>
      <c r="C234">
        <v>57857.4</v>
      </c>
      <c r="D234">
        <v>57756.800000000003</v>
      </c>
      <c r="E234">
        <v>11652</v>
      </c>
      <c r="F234">
        <v>3282.43</v>
      </c>
      <c r="G234">
        <v>1.2300499999999999E-3</v>
      </c>
      <c r="H234">
        <v>0.99992700000000001</v>
      </c>
      <c r="I234">
        <v>0</v>
      </c>
    </row>
    <row r="235" spans="1:9" x14ac:dyDescent="0.25">
      <c r="A235" t="s">
        <v>103</v>
      </c>
      <c r="B235">
        <v>57986.5</v>
      </c>
      <c r="C235">
        <v>57865.4</v>
      </c>
      <c r="D235">
        <v>57760.5</v>
      </c>
      <c r="E235">
        <v>11652.8</v>
      </c>
      <c r="F235">
        <v>3282.54</v>
      </c>
      <c r="G235">
        <v>1.2300600000000001E-3</v>
      </c>
      <c r="H235">
        <v>0.99988100000000002</v>
      </c>
      <c r="I235">
        <v>0</v>
      </c>
    </row>
    <row r="236" spans="1:9" x14ac:dyDescent="0.25">
      <c r="A236" t="s">
        <v>103</v>
      </c>
      <c r="B236">
        <v>57984.9</v>
      </c>
      <c r="C236">
        <v>57863.199999999997</v>
      </c>
      <c r="D236">
        <v>57759.5</v>
      </c>
      <c r="E236">
        <v>11652.2</v>
      </c>
      <c r="F236">
        <v>3282.49</v>
      </c>
      <c r="G236">
        <v>1.2301E-3</v>
      </c>
      <c r="H236">
        <v>0.99902599999999997</v>
      </c>
      <c r="I236">
        <v>0</v>
      </c>
    </row>
    <row r="237" spans="1:9" x14ac:dyDescent="0.25">
      <c r="A237" t="s">
        <v>103</v>
      </c>
      <c r="B237">
        <v>57995.7</v>
      </c>
      <c r="C237">
        <v>57874.1</v>
      </c>
      <c r="D237">
        <v>57762.400000000001</v>
      </c>
      <c r="E237">
        <v>11652.6</v>
      </c>
      <c r="F237">
        <v>3282.48</v>
      </c>
      <c r="G237">
        <v>1.2300600000000001E-3</v>
      </c>
      <c r="H237">
        <v>0.999915</v>
      </c>
      <c r="I237">
        <v>0</v>
      </c>
    </row>
    <row r="238" spans="1:9" x14ac:dyDescent="0.25">
      <c r="A238" t="s">
        <v>103</v>
      </c>
      <c r="B238">
        <v>57982.7</v>
      </c>
      <c r="C238">
        <v>57861.1</v>
      </c>
      <c r="D238">
        <v>57757.599999999999</v>
      </c>
      <c r="E238">
        <v>11652.1</v>
      </c>
      <c r="F238">
        <v>3282.38</v>
      </c>
      <c r="G238">
        <v>1.2300799999999999E-3</v>
      </c>
      <c r="H238">
        <v>0.99928700000000004</v>
      </c>
      <c r="I238">
        <v>0</v>
      </c>
    </row>
    <row r="239" spans="1:9" x14ac:dyDescent="0.25">
      <c r="A239" t="s">
        <v>103</v>
      </c>
      <c r="B239">
        <v>57978.400000000001</v>
      </c>
      <c r="C239">
        <v>57856.7</v>
      </c>
      <c r="D239">
        <v>57757.8</v>
      </c>
      <c r="E239">
        <v>11652.8</v>
      </c>
      <c r="F239">
        <v>3282.42</v>
      </c>
      <c r="G239">
        <v>1.2300499999999999E-3</v>
      </c>
      <c r="H239">
        <v>0.999552</v>
      </c>
      <c r="I239">
        <v>0</v>
      </c>
    </row>
    <row r="240" spans="1:9" x14ac:dyDescent="0.25">
      <c r="A240" t="s">
        <v>103</v>
      </c>
      <c r="B240">
        <v>57980</v>
      </c>
      <c r="C240">
        <v>57858.400000000001</v>
      </c>
      <c r="D240">
        <v>57755.1</v>
      </c>
      <c r="E240">
        <v>11651.7</v>
      </c>
      <c r="F240">
        <v>3282.35</v>
      </c>
      <c r="G240">
        <v>1.23018E-3</v>
      </c>
      <c r="H240">
        <v>0.99941000000000002</v>
      </c>
      <c r="I240">
        <v>0</v>
      </c>
    </row>
    <row r="241" spans="1:9" x14ac:dyDescent="0.25">
      <c r="A241" t="s">
        <v>103</v>
      </c>
      <c r="B241">
        <v>57988.3</v>
      </c>
      <c r="C241">
        <v>57866.6</v>
      </c>
      <c r="D241">
        <v>57761.2</v>
      </c>
      <c r="E241">
        <v>11652.4</v>
      </c>
      <c r="F241">
        <v>3282.45</v>
      </c>
      <c r="G241">
        <v>1.2300600000000001E-3</v>
      </c>
      <c r="H241">
        <v>0.99965899999999996</v>
      </c>
      <c r="I241">
        <v>0</v>
      </c>
    </row>
    <row r="242" spans="1:9" x14ac:dyDescent="0.25">
      <c r="A242" t="s">
        <v>103</v>
      </c>
      <c r="B242">
        <v>57985.5</v>
      </c>
      <c r="C242">
        <v>57863.9</v>
      </c>
      <c r="D242">
        <v>57759.4</v>
      </c>
      <c r="E242">
        <v>11652</v>
      </c>
      <c r="F242">
        <v>3282.44</v>
      </c>
      <c r="G242">
        <v>1.2300499999999999E-3</v>
      </c>
      <c r="H242">
        <v>0.99995199999999995</v>
      </c>
      <c r="I242">
        <v>0</v>
      </c>
    </row>
    <row r="243" spans="1:9" x14ac:dyDescent="0.25">
      <c r="A243" t="s">
        <v>103</v>
      </c>
      <c r="B243">
        <v>57984.4</v>
      </c>
      <c r="C243">
        <v>57863.5</v>
      </c>
      <c r="D243">
        <v>57763.5</v>
      </c>
      <c r="E243">
        <v>11653.4</v>
      </c>
      <c r="F243">
        <v>3282.61</v>
      </c>
      <c r="G243">
        <v>1.2300600000000001E-3</v>
      </c>
      <c r="H243">
        <v>0.99746100000000004</v>
      </c>
      <c r="I243">
        <v>0</v>
      </c>
    </row>
    <row r="244" spans="1:9" x14ac:dyDescent="0.25">
      <c r="A244" t="s">
        <v>103</v>
      </c>
      <c r="B244">
        <v>57987.199999999997</v>
      </c>
      <c r="C244">
        <v>57866.1</v>
      </c>
      <c r="D244">
        <v>57765.7</v>
      </c>
      <c r="E244">
        <v>11653.5</v>
      </c>
      <c r="F244">
        <v>3282.64</v>
      </c>
      <c r="G244">
        <v>1.2301E-3</v>
      </c>
      <c r="H244">
        <v>0.99915600000000004</v>
      </c>
      <c r="I244">
        <v>0</v>
      </c>
    </row>
    <row r="245" spans="1:9" x14ac:dyDescent="0.25">
      <c r="A245" t="s">
        <v>103</v>
      </c>
      <c r="B245">
        <v>57987</v>
      </c>
      <c r="C245">
        <v>57866</v>
      </c>
      <c r="D245">
        <v>57760.2</v>
      </c>
      <c r="E245">
        <v>11652.4</v>
      </c>
      <c r="F245">
        <v>3282.39</v>
      </c>
      <c r="G245">
        <v>1.2300600000000001E-3</v>
      </c>
      <c r="H245">
        <v>0.99937200000000004</v>
      </c>
      <c r="I245">
        <v>0</v>
      </c>
    </row>
    <row r="246" spans="1:9" x14ac:dyDescent="0.25">
      <c r="A246" t="s">
        <v>103</v>
      </c>
      <c r="B246">
        <v>57986</v>
      </c>
      <c r="C246">
        <v>57864.1</v>
      </c>
      <c r="D246">
        <v>57756.2</v>
      </c>
      <c r="E246">
        <v>11652.1</v>
      </c>
      <c r="F246">
        <v>3282.39</v>
      </c>
      <c r="G246">
        <v>1.2300499999999999E-3</v>
      </c>
      <c r="H246">
        <v>0.99944900000000003</v>
      </c>
      <c r="I246">
        <v>0</v>
      </c>
    </row>
    <row r="247" spans="1:9" x14ac:dyDescent="0.25">
      <c r="A247" t="s">
        <v>103</v>
      </c>
      <c r="B247">
        <v>57982.400000000001</v>
      </c>
      <c r="C247">
        <v>57860.3</v>
      </c>
      <c r="D247">
        <v>57757.5</v>
      </c>
      <c r="E247">
        <v>11652.3</v>
      </c>
      <c r="F247">
        <v>3282.43</v>
      </c>
      <c r="G247">
        <v>1.2300499999999999E-3</v>
      </c>
      <c r="H247">
        <v>0.99973100000000004</v>
      </c>
      <c r="I247">
        <v>0</v>
      </c>
    </row>
    <row r="248" spans="1:9" x14ac:dyDescent="0.25">
      <c r="A248" t="s">
        <v>103</v>
      </c>
      <c r="B248">
        <v>57984.7</v>
      </c>
      <c r="C248">
        <v>57862.6</v>
      </c>
      <c r="D248">
        <v>57757.7</v>
      </c>
      <c r="E248">
        <v>11652.3</v>
      </c>
      <c r="F248">
        <v>3282.43</v>
      </c>
      <c r="G248">
        <v>1.2300499999999999E-3</v>
      </c>
      <c r="H248">
        <v>0.99995800000000001</v>
      </c>
      <c r="I248">
        <v>0</v>
      </c>
    </row>
    <row r="249" spans="1:9" x14ac:dyDescent="0.25">
      <c r="A249" t="s">
        <v>103</v>
      </c>
      <c r="B249">
        <v>57983.1</v>
      </c>
      <c r="C249">
        <v>57861.5</v>
      </c>
      <c r="D249">
        <v>57757.5</v>
      </c>
      <c r="E249">
        <v>11651.8</v>
      </c>
      <c r="F249">
        <v>3282.4</v>
      </c>
      <c r="G249">
        <v>1.2300900000000001E-3</v>
      </c>
      <c r="H249">
        <v>0.99971699999999997</v>
      </c>
      <c r="I249">
        <v>0</v>
      </c>
    </row>
    <row r="250" spans="1:9" x14ac:dyDescent="0.25">
      <c r="A250" t="s">
        <v>103</v>
      </c>
      <c r="B250">
        <v>57988.1</v>
      </c>
      <c r="C250">
        <v>57865.599999999999</v>
      </c>
      <c r="D250">
        <v>57756.5</v>
      </c>
      <c r="E250">
        <v>11651.3</v>
      </c>
      <c r="F250">
        <v>3282.37</v>
      </c>
      <c r="G250">
        <v>1.2300799999999999E-3</v>
      </c>
      <c r="H250">
        <v>0.99999000000000005</v>
      </c>
      <c r="I250">
        <v>0</v>
      </c>
    </row>
    <row r="251" spans="1:9" x14ac:dyDescent="0.25">
      <c r="A251" t="s">
        <v>103</v>
      </c>
      <c r="B251">
        <v>57977.599999999999</v>
      </c>
      <c r="C251">
        <v>57855.3</v>
      </c>
      <c r="D251">
        <v>57757.2</v>
      </c>
      <c r="E251">
        <v>11652.3</v>
      </c>
      <c r="F251">
        <v>3282.46</v>
      </c>
      <c r="G251">
        <v>1.2301199999999999E-3</v>
      </c>
      <c r="H251">
        <v>0.99801200000000001</v>
      </c>
      <c r="I251">
        <v>0</v>
      </c>
    </row>
    <row r="252" spans="1:9" x14ac:dyDescent="0.25">
      <c r="A252" t="s">
        <v>103</v>
      </c>
      <c r="B252">
        <v>57986.1</v>
      </c>
      <c r="C252">
        <v>57864.800000000003</v>
      </c>
      <c r="D252">
        <v>57763.8</v>
      </c>
      <c r="E252">
        <v>11653.1</v>
      </c>
      <c r="F252">
        <v>3282.58</v>
      </c>
      <c r="G252">
        <v>1.2300499999999999E-3</v>
      </c>
      <c r="H252">
        <v>0.99974499999999999</v>
      </c>
      <c r="I252">
        <v>0</v>
      </c>
    </row>
    <row r="253" spans="1:9" x14ac:dyDescent="0.25">
      <c r="A253" t="s">
        <v>103</v>
      </c>
      <c r="B253">
        <v>57989.9</v>
      </c>
      <c r="C253">
        <v>57868.3</v>
      </c>
      <c r="D253">
        <v>57763.199999999997</v>
      </c>
      <c r="E253">
        <v>11652.7</v>
      </c>
      <c r="F253">
        <v>3282.52</v>
      </c>
      <c r="G253">
        <v>1.2300600000000001E-3</v>
      </c>
      <c r="H253">
        <v>0.99937200000000004</v>
      </c>
      <c r="I253">
        <v>0</v>
      </c>
    </row>
    <row r="254" spans="1:9" x14ac:dyDescent="0.25">
      <c r="A254" t="s">
        <v>103</v>
      </c>
      <c r="B254">
        <v>57992.6</v>
      </c>
      <c r="C254">
        <v>57871.1</v>
      </c>
      <c r="D254">
        <v>57761.9</v>
      </c>
      <c r="E254">
        <v>11652.5</v>
      </c>
      <c r="F254">
        <v>3282.45</v>
      </c>
      <c r="G254">
        <v>1.2300900000000001E-3</v>
      </c>
      <c r="H254">
        <v>0.99985199999999996</v>
      </c>
      <c r="I254">
        <v>0</v>
      </c>
    </row>
    <row r="255" spans="1:9" x14ac:dyDescent="0.25">
      <c r="A255" t="s">
        <v>103</v>
      </c>
      <c r="B255">
        <v>57982.3</v>
      </c>
      <c r="C255">
        <v>57860</v>
      </c>
      <c r="D255">
        <v>57758.5</v>
      </c>
      <c r="E255">
        <v>11652.6</v>
      </c>
      <c r="F255">
        <v>3282.43</v>
      </c>
      <c r="G255">
        <v>1.2300600000000001E-3</v>
      </c>
      <c r="H255">
        <v>0.999278</v>
      </c>
      <c r="I255">
        <v>0</v>
      </c>
    </row>
    <row r="256" spans="1:9" x14ac:dyDescent="0.25">
      <c r="A256" t="s">
        <v>103</v>
      </c>
      <c r="B256">
        <v>57978.3</v>
      </c>
      <c r="C256">
        <v>57857.2</v>
      </c>
      <c r="D256">
        <v>57757.1</v>
      </c>
      <c r="E256">
        <v>11652</v>
      </c>
      <c r="F256">
        <v>3282.42</v>
      </c>
      <c r="G256">
        <v>1.2300499999999999E-3</v>
      </c>
      <c r="H256">
        <v>0.999421</v>
      </c>
      <c r="I256">
        <v>0</v>
      </c>
    </row>
    <row r="257" spans="1:9" x14ac:dyDescent="0.25">
      <c r="A257" t="s">
        <v>103</v>
      </c>
      <c r="B257">
        <v>57984.7</v>
      </c>
      <c r="C257">
        <v>57864</v>
      </c>
      <c r="D257">
        <v>57759.6</v>
      </c>
      <c r="E257">
        <v>11652.6</v>
      </c>
      <c r="F257">
        <v>3282.42</v>
      </c>
      <c r="G257">
        <v>1.2300499999999999E-3</v>
      </c>
      <c r="H257">
        <v>0.99997499999999995</v>
      </c>
      <c r="I257">
        <v>0</v>
      </c>
    </row>
    <row r="258" spans="1:9" x14ac:dyDescent="0.25">
      <c r="A258" t="s">
        <v>103</v>
      </c>
      <c r="B258">
        <v>57999.5</v>
      </c>
      <c r="C258">
        <v>57876.800000000003</v>
      </c>
      <c r="D258">
        <v>57764.2</v>
      </c>
      <c r="E258">
        <v>11653</v>
      </c>
      <c r="F258">
        <v>3282.53</v>
      </c>
      <c r="G258">
        <v>1.2300799999999999E-3</v>
      </c>
      <c r="H258">
        <v>0.99975899999999995</v>
      </c>
      <c r="I258">
        <v>0</v>
      </c>
    </row>
    <row r="259" spans="1:9" x14ac:dyDescent="0.25">
      <c r="A259" t="s">
        <v>103</v>
      </c>
      <c r="B259">
        <v>57988.9</v>
      </c>
      <c r="C259">
        <v>57862</v>
      </c>
      <c r="D259">
        <v>57762.2</v>
      </c>
      <c r="E259">
        <v>11652.9</v>
      </c>
      <c r="F259">
        <v>3282.54</v>
      </c>
      <c r="G259">
        <v>1.2300499999999999E-3</v>
      </c>
      <c r="H259">
        <v>0.99979700000000005</v>
      </c>
      <c r="I259">
        <v>0</v>
      </c>
    </row>
    <row r="260" spans="1:9" x14ac:dyDescent="0.25">
      <c r="A260" t="s">
        <v>103</v>
      </c>
      <c r="B260">
        <v>57985.4</v>
      </c>
      <c r="C260">
        <v>57863.199999999997</v>
      </c>
      <c r="D260">
        <v>57762.2</v>
      </c>
      <c r="E260">
        <v>11652.4</v>
      </c>
      <c r="F260">
        <v>3282.51</v>
      </c>
      <c r="G260">
        <v>1.23007E-3</v>
      </c>
      <c r="H260">
        <v>0.99917699999999998</v>
      </c>
      <c r="I260">
        <v>0</v>
      </c>
    </row>
    <row r="261" spans="1:9" x14ac:dyDescent="0.25">
      <c r="A261" t="s">
        <v>103</v>
      </c>
      <c r="B261">
        <v>57987</v>
      </c>
      <c r="C261">
        <v>57866.5</v>
      </c>
      <c r="D261">
        <v>57763.7</v>
      </c>
      <c r="E261">
        <v>11652.9</v>
      </c>
      <c r="F261">
        <v>3282.55</v>
      </c>
      <c r="G261">
        <v>1.2300499999999999E-3</v>
      </c>
      <c r="H261">
        <v>0.99955799999999995</v>
      </c>
      <c r="I261">
        <v>0</v>
      </c>
    </row>
    <row r="262" spans="1:9" x14ac:dyDescent="0.25">
      <c r="A262" t="s">
        <v>103</v>
      </c>
      <c r="B262">
        <v>57992.3</v>
      </c>
      <c r="C262">
        <v>57870.9</v>
      </c>
      <c r="D262">
        <v>57764.3</v>
      </c>
      <c r="E262">
        <v>11653.1</v>
      </c>
      <c r="F262">
        <v>3282.46</v>
      </c>
      <c r="G262">
        <v>1.2300499999999999E-3</v>
      </c>
      <c r="H262">
        <v>0.99964200000000003</v>
      </c>
      <c r="I262">
        <v>0</v>
      </c>
    </row>
    <row r="263" spans="1:9" x14ac:dyDescent="0.25">
      <c r="A263" t="s">
        <v>103</v>
      </c>
      <c r="B263">
        <v>57988.5</v>
      </c>
      <c r="C263">
        <v>57867</v>
      </c>
      <c r="D263">
        <v>57765.5</v>
      </c>
      <c r="E263">
        <v>11653.2</v>
      </c>
      <c r="F263">
        <v>3282.65</v>
      </c>
      <c r="G263">
        <v>1.2300600000000001E-3</v>
      </c>
      <c r="H263">
        <v>0.99900199999999995</v>
      </c>
      <c r="I263">
        <v>0</v>
      </c>
    </row>
    <row r="264" spans="1:9" x14ac:dyDescent="0.25">
      <c r="A264" t="s">
        <v>103</v>
      </c>
      <c r="B264">
        <v>57986.9</v>
      </c>
      <c r="C264">
        <v>57864.6</v>
      </c>
      <c r="D264">
        <v>57764.6</v>
      </c>
      <c r="E264">
        <v>11653.3</v>
      </c>
      <c r="F264">
        <v>3282.62</v>
      </c>
      <c r="G264">
        <v>1.2300900000000001E-3</v>
      </c>
      <c r="H264">
        <v>0.99992899999999996</v>
      </c>
      <c r="I264">
        <v>0</v>
      </c>
    </row>
    <row r="265" spans="1:9" x14ac:dyDescent="0.25">
      <c r="A265" t="s">
        <v>103</v>
      </c>
      <c r="B265">
        <v>57988.3</v>
      </c>
      <c r="C265">
        <v>57865.9</v>
      </c>
      <c r="D265">
        <v>57764.9</v>
      </c>
      <c r="E265">
        <v>11653.4</v>
      </c>
      <c r="F265">
        <v>3282.6</v>
      </c>
      <c r="G265">
        <v>1.2301899999999999E-3</v>
      </c>
      <c r="H265">
        <v>0.99975899999999995</v>
      </c>
      <c r="I265">
        <v>0</v>
      </c>
    </row>
    <row r="266" spans="1:9" x14ac:dyDescent="0.25">
      <c r="A266" t="s">
        <v>103</v>
      </c>
      <c r="B266">
        <v>57994.9</v>
      </c>
      <c r="C266">
        <v>57872.7</v>
      </c>
      <c r="D266">
        <v>57763.7</v>
      </c>
      <c r="E266">
        <v>11652.6</v>
      </c>
      <c r="F266">
        <v>3282.53</v>
      </c>
      <c r="G266">
        <v>1.2300499999999999E-3</v>
      </c>
      <c r="H266">
        <v>0.99967799999999996</v>
      </c>
      <c r="I266">
        <v>0</v>
      </c>
    </row>
    <row r="267" spans="1:9" x14ac:dyDescent="0.25">
      <c r="A267" t="s">
        <v>103</v>
      </c>
      <c r="B267">
        <v>57991.6</v>
      </c>
      <c r="C267">
        <v>57869.3</v>
      </c>
      <c r="D267">
        <v>57764.6</v>
      </c>
      <c r="E267">
        <v>11653.7</v>
      </c>
      <c r="F267">
        <v>3282.64</v>
      </c>
      <c r="G267">
        <v>1.2300499999999999E-3</v>
      </c>
      <c r="H267">
        <v>0.99988299999999997</v>
      </c>
      <c r="I267">
        <v>0</v>
      </c>
    </row>
    <row r="268" spans="1:9" x14ac:dyDescent="0.25">
      <c r="A268" t="s">
        <v>103</v>
      </c>
      <c r="B268">
        <v>57986.7</v>
      </c>
      <c r="C268">
        <v>57865.2</v>
      </c>
      <c r="D268">
        <v>57762.8</v>
      </c>
      <c r="E268">
        <v>11653.2</v>
      </c>
      <c r="F268">
        <v>3282.57</v>
      </c>
      <c r="G268">
        <v>1.2300499999999999E-3</v>
      </c>
      <c r="H268">
        <v>0.99925600000000003</v>
      </c>
      <c r="I268">
        <v>0</v>
      </c>
    </row>
    <row r="269" spans="1:9" x14ac:dyDescent="0.25">
      <c r="A269" t="s">
        <v>103</v>
      </c>
      <c r="B269">
        <v>57986.8</v>
      </c>
      <c r="C269">
        <v>57865</v>
      </c>
      <c r="D269">
        <v>57763.4</v>
      </c>
      <c r="E269">
        <v>11652.8</v>
      </c>
      <c r="F269">
        <v>3282.54</v>
      </c>
      <c r="G269">
        <v>1.2300499999999999E-3</v>
      </c>
      <c r="H269">
        <v>0.99988200000000005</v>
      </c>
      <c r="I269">
        <v>0</v>
      </c>
    </row>
    <row r="270" spans="1:9" x14ac:dyDescent="0.25">
      <c r="A270" t="s">
        <v>103</v>
      </c>
      <c r="B270">
        <v>57998.9</v>
      </c>
      <c r="C270">
        <v>57877.1</v>
      </c>
      <c r="D270">
        <v>57768.5</v>
      </c>
      <c r="E270">
        <v>11653.7</v>
      </c>
      <c r="F270">
        <v>3282.67</v>
      </c>
      <c r="G270">
        <v>1.2300499999999999E-3</v>
      </c>
      <c r="H270">
        <v>0.99986799999999998</v>
      </c>
      <c r="I270">
        <v>0</v>
      </c>
    </row>
    <row r="271" spans="1:9" x14ac:dyDescent="0.25">
      <c r="A271" t="s">
        <v>103</v>
      </c>
      <c r="B271">
        <v>57992.5</v>
      </c>
      <c r="C271">
        <v>57870.1</v>
      </c>
      <c r="D271">
        <v>57765.8</v>
      </c>
      <c r="E271">
        <v>11652.9</v>
      </c>
      <c r="F271">
        <v>3282.61</v>
      </c>
      <c r="G271">
        <v>1.2300900000000001E-3</v>
      </c>
      <c r="H271">
        <v>0.99982800000000005</v>
      </c>
      <c r="I271">
        <v>0</v>
      </c>
    </row>
    <row r="272" spans="1:9" x14ac:dyDescent="0.25">
      <c r="A272" t="s">
        <v>103</v>
      </c>
      <c r="B272">
        <v>57979.8</v>
      </c>
      <c r="C272">
        <v>57857.599999999999</v>
      </c>
      <c r="D272">
        <v>57756.4</v>
      </c>
      <c r="E272">
        <v>11651.6</v>
      </c>
      <c r="F272">
        <v>3282.42</v>
      </c>
      <c r="G272">
        <v>1.2300600000000001E-3</v>
      </c>
      <c r="H272">
        <v>0.99997499999999995</v>
      </c>
      <c r="I272">
        <v>0</v>
      </c>
    </row>
    <row r="273" spans="1:25" x14ac:dyDescent="0.25">
      <c r="A273" t="s">
        <v>103</v>
      </c>
      <c r="B273">
        <v>57986.8</v>
      </c>
      <c r="C273">
        <v>57861.7</v>
      </c>
      <c r="D273">
        <v>57755.199999999997</v>
      </c>
      <c r="E273">
        <v>11652.2</v>
      </c>
      <c r="F273">
        <v>3282.37</v>
      </c>
      <c r="G273">
        <v>1.2300499999999999E-3</v>
      </c>
      <c r="H273">
        <v>0.99992700000000001</v>
      </c>
      <c r="I273">
        <v>0</v>
      </c>
    </row>
    <row r="274" spans="1:25" x14ac:dyDescent="0.25">
      <c r="A274" t="s">
        <v>103</v>
      </c>
      <c r="B274">
        <v>57993.3</v>
      </c>
      <c r="C274">
        <v>57869.599999999999</v>
      </c>
      <c r="D274">
        <v>57760</v>
      </c>
      <c r="E274">
        <v>11652.7</v>
      </c>
      <c r="F274">
        <v>3282.56</v>
      </c>
      <c r="G274">
        <v>1.2300600000000001E-3</v>
      </c>
      <c r="H274">
        <v>0.99991699999999994</v>
      </c>
      <c r="I274">
        <v>0</v>
      </c>
    </row>
    <row r="275" spans="1:25" x14ac:dyDescent="0.25">
      <c r="A275" t="s">
        <v>103</v>
      </c>
      <c r="B275">
        <v>57991</v>
      </c>
      <c r="C275">
        <v>57867.9</v>
      </c>
      <c r="D275">
        <v>57760.4</v>
      </c>
      <c r="E275">
        <v>11652</v>
      </c>
      <c r="F275">
        <v>3282.45</v>
      </c>
      <c r="G275">
        <v>1.2300499999999999E-3</v>
      </c>
      <c r="H275">
        <v>0.999143</v>
      </c>
      <c r="I275">
        <v>0</v>
      </c>
    </row>
    <row r="276" spans="1:25" x14ac:dyDescent="0.25">
      <c r="A276" t="s">
        <v>103</v>
      </c>
      <c r="B276">
        <v>57982.7</v>
      </c>
      <c r="C276">
        <v>57860.1</v>
      </c>
      <c r="D276">
        <v>57756.2</v>
      </c>
      <c r="E276">
        <v>11651.9</v>
      </c>
      <c r="F276">
        <v>3282.4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103</v>
      </c>
      <c r="B277">
        <v>57982.6</v>
      </c>
      <c r="C277">
        <v>57859.5</v>
      </c>
      <c r="D277">
        <v>57758.5</v>
      </c>
      <c r="E277">
        <v>11652</v>
      </c>
      <c r="F277">
        <v>3282.43</v>
      </c>
      <c r="G277">
        <v>1.2300499999999999E-3</v>
      </c>
      <c r="H277">
        <v>0.99956</v>
      </c>
      <c r="I277">
        <v>0</v>
      </c>
    </row>
    <row r="278" spans="1:25" x14ac:dyDescent="0.25">
      <c r="A278" t="s">
        <v>103</v>
      </c>
      <c r="B278">
        <v>57988.800000000003</v>
      </c>
      <c r="C278">
        <v>57867.8</v>
      </c>
      <c r="D278">
        <v>57762</v>
      </c>
      <c r="E278">
        <v>11652.4</v>
      </c>
      <c r="F278">
        <v>3282.5</v>
      </c>
      <c r="G278">
        <v>1.2300499999999999E-3</v>
      </c>
      <c r="H278">
        <v>0.99996799999999997</v>
      </c>
      <c r="I278">
        <v>0</v>
      </c>
    </row>
    <row r="279" spans="1:25" x14ac:dyDescent="0.25">
      <c r="A279" t="s">
        <v>103</v>
      </c>
      <c r="B279">
        <v>57994.1</v>
      </c>
      <c r="C279">
        <v>57872.5</v>
      </c>
      <c r="D279">
        <v>57763.6</v>
      </c>
      <c r="E279">
        <v>11653</v>
      </c>
      <c r="F279">
        <v>3282.53</v>
      </c>
      <c r="G279">
        <v>1.2300600000000001E-3</v>
      </c>
      <c r="H279">
        <v>0.99777300000000002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57988</v>
      </c>
      <c r="C280">
        <v>57865.4</v>
      </c>
      <c r="D280">
        <v>57763.1</v>
      </c>
      <c r="E280">
        <v>11653.5</v>
      </c>
      <c r="F280">
        <v>3282.63</v>
      </c>
      <c r="G280">
        <v>1.2300499999999999E-3</v>
      </c>
      <c r="H280">
        <v>0.99882499999999996</v>
      </c>
      <c r="I280">
        <v>0</v>
      </c>
      <c r="R280">
        <f>AVERAGE(B231:B280)</f>
        <v>57987.077999999987</v>
      </c>
      <c r="S280">
        <f>AVERAGE(C231:C280)</f>
        <v>57864.928000000007</v>
      </c>
      <c r="U280">
        <f>_xlfn.VAR.P(B231:B280)</f>
        <v>24.624515999999677</v>
      </c>
      <c r="V280">
        <f>_xlfn.VAR.P(C231:C280)</f>
        <v>25.237216000001592</v>
      </c>
      <c r="X280">
        <f>1.96*SQRT(U280)/50</f>
        <v>0.19452253408343081</v>
      </c>
      <c r="Y280">
        <f>1.96*SQRT(V280)/50</f>
        <v>0.19692769128348214</v>
      </c>
    </row>
    <row r="281" spans="1:25" x14ac:dyDescent="0.25">
      <c r="A281" t="s">
        <v>103</v>
      </c>
      <c r="B281">
        <v>2899421.5479000001</v>
      </c>
      <c r="C281" t="s">
        <v>36</v>
      </c>
    </row>
    <row r="282" spans="1:25" x14ac:dyDescent="0.25">
      <c r="A282" t="s">
        <v>88</v>
      </c>
      <c r="B282">
        <v>54354</v>
      </c>
      <c r="C282">
        <v>54237.2</v>
      </c>
      <c r="D282">
        <v>54133.599999999999</v>
      </c>
      <c r="E282">
        <v>12281.2</v>
      </c>
      <c r="F282">
        <v>3155.94</v>
      </c>
      <c r="G282">
        <v>1.2300499999999999E-3</v>
      </c>
      <c r="H282">
        <v>0.999969</v>
      </c>
      <c r="I282">
        <v>0</v>
      </c>
    </row>
    <row r="283" spans="1:25" x14ac:dyDescent="0.25">
      <c r="A283" t="s">
        <v>88</v>
      </c>
      <c r="B283">
        <v>54357.3</v>
      </c>
      <c r="C283">
        <v>54240.6</v>
      </c>
      <c r="D283">
        <v>54136.6</v>
      </c>
      <c r="E283">
        <v>12281.5</v>
      </c>
      <c r="F283">
        <v>3156.27</v>
      </c>
      <c r="G283">
        <v>1.2300600000000001E-3</v>
      </c>
      <c r="H283">
        <v>0.99969399999999997</v>
      </c>
      <c r="I283">
        <v>0</v>
      </c>
    </row>
    <row r="284" spans="1:25" x14ac:dyDescent="0.25">
      <c r="A284" t="s">
        <v>88</v>
      </c>
      <c r="B284">
        <v>54358.400000000001</v>
      </c>
      <c r="C284">
        <v>54241.599999999999</v>
      </c>
      <c r="D284">
        <v>54135.7</v>
      </c>
      <c r="E284">
        <v>12281.2</v>
      </c>
      <c r="F284">
        <v>3156.07</v>
      </c>
      <c r="G284">
        <v>1.2300600000000001E-3</v>
      </c>
      <c r="H284">
        <v>0.99984399999999996</v>
      </c>
      <c r="I284">
        <v>0</v>
      </c>
    </row>
    <row r="285" spans="1:25" x14ac:dyDescent="0.25">
      <c r="A285" t="s">
        <v>88</v>
      </c>
      <c r="B285">
        <v>54351.7</v>
      </c>
      <c r="C285">
        <v>54235.4</v>
      </c>
      <c r="D285">
        <v>54135.6</v>
      </c>
      <c r="E285">
        <v>12281.8</v>
      </c>
      <c r="F285">
        <v>3156.12</v>
      </c>
      <c r="G285">
        <v>1.2300499999999999E-3</v>
      </c>
      <c r="H285">
        <v>0.99952700000000005</v>
      </c>
      <c r="I285">
        <v>0</v>
      </c>
    </row>
    <row r="286" spans="1:25" x14ac:dyDescent="0.25">
      <c r="A286" t="s">
        <v>88</v>
      </c>
      <c r="B286">
        <v>54353.5</v>
      </c>
      <c r="C286">
        <v>54236.7</v>
      </c>
      <c r="D286">
        <v>54134.6</v>
      </c>
      <c r="E286">
        <v>12281.5</v>
      </c>
      <c r="F286">
        <v>3156.14</v>
      </c>
      <c r="G286">
        <v>1.2300600000000001E-3</v>
      </c>
      <c r="H286">
        <v>0.99922</v>
      </c>
      <c r="I286">
        <v>0</v>
      </c>
    </row>
    <row r="287" spans="1:25" x14ac:dyDescent="0.25">
      <c r="A287" t="s">
        <v>88</v>
      </c>
      <c r="B287">
        <v>54351.9</v>
      </c>
      <c r="C287">
        <v>54236.6</v>
      </c>
      <c r="D287">
        <v>54133.4</v>
      </c>
      <c r="E287">
        <v>12281.2</v>
      </c>
      <c r="F287">
        <v>3155.97</v>
      </c>
      <c r="G287">
        <v>1.2300499999999999E-3</v>
      </c>
      <c r="H287">
        <v>0.99990699999999999</v>
      </c>
      <c r="I287">
        <v>0</v>
      </c>
    </row>
    <row r="288" spans="1:25" x14ac:dyDescent="0.25">
      <c r="A288" t="s">
        <v>88</v>
      </c>
      <c r="B288">
        <v>54367</v>
      </c>
      <c r="C288">
        <v>54251.1</v>
      </c>
      <c r="D288">
        <v>54138.6</v>
      </c>
      <c r="E288">
        <v>12282</v>
      </c>
      <c r="F288">
        <v>3156.17</v>
      </c>
      <c r="G288">
        <v>1.2300600000000001E-3</v>
      </c>
      <c r="H288">
        <v>0.99958199999999997</v>
      </c>
      <c r="I288">
        <v>0</v>
      </c>
    </row>
    <row r="289" spans="1:9" x14ac:dyDescent="0.25">
      <c r="A289" t="s">
        <v>88</v>
      </c>
      <c r="B289">
        <v>54361</v>
      </c>
      <c r="C289">
        <v>54244.5</v>
      </c>
      <c r="D289">
        <v>54137.1</v>
      </c>
      <c r="E289">
        <v>12281.5</v>
      </c>
      <c r="F289">
        <v>3156.04</v>
      </c>
      <c r="G289">
        <v>1.2300600000000001E-3</v>
      </c>
      <c r="H289">
        <v>0.99977199999999999</v>
      </c>
      <c r="I289">
        <v>0</v>
      </c>
    </row>
    <row r="290" spans="1:9" x14ac:dyDescent="0.25">
      <c r="A290" t="s">
        <v>88</v>
      </c>
      <c r="B290">
        <v>54348.3</v>
      </c>
      <c r="C290">
        <v>54232.6</v>
      </c>
      <c r="D290">
        <v>54131.9</v>
      </c>
      <c r="E290">
        <v>12281.1</v>
      </c>
      <c r="F290">
        <v>3155.73</v>
      </c>
      <c r="G290">
        <v>1.2300499999999999E-3</v>
      </c>
      <c r="H290">
        <v>0.99959399999999998</v>
      </c>
      <c r="I290">
        <v>0</v>
      </c>
    </row>
    <row r="291" spans="1:9" x14ac:dyDescent="0.25">
      <c r="A291" t="s">
        <v>88</v>
      </c>
      <c r="B291">
        <v>54353</v>
      </c>
      <c r="C291">
        <v>54235.9</v>
      </c>
      <c r="D291">
        <v>54134.7</v>
      </c>
      <c r="E291">
        <v>12282.2</v>
      </c>
      <c r="F291">
        <v>3156.08</v>
      </c>
      <c r="G291">
        <v>1.2300600000000001E-3</v>
      </c>
      <c r="H291">
        <v>0.99998500000000001</v>
      </c>
      <c r="I291">
        <v>0</v>
      </c>
    </row>
    <row r="292" spans="1:9" x14ac:dyDescent="0.25">
      <c r="A292" t="s">
        <v>88</v>
      </c>
      <c r="B292">
        <v>54357.4</v>
      </c>
      <c r="C292">
        <v>54241.2</v>
      </c>
      <c r="D292">
        <v>54135.4</v>
      </c>
      <c r="E292">
        <v>12280.7</v>
      </c>
      <c r="F292">
        <v>3155.99</v>
      </c>
      <c r="G292">
        <v>1.2300499999999999E-3</v>
      </c>
      <c r="H292">
        <v>0.99958800000000003</v>
      </c>
      <c r="I292">
        <v>0</v>
      </c>
    </row>
    <row r="293" spans="1:9" x14ac:dyDescent="0.25">
      <c r="A293" t="s">
        <v>88</v>
      </c>
      <c r="B293">
        <v>54366.6</v>
      </c>
      <c r="C293">
        <v>54250.2</v>
      </c>
      <c r="D293">
        <v>54138.9</v>
      </c>
      <c r="E293">
        <v>12281.4</v>
      </c>
      <c r="F293">
        <v>3156.12</v>
      </c>
      <c r="G293">
        <v>1.2300600000000001E-3</v>
      </c>
      <c r="H293">
        <v>0.99831099999999995</v>
      </c>
      <c r="I293">
        <v>0</v>
      </c>
    </row>
    <row r="294" spans="1:9" x14ac:dyDescent="0.25">
      <c r="A294" t="s">
        <v>88</v>
      </c>
      <c r="B294">
        <v>54353.5</v>
      </c>
      <c r="C294">
        <v>54235.3</v>
      </c>
      <c r="D294">
        <v>54135.8</v>
      </c>
      <c r="E294">
        <v>12282.2</v>
      </c>
      <c r="F294">
        <v>3156.13</v>
      </c>
      <c r="G294">
        <v>1.2300499999999999E-3</v>
      </c>
      <c r="H294">
        <v>0.99994099999999997</v>
      </c>
      <c r="I294">
        <v>0</v>
      </c>
    </row>
    <row r="295" spans="1:9" x14ac:dyDescent="0.25">
      <c r="A295" t="s">
        <v>88</v>
      </c>
      <c r="B295">
        <v>54349.3</v>
      </c>
      <c r="C295">
        <v>54234</v>
      </c>
      <c r="D295">
        <v>54133.7</v>
      </c>
      <c r="E295">
        <v>12281.3</v>
      </c>
      <c r="F295">
        <v>3155.94</v>
      </c>
      <c r="G295">
        <v>1.2300799999999999E-3</v>
      </c>
      <c r="H295">
        <v>0.99978599999999995</v>
      </c>
      <c r="I295">
        <v>0</v>
      </c>
    </row>
    <row r="296" spans="1:9" x14ac:dyDescent="0.25">
      <c r="A296" t="s">
        <v>88</v>
      </c>
      <c r="B296">
        <v>54357</v>
      </c>
      <c r="C296">
        <v>54241</v>
      </c>
      <c r="D296">
        <v>54138.7</v>
      </c>
      <c r="E296">
        <v>12282.3</v>
      </c>
      <c r="F296">
        <v>3156.12</v>
      </c>
      <c r="G296">
        <v>1.2300600000000001E-3</v>
      </c>
      <c r="H296">
        <v>0.99849100000000002</v>
      </c>
      <c r="I296">
        <v>0</v>
      </c>
    </row>
    <row r="297" spans="1:9" x14ac:dyDescent="0.25">
      <c r="A297" t="s">
        <v>88</v>
      </c>
      <c r="B297">
        <v>54369.5</v>
      </c>
      <c r="C297">
        <v>54251.4</v>
      </c>
      <c r="D297">
        <v>54141.9</v>
      </c>
      <c r="E297">
        <v>12282.2</v>
      </c>
      <c r="F297">
        <v>3156.25</v>
      </c>
      <c r="G297">
        <v>1.2300600000000001E-3</v>
      </c>
      <c r="H297">
        <v>0.99987099999999995</v>
      </c>
      <c r="I297">
        <v>0</v>
      </c>
    </row>
    <row r="298" spans="1:9" x14ac:dyDescent="0.25">
      <c r="A298" t="s">
        <v>88</v>
      </c>
      <c r="B298">
        <v>54358.5</v>
      </c>
      <c r="C298">
        <v>54237.5</v>
      </c>
      <c r="D298">
        <v>54133.4</v>
      </c>
      <c r="E298">
        <v>12282.1</v>
      </c>
      <c r="F298">
        <v>3156.26</v>
      </c>
      <c r="G298">
        <v>1.2300499999999999E-3</v>
      </c>
      <c r="H298">
        <v>0.99935499999999999</v>
      </c>
      <c r="I298">
        <v>0</v>
      </c>
    </row>
    <row r="299" spans="1:9" x14ac:dyDescent="0.25">
      <c r="A299" t="s">
        <v>88</v>
      </c>
      <c r="B299">
        <v>54353.4</v>
      </c>
      <c r="C299">
        <v>54238.1</v>
      </c>
      <c r="D299">
        <v>54135.8</v>
      </c>
      <c r="E299">
        <v>12282.4</v>
      </c>
      <c r="F299">
        <v>3156.26</v>
      </c>
      <c r="G299">
        <v>1.2300499999999999E-3</v>
      </c>
      <c r="H299">
        <v>0.99963199999999997</v>
      </c>
      <c r="I299">
        <v>0</v>
      </c>
    </row>
    <row r="300" spans="1:9" x14ac:dyDescent="0.25">
      <c r="A300" t="s">
        <v>88</v>
      </c>
      <c r="B300">
        <v>54349.5</v>
      </c>
      <c r="C300">
        <v>54233.1</v>
      </c>
      <c r="D300">
        <v>54132.800000000003</v>
      </c>
      <c r="E300">
        <v>12280.9</v>
      </c>
      <c r="F300">
        <v>3155.94</v>
      </c>
      <c r="G300">
        <v>1.2300499999999999E-3</v>
      </c>
      <c r="H300">
        <v>0.99881500000000001</v>
      </c>
      <c r="I300">
        <v>0</v>
      </c>
    </row>
    <row r="301" spans="1:9" x14ac:dyDescent="0.25">
      <c r="A301" t="s">
        <v>88</v>
      </c>
      <c r="B301">
        <v>54358.2</v>
      </c>
      <c r="C301">
        <v>54241.3</v>
      </c>
      <c r="D301">
        <v>54135.3</v>
      </c>
      <c r="E301">
        <v>12280.7</v>
      </c>
      <c r="F301">
        <v>3156</v>
      </c>
      <c r="G301">
        <v>1.2301300000000001E-3</v>
      </c>
      <c r="H301">
        <v>0.99977300000000002</v>
      </c>
      <c r="I301">
        <v>0</v>
      </c>
    </row>
    <row r="302" spans="1:9" x14ac:dyDescent="0.25">
      <c r="A302" t="s">
        <v>88</v>
      </c>
      <c r="B302">
        <v>54359.4</v>
      </c>
      <c r="C302">
        <v>54243.7</v>
      </c>
      <c r="D302">
        <v>54138.6</v>
      </c>
      <c r="E302">
        <v>12281.5</v>
      </c>
      <c r="F302">
        <v>3155.89</v>
      </c>
      <c r="G302">
        <v>1.2300499999999999E-3</v>
      </c>
      <c r="H302">
        <v>0.99972099999999997</v>
      </c>
      <c r="I302">
        <v>0</v>
      </c>
    </row>
    <row r="303" spans="1:9" x14ac:dyDescent="0.25">
      <c r="A303" t="s">
        <v>88</v>
      </c>
      <c r="B303">
        <v>54347.6</v>
      </c>
      <c r="C303">
        <v>54231.7</v>
      </c>
      <c r="D303">
        <v>54133</v>
      </c>
      <c r="E303">
        <v>12281.3</v>
      </c>
      <c r="F303">
        <v>3155.8</v>
      </c>
      <c r="G303">
        <v>1.2300600000000001E-3</v>
      </c>
      <c r="H303">
        <v>0.99991699999999994</v>
      </c>
      <c r="I303">
        <v>0</v>
      </c>
    </row>
    <row r="304" spans="1:9" x14ac:dyDescent="0.25">
      <c r="A304" t="s">
        <v>88</v>
      </c>
      <c r="B304">
        <v>54350.2</v>
      </c>
      <c r="C304">
        <v>54233.7</v>
      </c>
      <c r="D304">
        <v>54134</v>
      </c>
      <c r="E304">
        <v>12281.1</v>
      </c>
      <c r="F304">
        <v>3155.98</v>
      </c>
      <c r="G304">
        <v>1.2300600000000001E-3</v>
      </c>
      <c r="H304">
        <v>0.99997599999999998</v>
      </c>
      <c r="I304">
        <v>0</v>
      </c>
    </row>
    <row r="305" spans="1:9" x14ac:dyDescent="0.25">
      <c r="A305" t="s">
        <v>88</v>
      </c>
      <c r="B305">
        <v>54357.2</v>
      </c>
      <c r="C305">
        <v>54241.1</v>
      </c>
      <c r="D305">
        <v>54137.2</v>
      </c>
      <c r="E305">
        <v>12281.9</v>
      </c>
      <c r="F305">
        <v>3156.02</v>
      </c>
      <c r="G305">
        <v>1.2300499999999999E-3</v>
      </c>
      <c r="H305">
        <v>0.99910399999999999</v>
      </c>
      <c r="I305">
        <v>0</v>
      </c>
    </row>
    <row r="306" spans="1:9" x14ac:dyDescent="0.25">
      <c r="A306" t="s">
        <v>88</v>
      </c>
      <c r="B306">
        <v>54365.599999999999</v>
      </c>
      <c r="C306">
        <v>54245.5</v>
      </c>
      <c r="D306">
        <v>54136.6</v>
      </c>
      <c r="E306">
        <v>12280.9</v>
      </c>
      <c r="F306">
        <v>3155.91</v>
      </c>
      <c r="G306">
        <v>1.2300600000000001E-3</v>
      </c>
      <c r="H306">
        <v>0.99979099999999999</v>
      </c>
      <c r="I306">
        <v>0</v>
      </c>
    </row>
    <row r="307" spans="1:9" x14ac:dyDescent="0.25">
      <c r="A307" t="s">
        <v>88</v>
      </c>
      <c r="B307">
        <v>54354.3</v>
      </c>
      <c r="C307">
        <v>54235.8</v>
      </c>
      <c r="D307">
        <v>54135.3</v>
      </c>
      <c r="E307">
        <v>12281.9</v>
      </c>
      <c r="F307">
        <v>3156.12</v>
      </c>
      <c r="G307">
        <v>1.2300499999999999E-3</v>
      </c>
      <c r="H307">
        <v>0.99979200000000001</v>
      </c>
      <c r="I307">
        <v>0</v>
      </c>
    </row>
    <row r="308" spans="1:9" x14ac:dyDescent="0.25">
      <c r="A308" t="s">
        <v>88</v>
      </c>
      <c r="B308">
        <v>54349.3</v>
      </c>
      <c r="C308">
        <v>54233.1</v>
      </c>
      <c r="D308">
        <v>54132</v>
      </c>
      <c r="E308">
        <v>12281.1</v>
      </c>
      <c r="F308">
        <v>3155.89</v>
      </c>
      <c r="G308">
        <v>1.2300499999999999E-3</v>
      </c>
      <c r="H308">
        <v>0.99971900000000002</v>
      </c>
      <c r="I308">
        <v>0</v>
      </c>
    </row>
    <row r="309" spans="1:9" x14ac:dyDescent="0.25">
      <c r="A309" t="s">
        <v>88</v>
      </c>
      <c r="B309">
        <v>54352.6</v>
      </c>
      <c r="C309">
        <v>54236.6</v>
      </c>
      <c r="D309">
        <v>54135.7</v>
      </c>
      <c r="E309">
        <v>12284.1</v>
      </c>
      <c r="F309">
        <v>3155.76</v>
      </c>
      <c r="G309">
        <v>1.2301199999999999E-3</v>
      </c>
      <c r="H309">
        <v>0.99963900000000006</v>
      </c>
      <c r="I309">
        <v>0</v>
      </c>
    </row>
    <row r="310" spans="1:9" x14ac:dyDescent="0.25">
      <c r="A310" t="s">
        <v>88</v>
      </c>
      <c r="B310">
        <v>54362.1</v>
      </c>
      <c r="C310">
        <v>54246.6</v>
      </c>
      <c r="D310">
        <v>54136.4</v>
      </c>
      <c r="E310">
        <v>12281.6</v>
      </c>
      <c r="F310">
        <v>3155.81</v>
      </c>
      <c r="G310">
        <v>1.23011E-3</v>
      </c>
      <c r="H310">
        <v>0.99956199999999995</v>
      </c>
      <c r="I310">
        <v>0</v>
      </c>
    </row>
    <row r="311" spans="1:9" x14ac:dyDescent="0.25">
      <c r="A311" t="s">
        <v>88</v>
      </c>
      <c r="B311">
        <v>54353</v>
      </c>
      <c r="C311">
        <v>54236.6</v>
      </c>
      <c r="D311">
        <v>54130.9</v>
      </c>
      <c r="E311">
        <v>12280.6</v>
      </c>
      <c r="F311">
        <v>3155.78</v>
      </c>
      <c r="G311">
        <v>1.2300499999999999E-3</v>
      </c>
      <c r="H311">
        <v>0.99955899999999998</v>
      </c>
      <c r="I311">
        <v>0</v>
      </c>
    </row>
    <row r="312" spans="1:9" x14ac:dyDescent="0.25">
      <c r="A312" t="s">
        <v>88</v>
      </c>
      <c r="B312">
        <v>54343.3</v>
      </c>
      <c r="C312">
        <v>54226.1</v>
      </c>
      <c r="D312">
        <v>54127.5</v>
      </c>
      <c r="E312">
        <v>12280.9</v>
      </c>
      <c r="F312">
        <v>3155.75</v>
      </c>
      <c r="G312">
        <v>1.2300499999999999E-3</v>
      </c>
      <c r="H312">
        <v>0.99945600000000001</v>
      </c>
      <c r="I312">
        <v>0</v>
      </c>
    </row>
    <row r="313" spans="1:9" x14ac:dyDescent="0.25">
      <c r="A313" t="s">
        <v>88</v>
      </c>
      <c r="B313">
        <v>54351.1</v>
      </c>
      <c r="C313">
        <v>54234</v>
      </c>
      <c r="D313">
        <v>54132.9</v>
      </c>
      <c r="E313">
        <v>12281.2</v>
      </c>
      <c r="F313">
        <v>3156.04</v>
      </c>
      <c r="G313">
        <v>1.2300499999999999E-3</v>
      </c>
      <c r="H313">
        <v>0.99964699999999995</v>
      </c>
      <c r="I313">
        <v>0</v>
      </c>
    </row>
    <row r="314" spans="1:9" x14ac:dyDescent="0.25">
      <c r="A314" t="s">
        <v>88</v>
      </c>
      <c r="B314">
        <v>54357.8</v>
      </c>
      <c r="C314">
        <v>54241.5</v>
      </c>
      <c r="D314">
        <v>54137.2</v>
      </c>
      <c r="E314">
        <v>12281</v>
      </c>
      <c r="F314">
        <v>3156.04</v>
      </c>
      <c r="G314">
        <v>1.2300499999999999E-3</v>
      </c>
      <c r="H314">
        <v>0.99961100000000003</v>
      </c>
      <c r="I314">
        <v>0</v>
      </c>
    </row>
    <row r="315" spans="1:9" x14ac:dyDescent="0.25">
      <c r="A315" t="s">
        <v>88</v>
      </c>
      <c r="B315">
        <v>54365.4</v>
      </c>
      <c r="C315">
        <v>54246.5</v>
      </c>
      <c r="D315">
        <v>54137.599999999999</v>
      </c>
      <c r="E315">
        <v>12280.5</v>
      </c>
      <c r="F315">
        <v>3155.83</v>
      </c>
      <c r="G315">
        <v>1.2300600000000001E-3</v>
      </c>
      <c r="H315">
        <v>0.99929500000000004</v>
      </c>
      <c r="I315">
        <v>0</v>
      </c>
    </row>
    <row r="316" spans="1:9" x14ac:dyDescent="0.25">
      <c r="A316" t="s">
        <v>88</v>
      </c>
      <c r="B316">
        <v>54348.4</v>
      </c>
      <c r="C316">
        <v>54232.4</v>
      </c>
      <c r="D316">
        <v>54132.9</v>
      </c>
      <c r="E316">
        <v>12281.2</v>
      </c>
      <c r="F316">
        <v>3155.73</v>
      </c>
      <c r="G316">
        <v>1.23007E-3</v>
      </c>
      <c r="H316">
        <v>0.99884300000000004</v>
      </c>
      <c r="I316">
        <v>0</v>
      </c>
    </row>
    <row r="317" spans="1:9" x14ac:dyDescent="0.25">
      <c r="A317" t="s">
        <v>88</v>
      </c>
      <c r="B317">
        <v>54351.3</v>
      </c>
      <c r="C317">
        <v>54234</v>
      </c>
      <c r="D317">
        <v>54133.5</v>
      </c>
      <c r="E317">
        <v>12281.2</v>
      </c>
      <c r="F317">
        <v>3155.78</v>
      </c>
      <c r="G317">
        <v>1.23015E-3</v>
      </c>
      <c r="H317">
        <v>0.99994700000000003</v>
      </c>
      <c r="I317">
        <v>0</v>
      </c>
    </row>
    <row r="318" spans="1:9" x14ac:dyDescent="0.25">
      <c r="A318" t="s">
        <v>88</v>
      </c>
      <c r="B318">
        <v>54354.5</v>
      </c>
      <c r="C318">
        <v>54238.1</v>
      </c>
      <c r="D318">
        <v>54134.8</v>
      </c>
      <c r="E318">
        <v>12281.5</v>
      </c>
      <c r="F318">
        <v>3155.7</v>
      </c>
      <c r="G318">
        <v>1.2300499999999999E-3</v>
      </c>
      <c r="H318">
        <v>0.99897100000000005</v>
      </c>
      <c r="I318">
        <v>0</v>
      </c>
    </row>
    <row r="319" spans="1:9" x14ac:dyDescent="0.25">
      <c r="A319" t="s">
        <v>88</v>
      </c>
      <c r="B319">
        <v>54359.8</v>
      </c>
      <c r="C319">
        <v>54243.9</v>
      </c>
      <c r="D319">
        <v>54135.4</v>
      </c>
      <c r="E319">
        <v>12281.4</v>
      </c>
      <c r="F319">
        <v>3155.74</v>
      </c>
      <c r="G319">
        <v>1.2300499999999999E-3</v>
      </c>
      <c r="H319">
        <v>0.99968100000000004</v>
      </c>
      <c r="I319">
        <v>0</v>
      </c>
    </row>
    <row r="320" spans="1:9" x14ac:dyDescent="0.25">
      <c r="A320" t="s">
        <v>88</v>
      </c>
      <c r="B320">
        <v>54357.7</v>
      </c>
      <c r="C320">
        <v>54242.1</v>
      </c>
      <c r="D320">
        <v>54135.199999999997</v>
      </c>
      <c r="E320">
        <v>12280.5</v>
      </c>
      <c r="F320">
        <v>3155.86</v>
      </c>
      <c r="G320">
        <v>1.2300600000000001E-3</v>
      </c>
      <c r="H320">
        <v>0.99909499999999996</v>
      </c>
      <c r="I320">
        <v>0</v>
      </c>
    </row>
    <row r="321" spans="1:25" x14ac:dyDescent="0.25">
      <c r="A321" t="s">
        <v>88</v>
      </c>
      <c r="B321">
        <v>54349.8</v>
      </c>
      <c r="C321">
        <v>54233.8</v>
      </c>
      <c r="D321">
        <v>54133.1</v>
      </c>
      <c r="E321">
        <v>12281.4</v>
      </c>
      <c r="F321">
        <v>3155.87</v>
      </c>
      <c r="G321">
        <v>1.2300799999999999E-3</v>
      </c>
      <c r="H321">
        <v>0.99861900000000003</v>
      </c>
      <c r="I321">
        <v>0</v>
      </c>
    </row>
    <row r="322" spans="1:25" x14ac:dyDescent="0.25">
      <c r="A322" t="s">
        <v>88</v>
      </c>
      <c r="B322">
        <v>54355.6</v>
      </c>
      <c r="C322">
        <v>54238.8</v>
      </c>
      <c r="D322">
        <v>54133.599999999999</v>
      </c>
      <c r="E322">
        <v>12281.2</v>
      </c>
      <c r="F322">
        <v>3155.76</v>
      </c>
      <c r="G322">
        <v>1.2300600000000001E-3</v>
      </c>
      <c r="H322">
        <v>0.99956599999999995</v>
      </c>
      <c r="I322">
        <v>0</v>
      </c>
    </row>
    <row r="323" spans="1:25" x14ac:dyDescent="0.25">
      <c r="A323" t="s">
        <v>88</v>
      </c>
      <c r="B323">
        <v>54356.1</v>
      </c>
      <c r="C323">
        <v>54240.1</v>
      </c>
      <c r="D323">
        <v>54136.800000000003</v>
      </c>
      <c r="E323">
        <v>12281.5</v>
      </c>
      <c r="F323">
        <v>3155.84</v>
      </c>
      <c r="G323">
        <v>1.2300499999999999E-3</v>
      </c>
      <c r="H323">
        <v>0.99986900000000001</v>
      </c>
      <c r="I323">
        <v>0</v>
      </c>
    </row>
    <row r="324" spans="1:25" x14ac:dyDescent="0.25">
      <c r="A324" t="s">
        <v>88</v>
      </c>
      <c r="B324">
        <v>54365.3</v>
      </c>
      <c r="C324">
        <v>54248.9</v>
      </c>
      <c r="D324">
        <v>54138.400000000001</v>
      </c>
      <c r="E324">
        <v>12281.4</v>
      </c>
      <c r="F324">
        <v>3155.84</v>
      </c>
      <c r="G324">
        <v>1.2300499999999999E-3</v>
      </c>
      <c r="H324">
        <v>0.99954200000000004</v>
      </c>
      <c r="I324">
        <v>0</v>
      </c>
    </row>
    <row r="325" spans="1:25" x14ac:dyDescent="0.25">
      <c r="A325" t="s">
        <v>88</v>
      </c>
      <c r="B325">
        <v>54351.7</v>
      </c>
      <c r="C325">
        <v>54235.5</v>
      </c>
      <c r="D325">
        <v>54135.9</v>
      </c>
      <c r="E325">
        <v>12282.1</v>
      </c>
      <c r="F325">
        <v>3155.89</v>
      </c>
      <c r="G325">
        <v>1.2300499999999999E-3</v>
      </c>
      <c r="H325">
        <v>0.99955499999999997</v>
      </c>
      <c r="I325">
        <v>0</v>
      </c>
    </row>
    <row r="326" spans="1:25" x14ac:dyDescent="0.25">
      <c r="A326" t="s">
        <v>88</v>
      </c>
      <c r="B326">
        <v>54355.6</v>
      </c>
      <c r="C326">
        <v>54238.6</v>
      </c>
      <c r="D326">
        <v>54137.1</v>
      </c>
      <c r="E326">
        <v>12281.7</v>
      </c>
      <c r="F326">
        <v>3155.93</v>
      </c>
      <c r="G326">
        <v>1.2300499999999999E-3</v>
      </c>
      <c r="H326">
        <v>0.99978900000000004</v>
      </c>
      <c r="I326">
        <v>0</v>
      </c>
    </row>
    <row r="327" spans="1:25" x14ac:dyDescent="0.25">
      <c r="A327" t="s">
        <v>88</v>
      </c>
      <c r="B327">
        <v>54361.7</v>
      </c>
      <c r="C327">
        <v>54244.7</v>
      </c>
      <c r="D327">
        <v>54140.1</v>
      </c>
      <c r="E327">
        <v>12281.8</v>
      </c>
      <c r="F327">
        <v>3156.08</v>
      </c>
      <c r="G327">
        <v>1.2300600000000001E-3</v>
      </c>
      <c r="H327">
        <v>0.99895500000000004</v>
      </c>
      <c r="I327">
        <v>0</v>
      </c>
    </row>
    <row r="328" spans="1:25" x14ac:dyDescent="0.25">
      <c r="A328" t="s">
        <v>88</v>
      </c>
      <c r="B328">
        <v>54366.6</v>
      </c>
      <c r="C328">
        <v>54250.9</v>
      </c>
      <c r="D328">
        <v>54143</v>
      </c>
      <c r="E328">
        <v>12282.4</v>
      </c>
      <c r="F328">
        <v>3156</v>
      </c>
      <c r="G328">
        <v>1.2300600000000001E-3</v>
      </c>
      <c r="H328">
        <v>0.99974200000000002</v>
      </c>
      <c r="I328">
        <v>0</v>
      </c>
    </row>
    <row r="329" spans="1:25" x14ac:dyDescent="0.25">
      <c r="A329" t="s">
        <v>88</v>
      </c>
      <c r="B329">
        <v>54354.8</v>
      </c>
      <c r="C329">
        <v>54238.2</v>
      </c>
      <c r="D329">
        <v>54136.2</v>
      </c>
      <c r="E329">
        <v>12281.5</v>
      </c>
      <c r="F329">
        <v>3155.9</v>
      </c>
      <c r="G329">
        <v>1.2300499999999999E-3</v>
      </c>
      <c r="H329">
        <v>0.99944599999999995</v>
      </c>
      <c r="I329">
        <v>0</v>
      </c>
    </row>
    <row r="330" spans="1:25" x14ac:dyDescent="0.25">
      <c r="A330" t="s">
        <v>88</v>
      </c>
      <c r="B330">
        <v>54353.7</v>
      </c>
      <c r="C330">
        <v>54237.7</v>
      </c>
      <c r="D330">
        <v>54137.7</v>
      </c>
      <c r="E330">
        <v>12281.6</v>
      </c>
      <c r="F330">
        <v>3155.97</v>
      </c>
      <c r="G330">
        <v>1.2300499999999999E-3</v>
      </c>
      <c r="H330">
        <v>0.99979399999999996</v>
      </c>
      <c r="I330">
        <v>0</v>
      </c>
    </row>
    <row r="331" spans="1:25" x14ac:dyDescent="0.25">
      <c r="A331" t="s">
        <v>88</v>
      </c>
      <c r="B331">
        <v>54356.2</v>
      </c>
      <c r="C331">
        <v>54239.8</v>
      </c>
      <c r="D331">
        <v>54136.5</v>
      </c>
      <c r="E331">
        <v>12281.5</v>
      </c>
      <c r="F331">
        <v>3155.85</v>
      </c>
      <c r="G331">
        <v>1.2300600000000001E-3</v>
      </c>
      <c r="H331">
        <v>0.99996700000000005</v>
      </c>
      <c r="I331">
        <v>0</v>
      </c>
    </row>
    <row r="332" spans="1:25" x14ac:dyDescent="0.25">
      <c r="A332" t="s">
        <v>88</v>
      </c>
      <c r="B332">
        <v>54362.8</v>
      </c>
      <c r="C332">
        <v>54245.9</v>
      </c>
      <c r="D332">
        <v>54140.9</v>
      </c>
      <c r="E332">
        <v>12282</v>
      </c>
      <c r="F332">
        <v>3155.91</v>
      </c>
      <c r="G332">
        <v>1.23007E-3</v>
      </c>
      <c r="H332">
        <v>0.99974499999999999</v>
      </c>
      <c r="I332">
        <v>0</v>
      </c>
    </row>
    <row r="333" spans="1:25" x14ac:dyDescent="0.25">
      <c r="A333" t="s">
        <v>88</v>
      </c>
      <c r="B333">
        <v>54360.800000000003</v>
      </c>
      <c r="C333">
        <v>54244.5</v>
      </c>
      <c r="D333">
        <v>54140.2</v>
      </c>
      <c r="E333">
        <v>12282</v>
      </c>
      <c r="F333">
        <v>3155.92</v>
      </c>
      <c r="G333">
        <v>1.2300499999999999E-3</v>
      </c>
      <c r="H333">
        <v>0.99977700000000003</v>
      </c>
      <c r="I333">
        <v>0</v>
      </c>
    </row>
    <row r="334" spans="1:25" x14ac:dyDescent="0.25">
      <c r="A334" t="s">
        <v>88</v>
      </c>
      <c r="B334">
        <v>54350.6</v>
      </c>
      <c r="C334">
        <v>54234.5</v>
      </c>
      <c r="D334">
        <v>54134.5</v>
      </c>
      <c r="E334">
        <v>12281.5</v>
      </c>
      <c r="F334">
        <v>3155.8</v>
      </c>
      <c r="G334">
        <v>1.23007E-3</v>
      </c>
      <c r="H334">
        <v>0.999888</v>
      </c>
      <c r="I334">
        <v>0</v>
      </c>
    </row>
    <row r="335" spans="1:25" x14ac:dyDescent="0.25">
      <c r="A335" t="s">
        <v>88</v>
      </c>
      <c r="B335">
        <v>54353.7</v>
      </c>
      <c r="C335">
        <v>54237.2</v>
      </c>
      <c r="D335">
        <v>54135</v>
      </c>
      <c r="E335">
        <v>12281.5</v>
      </c>
      <c r="F335">
        <v>3155.89</v>
      </c>
      <c r="G335">
        <v>1.2300900000000001E-3</v>
      </c>
      <c r="H335">
        <v>0.99910900000000002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54360.1</v>
      </c>
      <c r="C336">
        <v>54243.3</v>
      </c>
      <c r="D336">
        <v>54139.199999999997</v>
      </c>
      <c r="E336">
        <v>12281.4</v>
      </c>
      <c r="F336">
        <v>3156.06</v>
      </c>
      <c r="G336">
        <v>1.2300499999999999E-3</v>
      </c>
      <c r="H336">
        <v>0.99924599999999997</v>
      </c>
      <c r="I336">
        <v>0</v>
      </c>
      <c r="R336">
        <f>AVERAGE(B287:B336)</f>
        <v>54356.196000000025</v>
      </c>
      <c r="S336">
        <f>AVERAGE(C287:C336)</f>
        <v>54239.58400000001</v>
      </c>
      <c r="U336">
        <f>_xlfn.VAR.P(B287:B336)</f>
        <v>34.902783999996899</v>
      </c>
      <c r="V336">
        <f>_xlfn.VAR.P(C287:C336)</f>
        <v>32.856144000001947</v>
      </c>
      <c r="X336">
        <f>1.96*SQRT(U336)/50</f>
        <v>0.23158802647320786</v>
      </c>
      <c r="Y336">
        <f>1.96*SQRT(V336)/50</f>
        <v>0.22469549420529775</v>
      </c>
    </row>
    <row r="337" spans="1:9" x14ac:dyDescent="0.25">
      <c r="A337" t="s">
        <v>88</v>
      </c>
      <c r="B337">
        <v>2717886.8259000001</v>
      </c>
      <c r="C337" t="s">
        <v>36</v>
      </c>
    </row>
    <row r="338" spans="1:9" x14ac:dyDescent="0.25">
      <c r="A338" t="s">
        <v>104</v>
      </c>
      <c r="B338">
        <v>9505.66</v>
      </c>
      <c r="C338">
        <v>9383.8700000000008</v>
      </c>
      <c r="D338">
        <v>9358.5300000000007</v>
      </c>
      <c r="E338">
        <v>9042.6200000000008</v>
      </c>
      <c r="F338">
        <v>67.069100000000006</v>
      </c>
      <c r="G338">
        <v>1.2300499999999999E-3</v>
      </c>
      <c r="H338">
        <v>0.999857</v>
      </c>
      <c r="I338">
        <v>0</v>
      </c>
    </row>
    <row r="339" spans="1:9" x14ac:dyDescent="0.25">
      <c r="A339" t="s">
        <v>104</v>
      </c>
      <c r="B339">
        <v>9501.7800000000007</v>
      </c>
      <c r="C339">
        <v>9379.68</v>
      </c>
      <c r="D339">
        <v>9336.2000000000007</v>
      </c>
      <c r="E339">
        <v>9024.9500000000007</v>
      </c>
      <c r="F339">
        <v>63.092100000000002</v>
      </c>
      <c r="G339">
        <v>1.2301300000000001E-3</v>
      </c>
      <c r="H339">
        <v>0.99926999999999999</v>
      </c>
      <c r="I339">
        <v>0</v>
      </c>
    </row>
    <row r="340" spans="1:9" x14ac:dyDescent="0.25">
      <c r="A340" t="s">
        <v>104</v>
      </c>
      <c r="B340">
        <v>9500.98</v>
      </c>
      <c r="C340">
        <v>9378.98</v>
      </c>
      <c r="D340">
        <v>9355.07</v>
      </c>
      <c r="E340">
        <v>9043.4699999999993</v>
      </c>
      <c r="F340">
        <v>67.311800000000005</v>
      </c>
      <c r="G340">
        <v>1.2300499999999999E-3</v>
      </c>
      <c r="H340">
        <v>0.99914000000000003</v>
      </c>
      <c r="I340">
        <v>0</v>
      </c>
    </row>
    <row r="341" spans="1:9" x14ac:dyDescent="0.25">
      <c r="A341" t="s">
        <v>104</v>
      </c>
      <c r="B341">
        <v>9507.19</v>
      </c>
      <c r="C341">
        <v>9385.41</v>
      </c>
      <c r="D341">
        <v>9341.3799999999992</v>
      </c>
      <c r="E341">
        <v>9030.2000000000007</v>
      </c>
      <c r="F341">
        <v>64.415599999999998</v>
      </c>
      <c r="G341">
        <v>1.2300600000000001E-3</v>
      </c>
      <c r="H341">
        <v>0.99924100000000005</v>
      </c>
      <c r="I341">
        <v>0</v>
      </c>
    </row>
    <row r="342" spans="1:9" x14ac:dyDescent="0.25">
      <c r="A342" t="s">
        <v>104</v>
      </c>
      <c r="B342">
        <v>9510.18</v>
      </c>
      <c r="C342">
        <v>9388.74</v>
      </c>
      <c r="D342">
        <v>9346.7999999999993</v>
      </c>
      <c r="E342">
        <v>9034.42</v>
      </c>
      <c r="F342">
        <v>64.043300000000002</v>
      </c>
      <c r="G342">
        <v>1.23007E-3</v>
      </c>
      <c r="H342">
        <v>0.99961500000000003</v>
      </c>
      <c r="I342">
        <v>0</v>
      </c>
    </row>
    <row r="343" spans="1:9" x14ac:dyDescent="0.25">
      <c r="A343" t="s">
        <v>104</v>
      </c>
      <c r="B343">
        <v>9510.3799999999992</v>
      </c>
      <c r="C343">
        <v>9388.5300000000007</v>
      </c>
      <c r="D343">
        <v>9346.89</v>
      </c>
      <c r="E343">
        <v>9033.7800000000007</v>
      </c>
      <c r="F343">
        <v>65.4529</v>
      </c>
      <c r="G343">
        <v>1.2300600000000001E-3</v>
      </c>
      <c r="H343">
        <v>0.99955000000000005</v>
      </c>
      <c r="I343">
        <v>0</v>
      </c>
    </row>
    <row r="344" spans="1:9" x14ac:dyDescent="0.25">
      <c r="A344" t="s">
        <v>104</v>
      </c>
      <c r="B344">
        <v>9497.25</v>
      </c>
      <c r="C344">
        <v>9375.64</v>
      </c>
      <c r="D344">
        <v>9340.1200000000008</v>
      </c>
      <c r="E344">
        <v>9031.33</v>
      </c>
      <c r="F344">
        <v>62.683900000000001</v>
      </c>
      <c r="G344">
        <v>1.2300499999999999E-3</v>
      </c>
      <c r="H344">
        <v>0.998386</v>
      </c>
      <c r="I344">
        <v>0</v>
      </c>
    </row>
    <row r="345" spans="1:9" x14ac:dyDescent="0.25">
      <c r="A345" t="s">
        <v>104</v>
      </c>
      <c r="B345">
        <v>9474.92</v>
      </c>
      <c r="C345">
        <v>9354.32</v>
      </c>
      <c r="D345">
        <v>9333.33</v>
      </c>
      <c r="E345">
        <v>9029.82</v>
      </c>
      <c r="F345">
        <v>61.481999999999999</v>
      </c>
      <c r="G345">
        <v>1.2300499999999999E-3</v>
      </c>
      <c r="H345">
        <v>0.99887099999999995</v>
      </c>
      <c r="I345">
        <v>0</v>
      </c>
    </row>
    <row r="346" spans="1:9" x14ac:dyDescent="0.25">
      <c r="A346" t="s">
        <v>104</v>
      </c>
      <c r="B346">
        <v>9487.09</v>
      </c>
      <c r="C346">
        <v>9365.68</v>
      </c>
      <c r="D346">
        <v>9344.8700000000008</v>
      </c>
      <c r="E346">
        <v>9039.4599999999991</v>
      </c>
      <c r="F346">
        <v>61.641199999999998</v>
      </c>
      <c r="G346">
        <v>1.2300499999999999E-3</v>
      </c>
      <c r="H346">
        <v>0.99970499999999995</v>
      </c>
      <c r="I346">
        <v>0</v>
      </c>
    </row>
    <row r="347" spans="1:9" x14ac:dyDescent="0.25">
      <c r="A347" t="s">
        <v>104</v>
      </c>
      <c r="B347">
        <v>9482.15</v>
      </c>
      <c r="C347">
        <v>9360.8700000000008</v>
      </c>
      <c r="D347">
        <v>9340.08</v>
      </c>
      <c r="E347">
        <v>9035.17</v>
      </c>
      <c r="F347">
        <v>62.116900000000001</v>
      </c>
      <c r="G347">
        <v>1.2300499999999999E-3</v>
      </c>
      <c r="H347">
        <v>0.999305</v>
      </c>
      <c r="I347">
        <v>0</v>
      </c>
    </row>
    <row r="348" spans="1:9" x14ac:dyDescent="0.25">
      <c r="A348" t="s">
        <v>104</v>
      </c>
      <c r="B348">
        <v>9473.4500000000007</v>
      </c>
      <c r="C348">
        <v>9350.7999999999993</v>
      </c>
      <c r="D348">
        <v>9330.81</v>
      </c>
      <c r="E348">
        <v>9026.6</v>
      </c>
      <c r="F348">
        <v>60.973700000000001</v>
      </c>
      <c r="G348">
        <v>1.2300499999999999E-3</v>
      </c>
      <c r="H348">
        <v>0.99943000000000004</v>
      </c>
      <c r="I348">
        <v>0</v>
      </c>
    </row>
    <row r="349" spans="1:9" x14ac:dyDescent="0.25">
      <c r="A349" t="s">
        <v>104</v>
      </c>
      <c r="B349">
        <v>9468.2099999999991</v>
      </c>
      <c r="C349">
        <v>9347.2999999999993</v>
      </c>
      <c r="D349">
        <v>9326.33</v>
      </c>
      <c r="E349">
        <v>9024.34</v>
      </c>
      <c r="F349">
        <v>61.608499999999999</v>
      </c>
      <c r="G349">
        <v>1.2301E-3</v>
      </c>
      <c r="H349">
        <v>0.99980199999999997</v>
      </c>
      <c r="I349">
        <v>0</v>
      </c>
    </row>
    <row r="350" spans="1:9" x14ac:dyDescent="0.25">
      <c r="A350" t="s">
        <v>104</v>
      </c>
      <c r="B350">
        <v>9476.15</v>
      </c>
      <c r="C350">
        <v>9354.74</v>
      </c>
      <c r="D350">
        <v>9334.57</v>
      </c>
      <c r="E350">
        <v>9028.36</v>
      </c>
      <c r="F350">
        <v>63.348399999999998</v>
      </c>
      <c r="G350">
        <v>1.23007E-3</v>
      </c>
      <c r="H350">
        <v>0.99887499999999996</v>
      </c>
      <c r="I350">
        <v>0</v>
      </c>
    </row>
    <row r="351" spans="1:9" x14ac:dyDescent="0.25">
      <c r="A351" t="s">
        <v>104</v>
      </c>
      <c r="B351">
        <v>9482.7000000000007</v>
      </c>
      <c r="C351">
        <v>9360.91</v>
      </c>
      <c r="D351">
        <v>9337.2900000000009</v>
      </c>
      <c r="E351">
        <v>9033.2099999999991</v>
      </c>
      <c r="F351">
        <v>61.151200000000003</v>
      </c>
      <c r="G351">
        <v>1.2300600000000001E-3</v>
      </c>
      <c r="H351">
        <v>0.99897800000000003</v>
      </c>
      <c r="I351">
        <v>0</v>
      </c>
    </row>
    <row r="352" spans="1:9" x14ac:dyDescent="0.25">
      <c r="A352" t="s">
        <v>104</v>
      </c>
      <c r="B352">
        <v>9484.33</v>
      </c>
      <c r="C352">
        <v>9361.08</v>
      </c>
      <c r="D352">
        <v>9338.33</v>
      </c>
      <c r="E352">
        <v>9033.18</v>
      </c>
      <c r="F352">
        <v>60.647300000000001</v>
      </c>
      <c r="G352">
        <v>1.2300600000000001E-3</v>
      </c>
      <c r="H352">
        <v>0.99930200000000002</v>
      </c>
      <c r="I352">
        <v>0</v>
      </c>
    </row>
    <row r="353" spans="1:9" x14ac:dyDescent="0.25">
      <c r="A353" t="s">
        <v>104</v>
      </c>
      <c r="B353">
        <v>9475.92</v>
      </c>
      <c r="C353">
        <v>9353.76</v>
      </c>
      <c r="D353">
        <v>9330.3700000000008</v>
      </c>
      <c r="E353">
        <v>9030.15</v>
      </c>
      <c r="F353">
        <v>59.82</v>
      </c>
      <c r="G353">
        <v>1.2300600000000001E-3</v>
      </c>
      <c r="H353">
        <v>0.99938400000000005</v>
      </c>
      <c r="I353">
        <v>0</v>
      </c>
    </row>
    <row r="354" spans="1:9" x14ac:dyDescent="0.25">
      <c r="A354" t="s">
        <v>104</v>
      </c>
      <c r="B354">
        <v>9479.7199999999993</v>
      </c>
      <c r="C354">
        <v>9358.32</v>
      </c>
      <c r="D354">
        <v>9334.8799999999992</v>
      </c>
      <c r="E354">
        <v>9034.18</v>
      </c>
      <c r="F354">
        <v>60.648800000000001</v>
      </c>
      <c r="G354">
        <v>1.2300600000000001E-3</v>
      </c>
      <c r="H354">
        <v>0.99898200000000004</v>
      </c>
      <c r="I354">
        <v>0</v>
      </c>
    </row>
    <row r="355" spans="1:9" x14ac:dyDescent="0.25">
      <c r="A355" t="s">
        <v>104</v>
      </c>
      <c r="B355">
        <v>9485.65</v>
      </c>
      <c r="C355">
        <v>9363.94</v>
      </c>
      <c r="D355">
        <v>9341.27</v>
      </c>
      <c r="E355">
        <v>9036.31</v>
      </c>
      <c r="F355">
        <v>62.884900000000002</v>
      </c>
      <c r="G355">
        <v>1.2300499999999999E-3</v>
      </c>
      <c r="H355">
        <v>0.99934199999999995</v>
      </c>
      <c r="I355">
        <v>0</v>
      </c>
    </row>
    <row r="356" spans="1:9" x14ac:dyDescent="0.25">
      <c r="A356" t="s">
        <v>104</v>
      </c>
      <c r="B356">
        <v>9475.89</v>
      </c>
      <c r="C356">
        <v>9354.81</v>
      </c>
      <c r="D356">
        <v>9329.5</v>
      </c>
      <c r="E356">
        <v>9025.8700000000008</v>
      </c>
      <c r="F356">
        <v>62.385100000000001</v>
      </c>
      <c r="G356">
        <v>1.2300499999999999E-3</v>
      </c>
      <c r="H356">
        <v>0.99949299999999996</v>
      </c>
      <c r="I356">
        <v>0</v>
      </c>
    </row>
    <row r="357" spans="1:9" x14ac:dyDescent="0.25">
      <c r="A357" t="s">
        <v>104</v>
      </c>
      <c r="B357">
        <v>9499.9</v>
      </c>
      <c r="C357">
        <v>9378.4599999999991</v>
      </c>
      <c r="D357">
        <v>9351.2099999999991</v>
      </c>
      <c r="E357">
        <v>9041.31</v>
      </c>
      <c r="F357">
        <v>65.631699999999995</v>
      </c>
      <c r="G357">
        <v>1.2300499999999999E-3</v>
      </c>
      <c r="H357">
        <v>0.99996300000000005</v>
      </c>
      <c r="I357">
        <v>0</v>
      </c>
    </row>
    <row r="358" spans="1:9" x14ac:dyDescent="0.25">
      <c r="A358" t="s">
        <v>104</v>
      </c>
      <c r="B358">
        <v>9498.58</v>
      </c>
      <c r="C358">
        <v>9376.9500000000007</v>
      </c>
      <c r="D358">
        <v>9344.2999999999993</v>
      </c>
      <c r="E358">
        <v>9033.81</v>
      </c>
      <c r="F358">
        <v>64.379900000000006</v>
      </c>
      <c r="G358">
        <v>1.2300499999999999E-3</v>
      </c>
      <c r="H358">
        <v>0.99890699999999999</v>
      </c>
      <c r="I358">
        <v>0</v>
      </c>
    </row>
    <row r="359" spans="1:9" x14ac:dyDescent="0.25">
      <c r="A359" t="s">
        <v>104</v>
      </c>
      <c r="B359">
        <v>9505.82</v>
      </c>
      <c r="C359">
        <v>9384.7800000000007</v>
      </c>
      <c r="D359">
        <v>9355.76</v>
      </c>
      <c r="E359">
        <v>9041.92</v>
      </c>
      <c r="F359">
        <v>66.684700000000007</v>
      </c>
      <c r="G359">
        <v>1.23011E-3</v>
      </c>
      <c r="H359">
        <v>0.99954399999999999</v>
      </c>
      <c r="I359">
        <v>0</v>
      </c>
    </row>
    <row r="360" spans="1:9" x14ac:dyDescent="0.25">
      <c r="A360" t="s">
        <v>104</v>
      </c>
      <c r="B360">
        <v>9498.7099999999991</v>
      </c>
      <c r="C360">
        <v>9377.9599999999991</v>
      </c>
      <c r="D360">
        <v>9343.66</v>
      </c>
      <c r="E360">
        <v>9032.42</v>
      </c>
      <c r="F360">
        <v>64.847999999999999</v>
      </c>
      <c r="G360">
        <v>1.2300499999999999E-3</v>
      </c>
      <c r="H360">
        <v>0.99961599999999995</v>
      </c>
      <c r="I360">
        <v>0</v>
      </c>
    </row>
    <row r="361" spans="1:9" x14ac:dyDescent="0.25">
      <c r="A361" t="s">
        <v>104</v>
      </c>
      <c r="B361">
        <v>9500.91</v>
      </c>
      <c r="C361">
        <v>9379.16</v>
      </c>
      <c r="D361">
        <v>9346.07</v>
      </c>
      <c r="E361">
        <v>9035.7800000000007</v>
      </c>
      <c r="F361">
        <v>64.341899999999995</v>
      </c>
      <c r="G361">
        <v>1.2300600000000001E-3</v>
      </c>
      <c r="H361">
        <v>0.99758999999999998</v>
      </c>
      <c r="I361">
        <v>0</v>
      </c>
    </row>
    <row r="362" spans="1:9" x14ac:dyDescent="0.25">
      <c r="A362" t="s">
        <v>104</v>
      </c>
      <c r="B362">
        <v>9517.43</v>
      </c>
      <c r="C362">
        <v>9395.5300000000007</v>
      </c>
      <c r="D362">
        <v>9357.7999999999993</v>
      </c>
      <c r="E362">
        <v>9044.26</v>
      </c>
      <c r="F362">
        <v>67.684399999999997</v>
      </c>
      <c r="G362">
        <v>1.2300600000000001E-3</v>
      </c>
      <c r="H362">
        <v>0.99996499999999999</v>
      </c>
      <c r="I362">
        <v>0</v>
      </c>
    </row>
    <row r="363" spans="1:9" x14ac:dyDescent="0.25">
      <c r="A363" t="s">
        <v>104</v>
      </c>
      <c r="B363">
        <v>9497</v>
      </c>
      <c r="C363">
        <v>9375.59</v>
      </c>
      <c r="D363">
        <v>9338.67</v>
      </c>
      <c r="E363">
        <v>9029.7800000000007</v>
      </c>
      <c r="F363">
        <v>64.190200000000004</v>
      </c>
      <c r="G363">
        <v>1.2300600000000001E-3</v>
      </c>
      <c r="H363">
        <v>0.99979799999999996</v>
      </c>
      <c r="I363">
        <v>0</v>
      </c>
    </row>
    <row r="364" spans="1:9" x14ac:dyDescent="0.25">
      <c r="A364" t="s">
        <v>104</v>
      </c>
      <c r="B364">
        <v>9501.57</v>
      </c>
      <c r="C364">
        <v>9380.4599999999991</v>
      </c>
      <c r="D364">
        <v>9336.34</v>
      </c>
      <c r="E364">
        <v>9026.99</v>
      </c>
      <c r="F364">
        <v>63.3444</v>
      </c>
      <c r="G364">
        <v>1.2300900000000001E-3</v>
      </c>
      <c r="H364">
        <v>0.99947799999999998</v>
      </c>
      <c r="I364">
        <v>0</v>
      </c>
    </row>
    <row r="365" spans="1:9" x14ac:dyDescent="0.25">
      <c r="A365" t="s">
        <v>104</v>
      </c>
      <c r="B365">
        <v>9499.6299999999992</v>
      </c>
      <c r="C365">
        <v>9377.67</v>
      </c>
      <c r="D365">
        <v>9334.32</v>
      </c>
      <c r="E365">
        <v>9023.43</v>
      </c>
      <c r="F365">
        <v>63.701700000000002</v>
      </c>
      <c r="G365">
        <v>1.23007E-3</v>
      </c>
      <c r="H365">
        <v>0.99956800000000001</v>
      </c>
      <c r="I365">
        <v>0</v>
      </c>
    </row>
    <row r="366" spans="1:9" x14ac:dyDescent="0.25">
      <c r="A366" t="s">
        <v>104</v>
      </c>
      <c r="B366">
        <v>9507.7999999999993</v>
      </c>
      <c r="C366">
        <v>9385.7800000000007</v>
      </c>
      <c r="D366">
        <v>9342.2099999999991</v>
      </c>
      <c r="E366">
        <v>9031.92</v>
      </c>
      <c r="F366">
        <v>63.568100000000001</v>
      </c>
      <c r="G366">
        <v>1.2300499999999999E-3</v>
      </c>
      <c r="H366">
        <v>0.99985299999999999</v>
      </c>
      <c r="I366">
        <v>0</v>
      </c>
    </row>
    <row r="367" spans="1:9" x14ac:dyDescent="0.25">
      <c r="A367" t="s">
        <v>104</v>
      </c>
      <c r="B367">
        <v>9499.64</v>
      </c>
      <c r="C367">
        <v>9377.4699999999993</v>
      </c>
      <c r="D367">
        <v>9354.99</v>
      </c>
      <c r="E367">
        <v>9043.2000000000007</v>
      </c>
      <c r="F367">
        <v>66.689099999999996</v>
      </c>
      <c r="G367">
        <v>1.2300600000000001E-3</v>
      </c>
      <c r="H367">
        <v>0.99976500000000001</v>
      </c>
      <c r="I367">
        <v>0</v>
      </c>
    </row>
    <row r="368" spans="1:9" x14ac:dyDescent="0.25">
      <c r="A368" t="s">
        <v>104</v>
      </c>
      <c r="B368">
        <v>9504.9599999999991</v>
      </c>
      <c r="C368">
        <v>9384.0400000000009</v>
      </c>
      <c r="D368">
        <v>9341.51</v>
      </c>
      <c r="E368">
        <v>9029.02</v>
      </c>
      <c r="F368">
        <v>64.230400000000003</v>
      </c>
      <c r="G368">
        <v>1.2302299999999999E-3</v>
      </c>
      <c r="H368">
        <v>0.99984600000000001</v>
      </c>
      <c r="I368">
        <v>0</v>
      </c>
    </row>
    <row r="369" spans="1:9" x14ac:dyDescent="0.25">
      <c r="A369" t="s">
        <v>104</v>
      </c>
      <c r="B369">
        <v>9514.2999999999993</v>
      </c>
      <c r="C369">
        <v>9390.4</v>
      </c>
      <c r="D369">
        <v>9350.49</v>
      </c>
      <c r="E369">
        <v>9038.2199999999993</v>
      </c>
      <c r="F369">
        <v>65.121899999999997</v>
      </c>
      <c r="G369">
        <v>1.2300499999999999E-3</v>
      </c>
      <c r="H369">
        <v>0.99933700000000003</v>
      </c>
      <c r="I369">
        <v>0</v>
      </c>
    </row>
    <row r="370" spans="1:9" x14ac:dyDescent="0.25">
      <c r="A370" t="s">
        <v>104</v>
      </c>
      <c r="B370">
        <v>9475.1299999999992</v>
      </c>
      <c r="C370">
        <v>9354.35</v>
      </c>
      <c r="D370">
        <v>9334.43</v>
      </c>
      <c r="E370">
        <v>9032.91</v>
      </c>
      <c r="F370">
        <v>60.569000000000003</v>
      </c>
      <c r="G370">
        <v>1.2300499999999999E-3</v>
      </c>
      <c r="H370">
        <v>0.99960000000000004</v>
      </c>
      <c r="I370">
        <v>0</v>
      </c>
    </row>
    <row r="371" spans="1:9" x14ac:dyDescent="0.25">
      <c r="A371" t="s">
        <v>104</v>
      </c>
      <c r="B371">
        <v>9471.65</v>
      </c>
      <c r="C371">
        <v>9349.42</v>
      </c>
      <c r="D371">
        <v>9329.26</v>
      </c>
      <c r="E371">
        <v>9027.49</v>
      </c>
      <c r="F371">
        <v>58.963700000000003</v>
      </c>
      <c r="G371">
        <v>1.2300600000000001E-3</v>
      </c>
      <c r="H371">
        <v>0.99919999999999998</v>
      </c>
      <c r="I371">
        <v>0</v>
      </c>
    </row>
    <row r="372" spans="1:9" x14ac:dyDescent="0.25">
      <c r="A372" t="s">
        <v>104</v>
      </c>
      <c r="B372">
        <v>9469.51</v>
      </c>
      <c r="C372">
        <v>9348.41</v>
      </c>
      <c r="D372">
        <v>9328.93</v>
      </c>
      <c r="E372">
        <v>9028.5499999999993</v>
      </c>
      <c r="F372">
        <v>58.990600000000001</v>
      </c>
      <c r="G372">
        <v>1.2300499999999999E-3</v>
      </c>
      <c r="H372">
        <v>0.99984099999999998</v>
      </c>
      <c r="I372">
        <v>0</v>
      </c>
    </row>
    <row r="373" spans="1:9" x14ac:dyDescent="0.25">
      <c r="A373" t="s">
        <v>104</v>
      </c>
      <c r="B373">
        <v>9467.9599999999991</v>
      </c>
      <c r="C373">
        <v>9347.02</v>
      </c>
      <c r="D373">
        <v>9327.2800000000007</v>
      </c>
      <c r="E373">
        <v>9025.31</v>
      </c>
      <c r="F373">
        <v>61.114400000000003</v>
      </c>
      <c r="G373">
        <v>1.23007E-3</v>
      </c>
      <c r="H373">
        <v>0.99961299999999997</v>
      </c>
      <c r="I373">
        <v>0</v>
      </c>
    </row>
    <row r="374" spans="1:9" x14ac:dyDescent="0.25">
      <c r="A374" t="s">
        <v>104</v>
      </c>
      <c r="B374">
        <v>9474.68</v>
      </c>
      <c r="C374">
        <v>9353.31</v>
      </c>
      <c r="D374">
        <v>9333.17</v>
      </c>
      <c r="E374">
        <v>9030.9599999999991</v>
      </c>
      <c r="F374">
        <v>60.235100000000003</v>
      </c>
      <c r="G374">
        <v>1.2300600000000001E-3</v>
      </c>
      <c r="H374">
        <v>0.99685599999999996</v>
      </c>
      <c r="I374">
        <v>0</v>
      </c>
    </row>
    <row r="375" spans="1:9" x14ac:dyDescent="0.25">
      <c r="A375" t="s">
        <v>104</v>
      </c>
      <c r="B375">
        <v>9475.9500000000007</v>
      </c>
      <c r="C375">
        <v>9354.34</v>
      </c>
      <c r="D375">
        <v>9334.15</v>
      </c>
      <c r="E375">
        <v>9029.5499999999993</v>
      </c>
      <c r="F375">
        <v>61.608899999999998</v>
      </c>
      <c r="G375">
        <v>1.2300499999999999E-3</v>
      </c>
      <c r="H375">
        <v>0.999695</v>
      </c>
      <c r="I375">
        <v>0</v>
      </c>
    </row>
    <row r="376" spans="1:9" x14ac:dyDescent="0.25">
      <c r="A376" t="s">
        <v>104</v>
      </c>
      <c r="B376">
        <v>9469.2000000000007</v>
      </c>
      <c r="C376">
        <v>9347.33</v>
      </c>
      <c r="D376">
        <v>9326.06</v>
      </c>
      <c r="E376">
        <v>9026.39</v>
      </c>
      <c r="F376">
        <v>58.9009</v>
      </c>
      <c r="G376">
        <v>1.2300499999999999E-3</v>
      </c>
      <c r="H376">
        <v>0.99969699999999995</v>
      </c>
      <c r="I376">
        <v>0</v>
      </c>
    </row>
    <row r="377" spans="1:9" x14ac:dyDescent="0.25">
      <c r="A377" t="s">
        <v>104</v>
      </c>
      <c r="B377">
        <v>9471.2000000000007</v>
      </c>
      <c r="C377">
        <v>9349</v>
      </c>
      <c r="D377">
        <v>9326.67</v>
      </c>
      <c r="E377">
        <v>9026.31</v>
      </c>
      <c r="F377">
        <v>59.998699999999999</v>
      </c>
      <c r="G377">
        <v>1.2300900000000001E-3</v>
      </c>
      <c r="H377">
        <v>0.99876399999999999</v>
      </c>
      <c r="I377">
        <v>0</v>
      </c>
    </row>
    <row r="378" spans="1:9" x14ac:dyDescent="0.25">
      <c r="A378" t="s">
        <v>104</v>
      </c>
      <c r="B378">
        <v>9473.26</v>
      </c>
      <c r="C378">
        <v>9352.5499999999993</v>
      </c>
      <c r="D378">
        <v>9330.18</v>
      </c>
      <c r="E378">
        <v>9027.7099999999991</v>
      </c>
      <c r="F378">
        <v>61.591299999999997</v>
      </c>
      <c r="G378">
        <v>1.23007E-3</v>
      </c>
      <c r="H378">
        <v>0.999421</v>
      </c>
      <c r="I378">
        <v>0</v>
      </c>
    </row>
    <row r="379" spans="1:9" x14ac:dyDescent="0.25">
      <c r="A379" t="s">
        <v>104</v>
      </c>
      <c r="B379">
        <v>9469.76</v>
      </c>
      <c r="C379">
        <v>9346.9699999999993</v>
      </c>
      <c r="D379">
        <v>9324.76</v>
      </c>
      <c r="E379">
        <v>9024.5300000000007</v>
      </c>
      <c r="F379">
        <v>60.122100000000003</v>
      </c>
      <c r="G379">
        <v>1.23015E-3</v>
      </c>
      <c r="H379">
        <v>0.99966600000000005</v>
      </c>
      <c r="I379">
        <v>0</v>
      </c>
    </row>
    <row r="380" spans="1:9" x14ac:dyDescent="0.25">
      <c r="A380" t="s">
        <v>104</v>
      </c>
      <c r="B380">
        <v>9472.74</v>
      </c>
      <c r="C380">
        <v>9351.23</v>
      </c>
      <c r="D380">
        <v>9328.07</v>
      </c>
      <c r="E380">
        <v>9024.6299999999992</v>
      </c>
      <c r="F380">
        <v>61.867699999999999</v>
      </c>
      <c r="G380">
        <v>1.2300499999999999E-3</v>
      </c>
      <c r="H380">
        <v>0.99855799999999995</v>
      </c>
      <c r="I380">
        <v>0</v>
      </c>
    </row>
    <row r="381" spans="1:9" x14ac:dyDescent="0.25">
      <c r="A381" t="s">
        <v>104</v>
      </c>
      <c r="B381">
        <v>9479.91</v>
      </c>
      <c r="C381">
        <v>9359.6299999999992</v>
      </c>
      <c r="D381">
        <v>9335.0499999999993</v>
      </c>
      <c r="E381">
        <v>9030.01</v>
      </c>
      <c r="F381">
        <v>62.9084</v>
      </c>
      <c r="G381">
        <v>1.2300600000000001E-3</v>
      </c>
      <c r="H381">
        <v>0.99985100000000005</v>
      </c>
      <c r="I381">
        <v>0</v>
      </c>
    </row>
    <row r="382" spans="1:9" x14ac:dyDescent="0.25">
      <c r="A382" t="s">
        <v>104</v>
      </c>
      <c r="B382">
        <v>9479.27</v>
      </c>
      <c r="C382">
        <v>9357.9500000000007</v>
      </c>
      <c r="D382">
        <v>9333.8700000000008</v>
      </c>
      <c r="E382">
        <v>9030.9599999999991</v>
      </c>
      <c r="F382">
        <v>61.433599999999998</v>
      </c>
      <c r="G382">
        <v>1.2300499999999999E-3</v>
      </c>
      <c r="H382">
        <v>0.99968900000000005</v>
      </c>
      <c r="I382">
        <v>0</v>
      </c>
    </row>
    <row r="383" spans="1:9" x14ac:dyDescent="0.25">
      <c r="A383" t="s">
        <v>104</v>
      </c>
      <c r="B383">
        <v>9498.57</v>
      </c>
      <c r="C383">
        <v>9377.23</v>
      </c>
      <c r="D383">
        <v>9345.82</v>
      </c>
      <c r="E383">
        <v>9033.7199999999993</v>
      </c>
      <c r="F383">
        <v>65.131799999999998</v>
      </c>
      <c r="G383">
        <v>1.2300600000000001E-3</v>
      </c>
      <c r="H383">
        <v>0.99994099999999997</v>
      </c>
      <c r="I383">
        <v>0</v>
      </c>
    </row>
    <row r="384" spans="1:9" x14ac:dyDescent="0.25">
      <c r="A384" t="s">
        <v>104</v>
      </c>
      <c r="B384">
        <v>9495.27</v>
      </c>
      <c r="C384">
        <v>9373.9</v>
      </c>
      <c r="D384">
        <v>9342.32</v>
      </c>
      <c r="E384">
        <v>9031.1299999999992</v>
      </c>
      <c r="F384">
        <v>64.541600000000003</v>
      </c>
      <c r="G384">
        <v>1.2300900000000001E-3</v>
      </c>
      <c r="H384">
        <v>0.99997000000000003</v>
      </c>
      <c r="I384">
        <v>0</v>
      </c>
    </row>
    <row r="385" spans="1:25" x14ac:dyDescent="0.25">
      <c r="A385" t="s">
        <v>104</v>
      </c>
      <c r="B385">
        <v>9496.2900000000009</v>
      </c>
      <c r="C385">
        <v>9374.61</v>
      </c>
      <c r="D385">
        <v>9344.89</v>
      </c>
      <c r="E385">
        <v>9034.18</v>
      </c>
      <c r="F385">
        <v>64.378600000000006</v>
      </c>
      <c r="G385">
        <v>1.2300499999999999E-3</v>
      </c>
      <c r="H385">
        <v>0.99928499999999998</v>
      </c>
      <c r="I385">
        <v>0</v>
      </c>
    </row>
    <row r="386" spans="1:25" x14ac:dyDescent="0.25">
      <c r="A386" t="s">
        <v>104</v>
      </c>
      <c r="B386">
        <v>9491.92</v>
      </c>
      <c r="C386">
        <v>9370.3700000000008</v>
      </c>
      <c r="D386">
        <v>9339.67</v>
      </c>
      <c r="E386">
        <v>9027.85</v>
      </c>
      <c r="F386">
        <v>64.443200000000004</v>
      </c>
      <c r="G386">
        <v>1.2300600000000001E-3</v>
      </c>
      <c r="H386">
        <v>0.99988299999999997</v>
      </c>
      <c r="I386">
        <v>0</v>
      </c>
    </row>
    <row r="387" spans="1:25" x14ac:dyDescent="0.25">
      <c r="A387" t="s">
        <v>104</v>
      </c>
      <c r="B387">
        <v>9495.9</v>
      </c>
      <c r="C387">
        <v>9374.4500000000007</v>
      </c>
      <c r="D387">
        <v>9345.8799999999992</v>
      </c>
      <c r="E387">
        <v>9035.14</v>
      </c>
      <c r="F387">
        <v>64.189400000000006</v>
      </c>
      <c r="G387">
        <v>1.2301E-3</v>
      </c>
      <c r="H387">
        <v>0.99996200000000002</v>
      </c>
      <c r="I387">
        <v>0</v>
      </c>
    </row>
    <row r="388" spans="1:25" x14ac:dyDescent="0.25">
      <c r="A388" t="s">
        <v>104</v>
      </c>
      <c r="B388">
        <v>9507.84</v>
      </c>
      <c r="C388">
        <v>9381.15</v>
      </c>
      <c r="D388">
        <v>9348.2000000000007</v>
      </c>
      <c r="E388">
        <v>9037.2800000000007</v>
      </c>
      <c r="F388">
        <v>64.495699999999999</v>
      </c>
      <c r="G388">
        <v>1.2300499999999999E-3</v>
      </c>
      <c r="H388">
        <v>0.99967899999999998</v>
      </c>
      <c r="I388">
        <v>0</v>
      </c>
    </row>
    <row r="389" spans="1:25" x14ac:dyDescent="0.25">
      <c r="A389" t="s">
        <v>104</v>
      </c>
      <c r="B389">
        <v>9504.6</v>
      </c>
      <c r="C389">
        <v>9382.7999999999993</v>
      </c>
      <c r="D389">
        <v>9339.94</v>
      </c>
      <c r="E389">
        <v>9028.26</v>
      </c>
      <c r="F389">
        <v>63.8399</v>
      </c>
      <c r="G389">
        <v>1.2300499999999999E-3</v>
      </c>
      <c r="H389">
        <v>0.99973900000000004</v>
      </c>
      <c r="I389">
        <v>0</v>
      </c>
    </row>
    <row r="390" spans="1:25" x14ac:dyDescent="0.25">
      <c r="A390" t="s">
        <v>104</v>
      </c>
      <c r="B390">
        <v>9508.66</v>
      </c>
      <c r="C390">
        <v>9386.89</v>
      </c>
      <c r="D390">
        <v>9341.33</v>
      </c>
      <c r="E390">
        <v>9029.09</v>
      </c>
      <c r="F390">
        <v>63.093800000000002</v>
      </c>
      <c r="G390">
        <v>1.2301E-3</v>
      </c>
      <c r="H390">
        <v>0.99970400000000004</v>
      </c>
      <c r="I390">
        <v>0</v>
      </c>
    </row>
    <row r="391" spans="1:25" x14ac:dyDescent="0.25">
      <c r="A391" t="s">
        <v>104</v>
      </c>
      <c r="B391">
        <v>9506.7099999999991</v>
      </c>
      <c r="C391">
        <v>9385.9</v>
      </c>
      <c r="D391">
        <v>9342.06</v>
      </c>
      <c r="E391">
        <v>9030.11</v>
      </c>
      <c r="F391">
        <v>63.170499999999997</v>
      </c>
      <c r="G391">
        <v>1.2300499999999999E-3</v>
      </c>
      <c r="H391">
        <v>0.99843400000000004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9505.2099999999991</v>
      </c>
      <c r="C392" s="3">
        <v>9383.39</v>
      </c>
      <c r="D392" s="3">
        <v>9339.67</v>
      </c>
      <c r="E392" s="3">
        <v>9029.58</v>
      </c>
      <c r="F392" s="3">
        <v>62.558199999999999</v>
      </c>
      <c r="G392" s="3">
        <v>1.2300499999999999E-3</v>
      </c>
      <c r="H392" s="3">
        <v>0.99932200000000004</v>
      </c>
      <c r="I392" s="3">
        <v>0</v>
      </c>
      <c r="P392"/>
      <c r="Q392"/>
      <c r="R392">
        <f>AVERAGE(B343:B392)</f>
        <v>9489.2250000000004</v>
      </c>
      <c r="S392">
        <f>AVERAGE(C343:C392)</f>
        <v>9367.5429999999997</v>
      </c>
      <c r="T392"/>
      <c r="U392">
        <f>_xlfn.VAR.P(B343:B392)</f>
        <v>212.15932899999578</v>
      </c>
      <c r="V392">
        <f>_xlfn.VAR.P(C343:C392)</f>
        <v>206.36612900000185</v>
      </c>
      <c r="W392"/>
      <c r="X392">
        <f>1.96*SQRT(U392)/50</f>
        <v>0.57097505314554109</v>
      </c>
      <c r="Y392">
        <f>1.96*SQRT(V392)/50</f>
        <v>0.56312560629628883</v>
      </c>
    </row>
    <row r="393" spans="1:25" x14ac:dyDescent="0.25">
      <c r="A393" t="s">
        <v>104</v>
      </c>
      <c r="B393">
        <v>474541.92830000003</v>
      </c>
      <c r="C393" t="s">
        <v>36</v>
      </c>
    </row>
    <row r="394" spans="1:25" x14ac:dyDescent="0.25">
      <c r="A394" t="s">
        <v>107</v>
      </c>
      <c r="B394">
        <v>53304.7</v>
      </c>
      <c r="C394">
        <v>53141.4</v>
      </c>
      <c r="D394">
        <v>53127.3</v>
      </c>
      <c r="E394">
        <v>7017.01</v>
      </c>
      <c r="F394">
        <v>3293.62</v>
      </c>
      <c r="G394">
        <v>1.2300499999999999E-3</v>
      </c>
      <c r="H394">
        <v>0.99904700000000002</v>
      </c>
      <c r="I394">
        <v>8834</v>
      </c>
    </row>
    <row r="395" spans="1:25" x14ac:dyDescent="0.25">
      <c r="A395" t="s">
        <v>107</v>
      </c>
      <c r="B395">
        <v>53201.8</v>
      </c>
      <c r="C395">
        <v>53016.4</v>
      </c>
      <c r="D395">
        <v>53003</v>
      </c>
      <c r="E395">
        <v>6895.17</v>
      </c>
      <c r="F395">
        <v>3293.45</v>
      </c>
      <c r="G395">
        <v>1.2300600000000001E-3</v>
      </c>
      <c r="H395">
        <v>0.99942799999999998</v>
      </c>
      <c r="I395">
        <v>8857</v>
      </c>
    </row>
    <row r="396" spans="1:25" x14ac:dyDescent="0.25">
      <c r="A396" t="s">
        <v>107</v>
      </c>
      <c r="B396">
        <v>53426.1</v>
      </c>
      <c r="C396">
        <v>53066.400000000001</v>
      </c>
      <c r="D396">
        <v>53052.4</v>
      </c>
      <c r="E396">
        <v>6940.52</v>
      </c>
      <c r="F396">
        <v>3294.36</v>
      </c>
      <c r="G396">
        <v>1.2300600000000001E-3</v>
      </c>
      <c r="H396">
        <v>0.99783100000000002</v>
      </c>
      <c r="I396">
        <v>9022</v>
      </c>
    </row>
    <row r="397" spans="1:25" x14ac:dyDescent="0.25">
      <c r="A397" t="s">
        <v>107</v>
      </c>
      <c r="B397">
        <v>53286.6</v>
      </c>
      <c r="C397">
        <v>53121</v>
      </c>
      <c r="D397">
        <v>53103.199999999997</v>
      </c>
      <c r="E397">
        <v>6985.58</v>
      </c>
      <c r="F397">
        <v>3296.75</v>
      </c>
      <c r="G397">
        <v>1.2300499999999999E-3</v>
      </c>
      <c r="H397">
        <v>0.99517100000000003</v>
      </c>
      <c r="I397">
        <v>9210</v>
      </c>
    </row>
    <row r="398" spans="1:25" x14ac:dyDescent="0.25">
      <c r="A398" t="s">
        <v>107</v>
      </c>
      <c r="B398">
        <v>53304.6</v>
      </c>
      <c r="C398">
        <v>53141.7</v>
      </c>
      <c r="D398">
        <v>53122.8</v>
      </c>
      <c r="E398">
        <v>7006.15</v>
      </c>
      <c r="F398">
        <v>3297.24</v>
      </c>
      <c r="G398">
        <v>1.2300600000000001E-3</v>
      </c>
      <c r="H398">
        <v>0.99953899999999996</v>
      </c>
      <c r="I398">
        <v>9951</v>
      </c>
    </row>
    <row r="399" spans="1:25" x14ac:dyDescent="0.25">
      <c r="A399" t="s">
        <v>107</v>
      </c>
      <c r="B399">
        <v>53220.4</v>
      </c>
      <c r="C399">
        <v>53045.8</v>
      </c>
      <c r="D399">
        <v>53033</v>
      </c>
      <c r="E399">
        <v>6921.52</v>
      </c>
      <c r="F399">
        <v>3293.3</v>
      </c>
      <c r="G399">
        <v>1.2300600000000001E-3</v>
      </c>
      <c r="H399">
        <v>0.99961900000000004</v>
      </c>
      <c r="I399">
        <v>9337</v>
      </c>
    </row>
    <row r="400" spans="1:25" x14ac:dyDescent="0.25">
      <c r="A400" t="s">
        <v>107</v>
      </c>
      <c r="B400">
        <v>53182</v>
      </c>
      <c r="C400">
        <v>53014.9</v>
      </c>
      <c r="D400">
        <v>53002.6</v>
      </c>
      <c r="E400">
        <v>6893.44</v>
      </c>
      <c r="F400">
        <v>3293.65</v>
      </c>
      <c r="G400">
        <v>1.2300499999999999E-3</v>
      </c>
      <c r="H400">
        <v>0.99866299999999997</v>
      </c>
      <c r="I400">
        <v>9400</v>
      </c>
    </row>
    <row r="401" spans="1:9" x14ac:dyDescent="0.25">
      <c r="A401" t="s">
        <v>107</v>
      </c>
      <c r="B401">
        <v>53268.5</v>
      </c>
      <c r="C401">
        <v>53097</v>
      </c>
      <c r="D401">
        <v>53080</v>
      </c>
      <c r="E401">
        <v>6968.14</v>
      </c>
      <c r="F401">
        <v>3295.57</v>
      </c>
      <c r="G401">
        <v>1.2300600000000001E-3</v>
      </c>
      <c r="H401">
        <v>0.999946</v>
      </c>
      <c r="I401">
        <v>8630</v>
      </c>
    </row>
    <row r="402" spans="1:9" x14ac:dyDescent="0.25">
      <c r="A402" t="s">
        <v>107</v>
      </c>
      <c r="B402">
        <v>53278.1</v>
      </c>
      <c r="C402">
        <v>53110.7</v>
      </c>
      <c r="D402">
        <v>53090.2</v>
      </c>
      <c r="E402">
        <v>6977.19</v>
      </c>
      <c r="F402">
        <v>3297.92</v>
      </c>
      <c r="G402">
        <v>1.2300499999999999E-3</v>
      </c>
      <c r="H402">
        <v>0.99796399999999996</v>
      </c>
      <c r="I402">
        <v>8672</v>
      </c>
    </row>
    <row r="403" spans="1:9" x14ac:dyDescent="0.25">
      <c r="A403" t="s">
        <v>107</v>
      </c>
      <c r="B403">
        <v>53235</v>
      </c>
      <c r="C403">
        <v>53073.3</v>
      </c>
      <c r="D403">
        <v>53058</v>
      </c>
      <c r="E403">
        <v>6947.85</v>
      </c>
      <c r="F403">
        <v>3294.91</v>
      </c>
      <c r="G403">
        <v>1.2300600000000001E-3</v>
      </c>
      <c r="H403">
        <v>0.99893399999999999</v>
      </c>
      <c r="I403">
        <v>9494</v>
      </c>
    </row>
    <row r="404" spans="1:9" x14ac:dyDescent="0.25">
      <c r="A404" t="s">
        <v>107</v>
      </c>
      <c r="B404">
        <v>53174.400000000001</v>
      </c>
      <c r="C404">
        <v>53010.1</v>
      </c>
      <c r="D404">
        <v>52997.9</v>
      </c>
      <c r="E404">
        <v>6889.29</v>
      </c>
      <c r="F404">
        <v>3293.36</v>
      </c>
      <c r="G404">
        <v>1.2300499999999999E-3</v>
      </c>
      <c r="H404">
        <v>0.998726</v>
      </c>
      <c r="I404">
        <v>8443</v>
      </c>
    </row>
    <row r="405" spans="1:9" x14ac:dyDescent="0.25">
      <c r="A405" t="s">
        <v>107</v>
      </c>
      <c r="B405">
        <v>53234</v>
      </c>
      <c r="C405">
        <v>53052.3</v>
      </c>
      <c r="D405">
        <v>53038.2</v>
      </c>
      <c r="E405">
        <v>6925.78</v>
      </c>
      <c r="F405">
        <v>3294.45</v>
      </c>
      <c r="G405">
        <v>1.2300600000000001E-3</v>
      </c>
      <c r="H405">
        <v>0.99971600000000005</v>
      </c>
      <c r="I405">
        <v>9207</v>
      </c>
    </row>
    <row r="406" spans="1:9" x14ac:dyDescent="0.25">
      <c r="A406" t="s">
        <v>107</v>
      </c>
      <c r="B406">
        <v>53291.7</v>
      </c>
      <c r="C406">
        <v>53128.6</v>
      </c>
      <c r="D406">
        <v>53111.3</v>
      </c>
      <c r="E406">
        <v>6999</v>
      </c>
      <c r="F406">
        <v>3296.48</v>
      </c>
      <c r="G406">
        <v>1.2300799999999999E-3</v>
      </c>
      <c r="H406">
        <v>0.99989799999999995</v>
      </c>
      <c r="I406">
        <v>8975</v>
      </c>
    </row>
    <row r="407" spans="1:9" x14ac:dyDescent="0.25">
      <c r="A407" t="s">
        <v>107</v>
      </c>
      <c r="B407">
        <v>53267.1</v>
      </c>
      <c r="C407">
        <v>53105.1</v>
      </c>
      <c r="D407">
        <v>53085.7</v>
      </c>
      <c r="E407">
        <v>6973.01</v>
      </c>
      <c r="F407">
        <v>3297.69</v>
      </c>
      <c r="G407">
        <v>1.2301199999999999E-3</v>
      </c>
      <c r="H407">
        <v>0.99889899999999998</v>
      </c>
      <c r="I407">
        <v>9307</v>
      </c>
    </row>
    <row r="408" spans="1:9" x14ac:dyDescent="0.25">
      <c r="A408" t="s">
        <v>107</v>
      </c>
      <c r="B408">
        <v>53192.6</v>
      </c>
      <c r="C408">
        <v>53032.5</v>
      </c>
      <c r="D408">
        <v>53020.2</v>
      </c>
      <c r="E408">
        <v>6914</v>
      </c>
      <c r="F408">
        <v>3292.96</v>
      </c>
      <c r="G408">
        <v>1.2300600000000001E-3</v>
      </c>
      <c r="H408">
        <v>0.99624299999999999</v>
      </c>
      <c r="I408">
        <v>8721</v>
      </c>
    </row>
    <row r="409" spans="1:9" x14ac:dyDescent="0.25">
      <c r="A409" t="s">
        <v>107</v>
      </c>
      <c r="B409">
        <v>53151.9</v>
      </c>
      <c r="C409">
        <v>52991.7</v>
      </c>
      <c r="D409">
        <v>52979.1</v>
      </c>
      <c r="E409">
        <v>6872.51</v>
      </c>
      <c r="F409">
        <v>3293.22</v>
      </c>
      <c r="G409">
        <v>1.2300499999999999E-3</v>
      </c>
      <c r="H409">
        <v>0.99659399999999998</v>
      </c>
      <c r="I409">
        <v>8855</v>
      </c>
    </row>
    <row r="410" spans="1:9" x14ac:dyDescent="0.25">
      <c r="A410" t="s">
        <v>107</v>
      </c>
      <c r="B410">
        <v>53251.5</v>
      </c>
      <c r="C410">
        <v>53091.6</v>
      </c>
      <c r="D410">
        <v>53074.2</v>
      </c>
      <c r="E410">
        <v>6969.59</v>
      </c>
      <c r="F410">
        <v>3295.82</v>
      </c>
      <c r="G410">
        <v>1.2300499999999999E-3</v>
      </c>
      <c r="H410">
        <v>0.99995800000000001</v>
      </c>
      <c r="I410">
        <v>9061</v>
      </c>
    </row>
    <row r="411" spans="1:9" x14ac:dyDescent="0.25">
      <c r="A411" t="s">
        <v>107</v>
      </c>
      <c r="B411">
        <v>53282.5</v>
      </c>
      <c r="C411">
        <v>53121.8</v>
      </c>
      <c r="D411">
        <v>53102.400000000001</v>
      </c>
      <c r="E411">
        <v>6994.41</v>
      </c>
      <c r="F411">
        <v>3297.73</v>
      </c>
      <c r="G411">
        <v>1.2300799999999999E-3</v>
      </c>
      <c r="H411">
        <v>0.99844500000000003</v>
      </c>
      <c r="I411">
        <v>9670</v>
      </c>
    </row>
    <row r="412" spans="1:9" x14ac:dyDescent="0.25">
      <c r="A412" t="s">
        <v>107</v>
      </c>
      <c r="B412">
        <v>53222.400000000001</v>
      </c>
      <c r="C412">
        <v>53056.1</v>
      </c>
      <c r="D412">
        <v>53040.9</v>
      </c>
      <c r="E412">
        <v>6937.09</v>
      </c>
      <c r="F412">
        <v>3295.16</v>
      </c>
      <c r="G412">
        <v>1.2300600000000001E-3</v>
      </c>
      <c r="H412">
        <v>0.99868000000000001</v>
      </c>
      <c r="I412">
        <v>8875</v>
      </c>
    </row>
    <row r="413" spans="1:9" x14ac:dyDescent="0.25">
      <c r="A413" t="s">
        <v>107</v>
      </c>
      <c r="B413">
        <v>53207.8</v>
      </c>
      <c r="C413">
        <v>53027.9</v>
      </c>
      <c r="D413">
        <v>53016.4</v>
      </c>
      <c r="E413">
        <v>6915.62</v>
      </c>
      <c r="F413">
        <v>3293.34</v>
      </c>
      <c r="G413">
        <v>1.2300499999999999E-3</v>
      </c>
      <c r="H413">
        <v>0.999278</v>
      </c>
      <c r="I413">
        <v>9351</v>
      </c>
    </row>
    <row r="414" spans="1:9" x14ac:dyDescent="0.25">
      <c r="A414" t="s">
        <v>107</v>
      </c>
      <c r="B414">
        <v>53215.199999999997</v>
      </c>
      <c r="C414">
        <v>53054.5</v>
      </c>
      <c r="D414">
        <v>53040</v>
      </c>
      <c r="E414">
        <v>6935.11</v>
      </c>
      <c r="F414">
        <v>3294.15</v>
      </c>
      <c r="G414">
        <v>1.2300600000000001E-3</v>
      </c>
      <c r="H414">
        <v>0.99974200000000002</v>
      </c>
      <c r="I414">
        <v>9559</v>
      </c>
    </row>
    <row r="415" spans="1:9" x14ac:dyDescent="0.25">
      <c r="A415" t="s">
        <v>107</v>
      </c>
      <c r="B415">
        <v>53271.3</v>
      </c>
      <c r="C415">
        <v>53109</v>
      </c>
      <c r="D415">
        <v>53090.8</v>
      </c>
      <c r="E415">
        <v>6980.19</v>
      </c>
      <c r="F415">
        <v>3296.71</v>
      </c>
      <c r="G415">
        <v>1.2300600000000001E-3</v>
      </c>
      <c r="H415">
        <v>0.99830399999999997</v>
      </c>
      <c r="I415">
        <v>8414</v>
      </c>
    </row>
    <row r="416" spans="1:9" x14ac:dyDescent="0.25">
      <c r="A416" t="s">
        <v>107</v>
      </c>
      <c r="B416">
        <v>53262.400000000001</v>
      </c>
      <c r="C416">
        <v>53099</v>
      </c>
      <c r="D416">
        <v>53080</v>
      </c>
      <c r="E416">
        <v>6963.97</v>
      </c>
      <c r="F416">
        <v>3297.38</v>
      </c>
      <c r="G416">
        <v>1.2300499999999999E-3</v>
      </c>
      <c r="H416">
        <v>0.99779399999999996</v>
      </c>
      <c r="I416">
        <v>9005</v>
      </c>
    </row>
    <row r="417" spans="1:9" x14ac:dyDescent="0.25">
      <c r="A417" t="s">
        <v>107</v>
      </c>
      <c r="B417">
        <v>53184.6</v>
      </c>
      <c r="C417">
        <v>53007</v>
      </c>
      <c r="D417">
        <v>52995.6</v>
      </c>
      <c r="E417">
        <v>6890.4</v>
      </c>
      <c r="F417">
        <v>3292.8</v>
      </c>
      <c r="G417">
        <v>1.2300600000000001E-3</v>
      </c>
      <c r="H417">
        <v>0.99684099999999998</v>
      </c>
      <c r="I417">
        <v>8647</v>
      </c>
    </row>
    <row r="418" spans="1:9" x14ac:dyDescent="0.25">
      <c r="A418" t="s">
        <v>107</v>
      </c>
      <c r="B418">
        <v>53181.2</v>
      </c>
      <c r="C418">
        <v>53020.1</v>
      </c>
      <c r="D418">
        <v>53006.8</v>
      </c>
      <c r="E418">
        <v>6901.14</v>
      </c>
      <c r="F418">
        <v>3293.17</v>
      </c>
      <c r="G418">
        <v>1.2301E-3</v>
      </c>
      <c r="H418">
        <v>0.998722</v>
      </c>
      <c r="I418">
        <v>8610</v>
      </c>
    </row>
    <row r="419" spans="1:9" x14ac:dyDescent="0.25">
      <c r="A419" t="s">
        <v>107</v>
      </c>
      <c r="B419">
        <v>53269</v>
      </c>
      <c r="C419">
        <v>53108.9</v>
      </c>
      <c r="D419">
        <v>53091.6</v>
      </c>
      <c r="E419">
        <v>6983.29</v>
      </c>
      <c r="F419">
        <v>3294.96</v>
      </c>
      <c r="G419">
        <v>1.2300600000000001E-3</v>
      </c>
      <c r="H419">
        <v>0.99907500000000005</v>
      </c>
      <c r="I419">
        <v>9129</v>
      </c>
    </row>
    <row r="420" spans="1:9" x14ac:dyDescent="0.25">
      <c r="A420" t="s">
        <v>107</v>
      </c>
      <c r="B420">
        <v>53263.7</v>
      </c>
      <c r="C420">
        <v>53101.8</v>
      </c>
      <c r="D420">
        <v>53082.3</v>
      </c>
      <c r="E420">
        <v>6966.86</v>
      </c>
      <c r="F420">
        <v>3297.16</v>
      </c>
      <c r="G420">
        <v>1.2300600000000001E-3</v>
      </c>
      <c r="H420">
        <v>0.99975099999999995</v>
      </c>
      <c r="I420">
        <v>9108</v>
      </c>
    </row>
    <row r="421" spans="1:9" x14ac:dyDescent="0.25">
      <c r="A421" t="s">
        <v>107</v>
      </c>
      <c r="B421">
        <v>53251.199999999997</v>
      </c>
      <c r="C421">
        <v>53069.2</v>
      </c>
      <c r="D421">
        <v>53054.6</v>
      </c>
      <c r="E421">
        <v>6945.7</v>
      </c>
      <c r="F421">
        <v>3294.61</v>
      </c>
      <c r="G421">
        <v>1.2300600000000001E-3</v>
      </c>
      <c r="H421">
        <v>0.99979399999999996</v>
      </c>
      <c r="I421">
        <v>8881</v>
      </c>
    </row>
    <row r="422" spans="1:9" x14ac:dyDescent="0.25">
      <c r="A422" t="s">
        <v>107</v>
      </c>
      <c r="B422">
        <v>53197.4</v>
      </c>
      <c r="C422">
        <v>53017.1</v>
      </c>
      <c r="D422">
        <v>53004.7</v>
      </c>
      <c r="E422">
        <v>6896.16</v>
      </c>
      <c r="F422">
        <v>3292.92</v>
      </c>
      <c r="G422">
        <v>1.2300799999999999E-3</v>
      </c>
      <c r="H422">
        <v>0.995116</v>
      </c>
      <c r="I422">
        <v>8708</v>
      </c>
    </row>
    <row r="423" spans="1:9" x14ac:dyDescent="0.25">
      <c r="A423" t="s">
        <v>107</v>
      </c>
      <c r="B423">
        <v>53209</v>
      </c>
      <c r="C423">
        <v>53049.1</v>
      </c>
      <c r="D423">
        <v>53034.9</v>
      </c>
      <c r="E423">
        <v>6927.1</v>
      </c>
      <c r="F423">
        <v>3293.69</v>
      </c>
      <c r="G423">
        <v>1.2300499999999999E-3</v>
      </c>
      <c r="H423">
        <v>0.99801099999999998</v>
      </c>
      <c r="I423">
        <v>9089</v>
      </c>
    </row>
    <row r="424" spans="1:9" x14ac:dyDescent="0.25">
      <c r="A424" t="s">
        <v>107</v>
      </c>
      <c r="B424">
        <v>53272.5</v>
      </c>
      <c r="C424">
        <v>53106.9</v>
      </c>
      <c r="D424">
        <v>53089.3</v>
      </c>
      <c r="E424">
        <v>6975.71</v>
      </c>
      <c r="F424">
        <v>3295.67</v>
      </c>
      <c r="G424">
        <v>1.2300600000000001E-3</v>
      </c>
      <c r="H424">
        <v>0.99897400000000003</v>
      </c>
      <c r="I424">
        <v>8938</v>
      </c>
    </row>
    <row r="425" spans="1:9" x14ac:dyDescent="0.25">
      <c r="A425" t="s">
        <v>107</v>
      </c>
      <c r="B425">
        <v>53254.9</v>
      </c>
      <c r="C425">
        <v>53092</v>
      </c>
      <c r="D425">
        <v>53072.4</v>
      </c>
      <c r="E425">
        <v>6955.99</v>
      </c>
      <c r="F425">
        <v>3297.52</v>
      </c>
      <c r="G425">
        <v>1.2300600000000001E-3</v>
      </c>
      <c r="H425">
        <v>0.99850300000000003</v>
      </c>
      <c r="I425">
        <v>8850</v>
      </c>
    </row>
    <row r="426" spans="1:9" x14ac:dyDescent="0.25">
      <c r="A426" t="s">
        <v>107</v>
      </c>
      <c r="B426">
        <v>53203.6</v>
      </c>
      <c r="C426">
        <v>53045.9</v>
      </c>
      <c r="D426">
        <v>53033.9</v>
      </c>
      <c r="E426">
        <v>6926.1</v>
      </c>
      <c r="F426">
        <v>3292.66</v>
      </c>
      <c r="G426">
        <v>1.2300499999999999E-3</v>
      </c>
      <c r="H426">
        <v>0.99937699999999996</v>
      </c>
      <c r="I426">
        <v>9721</v>
      </c>
    </row>
    <row r="427" spans="1:9" x14ac:dyDescent="0.25">
      <c r="A427" t="s">
        <v>107</v>
      </c>
      <c r="B427">
        <v>53180.9</v>
      </c>
      <c r="C427">
        <v>53017.1</v>
      </c>
      <c r="D427">
        <v>53004.9</v>
      </c>
      <c r="E427">
        <v>6895.59</v>
      </c>
      <c r="F427">
        <v>3293.38</v>
      </c>
      <c r="G427">
        <v>1.23062E-3</v>
      </c>
      <c r="H427">
        <v>0.99915600000000004</v>
      </c>
      <c r="I427">
        <v>9391</v>
      </c>
    </row>
    <row r="428" spans="1:9" x14ac:dyDescent="0.25">
      <c r="A428" t="s">
        <v>107</v>
      </c>
      <c r="B428">
        <v>53254.9</v>
      </c>
      <c r="C428">
        <v>53091.5</v>
      </c>
      <c r="D428">
        <v>53076.1</v>
      </c>
      <c r="E428">
        <v>6963.3</v>
      </c>
      <c r="F428">
        <v>3294.81</v>
      </c>
      <c r="G428">
        <v>1.2300600000000001E-3</v>
      </c>
      <c r="H428">
        <v>0.99870999999999999</v>
      </c>
      <c r="I428">
        <v>9023</v>
      </c>
    </row>
    <row r="429" spans="1:9" x14ac:dyDescent="0.25">
      <c r="A429" t="s">
        <v>107</v>
      </c>
      <c r="B429">
        <v>53276.6</v>
      </c>
      <c r="C429">
        <v>53114.400000000001</v>
      </c>
      <c r="D429">
        <v>53094.7</v>
      </c>
      <c r="E429">
        <v>6980.16</v>
      </c>
      <c r="F429">
        <v>3296.92</v>
      </c>
      <c r="G429">
        <v>1.2300600000000001E-3</v>
      </c>
      <c r="H429">
        <v>0.99895699999999998</v>
      </c>
      <c r="I429">
        <v>9088</v>
      </c>
    </row>
    <row r="430" spans="1:9" x14ac:dyDescent="0.25">
      <c r="A430" t="s">
        <v>107</v>
      </c>
      <c r="B430">
        <v>53228.3</v>
      </c>
      <c r="C430">
        <v>53065.1</v>
      </c>
      <c r="D430">
        <v>53049.4</v>
      </c>
      <c r="E430">
        <v>6939.94</v>
      </c>
      <c r="F430">
        <v>3294.69</v>
      </c>
      <c r="G430">
        <v>1.23007E-3</v>
      </c>
      <c r="H430">
        <v>0.99938099999999996</v>
      </c>
      <c r="I430">
        <v>8871</v>
      </c>
    </row>
    <row r="431" spans="1:9" x14ac:dyDescent="0.25">
      <c r="A431" t="s">
        <v>107</v>
      </c>
      <c r="B431">
        <v>53196.800000000003</v>
      </c>
      <c r="C431">
        <v>53036.1</v>
      </c>
      <c r="D431">
        <v>53025</v>
      </c>
      <c r="E431">
        <v>6919.51</v>
      </c>
      <c r="F431">
        <v>3293.02</v>
      </c>
      <c r="G431">
        <v>1.2300799999999999E-3</v>
      </c>
      <c r="H431">
        <v>0.99844100000000002</v>
      </c>
      <c r="I431">
        <v>8829</v>
      </c>
    </row>
    <row r="432" spans="1:9" x14ac:dyDescent="0.25">
      <c r="A432" t="s">
        <v>107</v>
      </c>
      <c r="B432">
        <v>53191.6</v>
      </c>
      <c r="C432">
        <v>53011.3</v>
      </c>
      <c r="D432">
        <v>52997.5</v>
      </c>
      <c r="E432">
        <v>6891.88</v>
      </c>
      <c r="F432">
        <v>3293.92</v>
      </c>
      <c r="G432">
        <v>1.2300900000000001E-3</v>
      </c>
      <c r="H432">
        <v>0.99563000000000001</v>
      </c>
      <c r="I432">
        <v>8862</v>
      </c>
    </row>
    <row r="433" spans="1:25" x14ac:dyDescent="0.25">
      <c r="A433" t="s">
        <v>107</v>
      </c>
      <c r="B433">
        <v>53286.3</v>
      </c>
      <c r="C433">
        <v>53124</v>
      </c>
      <c r="D433">
        <v>53107.3</v>
      </c>
      <c r="E433">
        <v>6999.03</v>
      </c>
      <c r="F433">
        <v>3295.31</v>
      </c>
      <c r="G433">
        <v>1.2300499999999999E-3</v>
      </c>
      <c r="H433">
        <v>0.99826400000000004</v>
      </c>
      <c r="I433">
        <v>9644</v>
      </c>
    </row>
    <row r="434" spans="1:25" x14ac:dyDescent="0.25">
      <c r="A434" t="s">
        <v>107</v>
      </c>
      <c r="B434">
        <v>53269.599999999999</v>
      </c>
      <c r="C434">
        <v>53091</v>
      </c>
      <c r="D434">
        <v>53069.4</v>
      </c>
      <c r="E434">
        <v>6958.55</v>
      </c>
      <c r="F434">
        <v>3297.25</v>
      </c>
      <c r="G434">
        <v>1.2300499999999999E-3</v>
      </c>
      <c r="H434">
        <v>0.99564399999999997</v>
      </c>
      <c r="I434">
        <v>9404</v>
      </c>
    </row>
    <row r="435" spans="1:25" x14ac:dyDescent="0.25">
      <c r="A435" t="s">
        <v>107</v>
      </c>
      <c r="B435">
        <v>53189.599999999999</v>
      </c>
      <c r="C435">
        <v>53032.5</v>
      </c>
      <c r="D435">
        <v>53021.4</v>
      </c>
      <c r="E435">
        <v>6914.66</v>
      </c>
      <c r="F435">
        <v>3292.92</v>
      </c>
      <c r="G435">
        <v>1.23007E-3</v>
      </c>
      <c r="H435">
        <v>0.99668800000000002</v>
      </c>
      <c r="I435">
        <v>9508</v>
      </c>
    </row>
    <row r="436" spans="1:25" x14ac:dyDescent="0.25">
      <c r="A436" t="s">
        <v>107</v>
      </c>
      <c r="B436">
        <v>53174.5</v>
      </c>
      <c r="C436">
        <v>53016</v>
      </c>
      <c r="D436">
        <v>53004.2</v>
      </c>
      <c r="E436">
        <v>6895.07</v>
      </c>
      <c r="F436">
        <v>3293.28</v>
      </c>
      <c r="G436">
        <v>1.23007E-3</v>
      </c>
      <c r="H436">
        <v>0.99985400000000002</v>
      </c>
      <c r="I436">
        <v>9295</v>
      </c>
    </row>
    <row r="437" spans="1:25" x14ac:dyDescent="0.25">
      <c r="A437" t="s">
        <v>107</v>
      </c>
      <c r="B437">
        <v>53240.2</v>
      </c>
      <c r="C437">
        <v>53080</v>
      </c>
      <c r="D437">
        <v>53064.3</v>
      </c>
      <c r="E437">
        <v>6952.67</v>
      </c>
      <c r="F437">
        <v>3294.37</v>
      </c>
      <c r="G437">
        <v>1.2300600000000001E-3</v>
      </c>
      <c r="H437">
        <v>0.99655300000000002</v>
      </c>
      <c r="I437">
        <v>9006</v>
      </c>
    </row>
    <row r="438" spans="1:25" x14ac:dyDescent="0.25">
      <c r="A438" t="s">
        <v>107</v>
      </c>
      <c r="B438">
        <v>53293.8</v>
      </c>
      <c r="C438">
        <v>53129.8</v>
      </c>
      <c r="D438">
        <v>53110.8</v>
      </c>
      <c r="E438">
        <v>6995.24</v>
      </c>
      <c r="F438">
        <v>3297.08</v>
      </c>
      <c r="G438">
        <v>1.23007E-3</v>
      </c>
      <c r="H438">
        <v>0.99970400000000004</v>
      </c>
      <c r="I438">
        <v>9173</v>
      </c>
    </row>
    <row r="439" spans="1:25" x14ac:dyDescent="0.25">
      <c r="A439" t="s">
        <v>107</v>
      </c>
      <c r="B439">
        <v>53250.2</v>
      </c>
      <c r="C439">
        <v>53088.4</v>
      </c>
      <c r="D439">
        <v>53073.7</v>
      </c>
      <c r="E439">
        <v>6962.19</v>
      </c>
      <c r="F439">
        <v>3294.57</v>
      </c>
      <c r="G439">
        <v>1.2300499999999999E-3</v>
      </c>
      <c r="H439">
        <v>0.99889700000000003</v>
      </c>
      <c r="I439">
        <v>9226</v>
      </c>
    </row>
    <row r="440" spans="1:25" x14ac:dyDescent="0.25">
      <c r="A440" t="s">
        <v>107</v>
      </c>
      <c r="B440">
        <v>53229.1</v>
      </c>
      <c r="C440">
        <v>53043.199999999997</v>
      </c>
      <c r="D440">
        <v>53030.9</v>
      </c>
      <c r="E440">
        <v>6924.82</v>
      </c>
      <c r="F440">
        <v>3293.29</v>
      </c>
      <c r="G440">
        <v>1.2300600000000001E-3</v>
      </c>
      <c r="H440">
        <v>0.99761200000000005</v>
      </c>
      <c r="I440">
        <v>9193</v>
      </c>
    </row>
    <row r="441" spans="1:25" x14ac:dyDescent="0.25">
      <c r="A441" t="s">
        <v>107</v>
      </c>
      <c r="B441">
        <v>53224.3</v>
      </c>
      <c r="C441">
        <v>53047.9</v>
      </c>
      <c r="D441">
        <v>53034</v>
      </c>
      <c r="E441">
        <v>6920.63</v>
      </c>
      <c r="F441">
        <v>3293.94</v>
      </c>
      <c r="G441">
        <v>1.2300499999999999E-3</v>
      </c>
      <c r="H441">
        <v>0.99926999999999999</v>
      </c>
      <c r="I441">
        <v>9293</v>
      </c>
    </row>
    <row r="442" spans="1:25" x14ac:dyDescent="0.25">
      <c r="A442" t="s">
        <v>107</v>
      </c>
      <c r="B442">
        <v>53356.800000000003</v>
      </c>
      <c r="C442">
        <v>53146.6</v>
      </c>
      <c r="D442">
        <v>53129.4</v>
      </c>
      <c r="E442">
        <v>7012.92</v>
      </c>
      <c r="F442">
        <v>3295.38</v>
      </c>
      <c r="G442">
        <v>1.2300499999999999E-3</v>
      </c>
      <c r="H442">
        <v>0.99992199999999998</v>
      </c>
      <c r="I442">
        <v>9291</v>
      </c>
    </row>
    <row r="443" spans="1:25" x14ac:dyDescent="0.25">
      <c r="A443" t="s">
        <v>107</v>
      </c>
      <c r="B443">
        <v>53296.7</v>
      </c>
      <c r="C443">
        <v>53124.5</v>
      </c>
      <c r="D443">
        <v>53104.2</v>
      </c>
      <c r="E443">
        <v>6988.29</v>
      </c>
      <c r="F443">
        <v>3298.17</v>
      </c>
      <c r="G443">
        <v>1.23007E-3</v>
      </c>
      <c r="H443">
        <v>0.99999499999999997</v>
      </c>
      <c r="I443">
        <v>9347</v>
      </c>
    </row>
    <row r="444" spans="1:25" x14ac:dyDescent="0.25">
      <c r="A444" t="s">
        <v>107</v>
      </c>
      <c r="B444">
        <v>53174.3</v>
      </c>
      <c r="C444">
        <v>53016.3</v>
      </c>
      <c r="D444">
        <v>53005</v>
      </c>
      <c r="E444">
        <v>6898.15</v>
      </c>
      <c r="F444">
        <v>3292.62</v>
      </c>
      <c r="G444">
        <v>1.2302000000000001E-3</v>
      </c>
      <c r="H444">
        <v>0.99812599999999996</v>
      </c>
      <c r="I444">
        <v>9144</v>
      </c>
    </row>
    <row r="445" spans="1:25" x14ac:dyDescent="0.25">
      <c r="A445" t="s">
        <v>107</v>
      </c>
      <c r="B445">
        <v>53191.3</v>
      </c>
      <c r="C445">
        <v>53005.4</v>
      </c>
      <c r="D445">
        <v>52993</v>
      </c>
      <c r="E445">
        <v>6887.51</v>
      </c>
      <c r="F445">
        <v>3292.97</v>
      </c>
      <c r="G445">
        <v>1.2300499999999999E-3</v>
      </c>
      <c r="H445">
        <v>0.99937399999999998</v>
      </c>
      <c r="I445">
        <v>8912</v>
      </c>
    </row>
    <row r="446" spans="1:25" x14ac:dyDescent="0.25">
      <c r="A446" t="s">
        <v>107</v>
      </c>
      <c r="B446">
        <v>53280.5</v>
      </c>
      <c r="C446">
        <v>53117.9</v>
      </c>
      <c r="D446">
        <v>53101.2</v>
      </c>
      <c r="E446">
        <v>6992.17</v>
      </c>
      <c r="F446">
        <v>3295.43</v>
      </c>
      <c r="G446">
        <v>1.2300600000000001E-3</v>
      </c>
      <c r="H446">
        <v>0.99990699999999999</v>
      </c>
      <c r="I446">
        <v>9314</v>
      </c>
    </row>
    <row r="447" spans="1:25" x14ac:dyDescent="0.25">
      <c r="A447" t="s">
        <v>107</v>
      </c>
      <c r="B447">
        <v>53249.5</v>
      </c>
      <c r="C447">
        <v>53086.2</v>
      </c>
      <c r="D447">
        <v>53067.9</v>
      </c>
      <c r="E447">
        <v>6957.46</v>
      </c>
      <c r="F447">
        <v>3296.7</v>
      </c>
      <c r="G447">
        <v>1.23022E-3</v>
      </c>
      <c r="H447">
        <v>0.99996499999999999</v>
      </c>
      <c r="I447">
        <v>8673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53225.4</v>
      </c>
      <c r="C448">
        <v>53062.9</v>
      </c>
      <c r="D448">
        <v>53046.8</v>
      </c>
      <c r="E448">
        <v>6940.24</v>
      </c>
      <c r="F448">
        <v>3294.75</v>
      </c>
      <c r="G448">
        <v>1.2300600000000001E-3</v>
      </c>
      <c r="H448">
        <v>0.99582300000000001</v>
      </c>
      <c r="I448">
        <v>9097</v>
      </c>
      <c r="R448">
        <f>AVERAGE(B399:B448)</f>
        <v>53235.141999999993</v>
      </c>
      <c r="S448">
        <f>AVERAGE(C399:C448)</f>
        <v>53067.76</v>
      </c>
      <c r="U448">
        <f>_xlfn.VAR.P(B399:B448)</f>
        <v>1790.6092359999896</v>
      </c>
      <c r="V448">
        <f>_xlfn.VAR.P(C399:C448)</f>
        <v>1709.7664000000098</v>
      </c>
      <c r="X448">
        <f>1.96*SQRT(U448)/50</f>
        <v>1.6587711645694301</v>
      </c>
      <c r="Y448">
        <f>1.96*SQRT(V448)/50</f>
        <v>1.6208934082462099</v>
      </c>
    </row>
    <row r="449" spans="1:9" x14ac:dyDescent="0.25">
      <c r="A449" t="s">
        <v>108</v>
      </c>
      <c r="B449">
        <v>2661841.0861</v>
      </c>
      <c r="C449" t="s">
        <v>36</v>
      </c>
    </row>
    <row r="450" spans="1:9" x14ac:dyDescent="0.25">
      <c r="A450" t="s">
        <v>38</v>
      </c>
      <c r="B450">
        <v>52748.9</v>
      </c>
      <c r="C450">
        <v>0</v>
      </c>
      <c r="D450">
        <v>0</v>
      </c>
      <c r="E450">
        <v>0</v>
      </c>
      <c r="F450">
        <v>0</v>
      </c>
      <c r="G450">
        <v>0.5</v>
      </c>
      <c r="H450">
        <v>1</v>
      </c>
      <c r="I450">
        <v>0</v>
      </c>
    </row>
    <row r="451" spans="1:9" x14ac:dyDescent="0.25">
      <c r="A451" t="s">
        <v>38</v>
      </c>
      <c r="B451">
        <v>52752.7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52762.6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52756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52756.6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52749.5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52759.7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52750.7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52760.9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52752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52764.9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52770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52781.7</v>
      </c>
      <c r="C462">
        <v>0</v>
      </c>
      <c r="D462">
        <v>0</v>
      </c>
      <c r="E462">
        <v>0</v>
      </c>
      <c r="F462">
        <v>0</v>
      </c>
      <c r="G462">
        <v>0.5</v>
      </c>
      <c r="H462">
        <v>1</v>
      </c>
      <c r="I462">
        <v>0</v>
      </c>
    </row>
    <row r="463" spans="1:9" x14ac:dyDescent="0.25">
      <c r="A463" t="s">
        <v>38</v>
      </c>
      <c r="B463">
        <v>52762.6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52768.9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52766.400000000001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52766.3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52759.5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52747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52759.199999999997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52763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52763.3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52745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52756.2</v>
      </c>
      <c r="C473">
        <v>0</v>
      </c>
      <c r="D473">
        <v>0</v>
      </c>
      <c r="E473">
        <v>0</v>
      </c>
      <c r="F473">
        <v>0</v>
      </c>
      <c r="G473">
        <v>0.5</v>
      </c>
      <c r="H473">
        <v>1</v>
      </c>
      <c r="I473">
        <v>0</v>
      </c>
    </row>
    <row r="474" spans="1:9" x14ac:dyDescent="0.25">
      <c r="A474" t="s">
        <v>38</v>
      </c>
      <c r="B474">
        <v>52751.5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52767.9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52762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52755.4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52763.5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52761.5</v>
      </c>
      <c r="C479">
        <v>0</v>
      </c>
      <c r="D479">
        <v>0</v>
      </c>
      <c r="E479">
        <v>0</v>
      </c>
      <c r="F479">
        <v>0</v>
      </c>
      <c r="G479">
        <v>0.47810799999999998</v>
      </c>
      <c r="H479">
        <v>1</v>
      </c>
      <c r="I479">
        <v>0</v>
      </c>
    </row>
    <row r="480" spans="1:9" x14ac:dyDescent="0.25">
      <c r="A480" t="s">
        <v>38</v>
      </c>
      <c r="B480">
        <v>52762.7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52758.8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52762.5</v>
      </c>
      <c r="C482">
        <v>0</v>
      </c>
      <c r="D482">
        <v>0</v>
      </c>
      <c r="E482">
        <v>0</v>
      </c>
      <c r="F482">
        <v>0</v>
      </c>
      <c r="G482">
        <v>0.5</v>
      </c>
      <c r="H482">
        <v>1</v>
      </c>
      <c r="I482">
        <v>0</v>
      </c>
    </row>
    <row r="483" spans="1:9" x14ac:dyDescent="0.25">
      <c r="A483" t="s">
        <v>38</v>
      </c>
      <c r="B483">
        <v>52765.3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52761.5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52769.7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52746.9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52745.599999999999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52760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52763.3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52749.2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52754.9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52762.6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52767.6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52767.1</v>
      </c>
      <c r="C494">
        <v>0</v>
      </c>
      <c r="D494">
        <v>0</v>
      </c>
      <c r="E494">
        <v>0</v>
      </c>
      <c r="F494">
        <v>0</v>
      </c>
      <c r="G494">
        <v>0.49900899999999998</v>
      </c>
      <c r="H494">
        <v>1</v>
      </c>
      <c r="I494">
        <v>0</v>
      </c>
    </row>
    <row r="495" spans="1:9" x14ac:dyDescent="0.25">
      <c r="A495" t="s">
        <v>38</v>
      </c>
      <c r="B495">
        <v>52743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52744.4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52755.1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52757.1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52751.5</v>
      </c>
      <c r="C499">
        <v>0</v>
      </c>
      <c r="D499">
        <v>0</v>
      </c>
      <c r="E499">
        <v>0</v>
      </c>
      <c r="F499">
        <v>0</v>
      </c>
      <c r="G499">
        <v>0.15889700000000001</v>
      </c>
      <c r="H499">
        <v>1</v>
      </c>
      <c r="I499">
        <v>0</v>
      </c>
    </row>
    <row r="500" spans="1:25" x14ac:dyDescent="0.25">
      <c r="A500" t="s">
        <v>38</v>
      </c>
      <c r="B500">
        <v>52747.4</v>
      </c>
      <c r="C500">
        <v>0</v>
      </c>
      <c r="D500">
        <v>0</v>
      </c>
      <c r="E500">
        <v>0</v>
      </c>
      <c r="F500">
        <v>0</v>
      </c>
      <c r="G500">
        <v>0.5</v>
      </c>
      <c r="H500">
        <v>1</v>
      </c>
      <c r="I500">
        <v>0</v>
      </c>
    </row>
    <row r="501" spans="1:25" x14ac:dyDescent="0.25">
      <c r="A501" t="s">
        <v>38</v>
      </c>
      <c r="B501">
        <v>52757.3</v>
      </c>
      <c r="C501">
        <v>0</v>
      </c>
      <c r="D501">
        <v>0</v>
      </c>
      <c r="E501">
        <v>0</v>
      </c>
      <c r="F501">
        <v>0</v>
      </c>
      <c r="G501">
        <v>0.46872900000000001</v>
      </c>
      <c r="H501">
        <v>1</v>
      </c>
      <c r="I501">
        <v>0</v>
      </c>
    </row>
    <row r="502" spans="1:25" x14ac:dyDescent="0.25">
      <c r="A502" t="s">
        <v>38</v>
      </c>
      <c r="B502">
        <v>52764.3</v>
      </c>
      <c r="C502">
        <v>0</v>
      </c>
      <c r="D502">
        <v>0</v>
      </c>
      <c r="E502">
        <v>0</v>
      </c>
      <c r="F502">
        <v>0</v>
      </c>
      <c r="G502">
        <v>0.48778700000000003</v>
      </c>
      <c r="H502">
        <v>1</v>
      </c>
      <c r="I502">
        <v>0</v>
      </c>
    </row>
    <row r="503" spans="1:25" x14ac:dyDescent="0.25">
      <c r="A503" t="s">
        <v>38</v>
      </c>
      <c r="B503">
        <v>52763.3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52751.4</v>
      </c>
      <c r="C504">
        <v>0</v>
      </c>
      <c r="D504">
        <v>0</v>
      </c>
      <c r="E504">
        <v>0</v>
      </c>
      <c r="F504">
        <v>0</v>
      </c>
      <c r="G504">
        <v>0.5</v>
      </c>
      <c r="H504">
        <v>1</v>
      </c>
      <c r="I504">
        <v>0</v>
      </c>
      <c r="R504">
        <f>AVERAGE(B455:B504)</f>
        <v>52758.821999999986</v>
      </c>
      <c r="S504">
        <f>AVERAGE(C455:C504)</f>
        <v>0</v>
      </c>
      <c r="U504">
        <f>_xlfn.VAR.P(B455:B504)</f>
        <v>65.011716000000078</v>
      </c>
      <c r="V504">
        <f>_xlfn.VAR.P(C455:C504)</f>
        <v>0</v>
      </c>
      <c r="X504">
        <f>1.96*SQRT(U504)/50</f>
        <v>0.31606898499258057</v>
      </c>
      <c r="Y504">
        <f>1.96*SQRT(V504)/50</f>
        <v>0</v>
      </c>
    </row>
    <row r="505" spans="1:25" x14ac:dyDescent="0.25">
      <c r="A505" t="s">
        <v>38</v>
      </c>
      <c r="B505">
        <v>2637982.5403999998</v>
      </c>
      <c r="C505" t="s">
        <v>36</v>
      </c>
    </row>
    <row r="506" spans="1:25" x14ac:dyDescent="0.25">
      <c r="A506" t="s">
        <v>39</v>
      </c>
      <c r="B506">
        <v>52753.1</v>
      </c>
      <c r="C506">
        <v>52631.3</v>
      </c>
      <c r="D506">
        <v>52534.6</v>
      </c>
      <c r="E506">
        <v>3290.23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52761.7</v>
      </c>
      <c r="C507">
        <v>52639.8</v>
      </c>
      <c r="D507">
        <v>52541.8</v>
      </c>
      <c r="E507">
        <v>3295.75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52769</v>
      </c>
      <c r="C508">
        <v>52647.3</v>
      </c>
      <c r="D508">
        <v>52541.9</v>
      </c>
      <c r="E508">
        <v>3291.61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52767.199999999997</v>
      </c>
      <c r="C509">
        <v>52643.5</v>
      </c>
      <c r="D509">
        <v>52538.9</v>
      </c>
      <c r="E509">
        <v>3292.01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52758.6</v>
      </c>
      <c r="C510">
        <v>52637.3</v>
      </c>
      <c r="D510">
        <v>52542</v>
      </c>
      <c r="E510">
        <v>3296.91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52767.5</v>
      </c>
      <c r="C511">
        <v>52645.7</v>
      </c>
      <c r="D511">
        <v>52548</v>
      </c>
      <c r="E511">
        <v>3301.07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52768.5</v>
      </c>
      <c r="C512">
        <v>52646.8</v>
      </c>
      <c r="D512">
        <v>52544.4</v>
      </c>
      <c r="E512">
        <v>3294.86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52768.6</v>
      </c>
      <c r="C513">
        <v>52646.3</v>
      </c>
      <c r="D513">
        <v>52537</v>
      </c>
      <c r="E513">
        <v>3286.14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52758.8</v>
      </c>
      <c r="C514">
        <v>52633.599999999999</v>
      </c>
      <c r="D514">
        <v>52535.8</v>
      </c>
      <c r="E514">
        <v>3288.14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52751.1</v>
      </c>
      <c r="C515">
        <v>52629.7</v>
      </c>
      <c r="D515">
        <v>52533.8</v>
      </c>
      <c r="E515">
        <v>3288.56</v>
      </c>
      <c r="F515">
        <v>0</v>
      </c>
      <c r="G515">
        <v>0.21768000000000001</v>
      </c>
      <c r="H515">
        <v>1</v>
      </c>
      <c r="I515">
        <v>0</v>
      </c>
    </row>
    <row r="516" spans="1:9" x14ac:dyDescent="0.25">
      <c r="A516" t="s">
        <v>39</v>
      </c>
      <c r="B516">
        <v>52751.7</v>
      </c>
      <c r="C516">
        <v>52630.8</v>
      </c>
      <c r="D516">
        <v>52531</v>
      </c>
      <c r="E516">
        <v>3286.08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52776</v>
      </c>
      <c r="C517">
        <v>52651.7</v>
      </c>
      <c r="D517">
        <v>52543.5</v>
      </c>
      <c r="E517">
        <v>3294.6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52770.6</v>
      </c>
      <c r="C518">
        <v>52648.800000000003</v>
      </c>
      <c r="D518">
        <v>52544.3</v>
      </c>
      <c r="E518">
        <v>3293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52755.4</v>
      </c>
      <c r="C519">
        <v>52633.9</v>
      </c>
      <c r="D519">
        <v>52537.3</v>
      </c>
      <c r="E519">
        <v>3290.35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52771</v>
      </c>
      <c r="C520">
        <v>52649.3</v>
      </c>
      <c r="D520">
        <v>52553</v>
      </c>
      <c r="E520">
        <v>3298.59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52776.5</v>
      </c>
      <c r="C521">
        <v>52654.9</v>
      </c>
      <c r="D521">
        <v>52551.3</v>
      </c>
      <c r="E521">
        <v>3296.52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52773.599999999999</v>
      </c>
      <c r="C522">
        <v>52651.5</v>
      </c>
      <c r="D522">
        <v>52546.5</v>
      </c>
      <c r="E522">
        <v>3295.19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52760.4</v>
      </c>
      <c r="C523">
        <v>52637.5</v>
      </c>
      <c r="D523">
        <v>52538.9</v>
      </c>
      <c r="E523">
        <v>3288.65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52749.7</v>
      </c>
      <c r="C524">
        <v>52627.8</v>
      </c>
      <c r="D524">
        <v>52533.4</v>
      </c>
      <c r="E524">
        <v>3285.6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52770.1</v>
      </c>
      <c r="C525">
        <v>52648.2</v>
      </c>
      <c r="D525">
        <v>52547.199999999997</v>
      </c>
      <c r="E525">
        <v>3296.94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52773.3</v>
      </c>
      <c r="C526">
        <v>52652.2</v>
      </c>
      <c r="D526">
        <v>52542.7</v>
      </c>
      <c r="E526">
        <v>3293.88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52767.5</v>
      </c>
      <c r="C527">
        <v>52645.4</v>
      </c>
      <c r="D527">
        <v>52540.6</v>
      </c>
      <c r="E527">
        <v>3289.89</v>
      </c>
      <c r="F527">
        <v>0</v>
      </c>
      <c r="G527">
        <v>0.5</v>
      </c>
      <c r="H527">
        <v>1</v>
      </c>
      <c r="I527">
        <v>0</v>
      </c>
    </row>
    <row r="528" spans="1:9" x14ac:dyDescent="0.25">
      <c r="A528" t="s">
        <v>39</v>
      </c>
      <c r="B528">
        <v>52753.5</v>
      </c>
      <c r="C528">
        <v>52631.9</v>
      </c>
      <c r="D528">
        <v>52533.8</v>
      </c>
      <c r="E528">
        <v>3288.33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52760.1</v>
      </c>
      <c r="C529">
        <v>52637.8</v>
      </c>
      <c r="D529">
        <v>52541.9</v>
      </c>
      <c r="E529">
        <v>3291.52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52768.7</v>
      </c>
      <c r="C530">
        <v>52647.7</v>
      </c>
      <c r="D530">
        <v>52544.6</v>
      </c>
      <c r="E530">
        <v>3292.93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52776</v>
      </c>
      <c r="C531">
        <v>52655.1</v>
      </c>
      <c r="D531">
        <v>52546.9</v>
      </c>
      <c r="E531">
        <v>3290.8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52757.1</v>
      </c>
      <c r="C532">
        <v>52634.400000000001</v>
      </c>
      <c r="D532">
        <v>52534.400000000001</v>
      </c>
      <c r="E532">
        <v>3281.86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52766.9</v>
      </c>
      <c r="C533">
        <v>52645</v>
      </c>
      <c r="D533">
        <v>52543</v>
      </c>
      <c r="E533">
        <v>3290.64</v>
      </c>
      <c r="F533">
        <v>0</v>
      </c>
      <c r="G533">
        <v>0.40405200000000002</v>
      </c>
      <c r="H533">
        <v>1</v>
      </c>
      <c r="I533">
        <v>0</v>
      </c>
    </row>
    <row r="534" spans="1:9" x14ac:dyDescent="0.25">
      <c r="A534" t="s">
        <v>39</v>
      </c>
      <c r="B534">
        <v>52773.5</v>
      </c>
      <c r="C534">
        <v>52649.8</v>
      </c>
      <c r="D534">
        <v>52544.1</v>
      </c>
      <c r="E534">
        <v>3293.96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52776.3</v>
      </c>
      <c r="C535">
        <v>52655.199999999997</v>
      </c>
      <c r="D535">
        <v>52551.4</v>
      </c>
      <c r="E535">
        <v>3295.54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52789.7</v>
      </c>
      <c r="C536">
        <v>52667</v>
      </c>
      <c r="D536">
        <v>52558.6</v>
      </c>
      <c r="E536">
        <v>3296.13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52757.599999999999</v>
      </c>
      <c r="C537">
        <v>52635.7</v>
      </c>
      <c r="D537">
        <v>52541.1</v>
      </c>
      <c r="E537">
        <v>3290.01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52762.7</v>
      </c>
      <c r="C538">
        <v>52639</v>
      </c>
      <c r="D538">
        <v>52542.2</v>
      </c>
      <c r="E538">
        <v>3294.07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52783.9</v>
      </c>
      <c r="C539">
        <v>52662.5</v>
      </c>
      <c r="D539">
        <v>52555.1</v>
      </c>
      <c r="E539">
        <v>3297.22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52775.6</v>
      </c>
      <c r="C540">
        <v>52654.400000000001</v>
      </c>
      <c r="D540">
        <v>52548.4</v>
      </c>
      <c r="E540">
        <v>3293.44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52772.800000000003</v>
      </c>
      <c r="C541">
        <v>52650.400000000001</v>
      </c>
      <c r="D541">
        <v>52546.6</v>
      </c>
      <c r="E541">
        <v>3289.98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52764.6</v>
      </c>
      <c r="C542">
        <v>52643.199999999997</v>
      </c>
      <c r="D542">
        <v>52545.3</v>
      </c>
      <c r="E542">
        <v>3293.37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52766.8</v>
      </c>
      <c r="C543">
        <v>52645.4</v>
      </c>
      <c r="D543">
        <v>52546.400000000001</v>
      </c>
      <c r="E543">
        <v>3293.26</v>
      </c>
      <c r="F543">
        <v>0</v>
      </c>
      <c r="G543">
        <v>0.36538700000000002</v>
      </c>
      <c r="H543">
        <v>1</v>
      </c>
      <c r="I543">
        <v>0</v>
      </c>
    </row>
    <row r="544" spans="1:9" x14ac:dyDescent="0.25">
      <c r="A544" t="s">
        <v>39</v>
      </c>
      <c r="B544">
        <v>52774.8</v>
      </c>
      <c r="C544">
        <v>52652.3</v>
      </c>
      <c r="D544">
        <v>52547.3</v>
      </c>
      <c r="E544">
        <v>3292.25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52785.1</v>
      </c>
      <c r="C545">
        <v>52661.9</v>
      </c>
      <c r="D545">
        <v>52553</v>
      </c>
      <c r="E545">
        <v>3292.87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52774.7</v>
      </c>
      <c r="C546">
        <v>52649.2</v>
      </c>
      <c r="D546">
        <v>52551.3</v>
      </c>
      <c r="E546">
        <v>3294.8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52766.2</v>
      </c>
      <c r="C547">
        <v>52643.8</v>
      </c>
      <c r="D547">
        <v>52547</v>
      </c>
      <c r="E547">
        <v>3290.12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52767.9</v>
      </c>
      <c r="C548">
        <v>52647.3</v>
      </c>
      <c r="D548">
        <v>52546.2</v>
      </c>
      <c r="E548">
        <v>3292.39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52775.4</v>
      </c>
      <c r="C549">
        <v>52654.2</v>
      </c>
      <c r="D549">
        <v>52547.1</v>
      </c>
      <c r="E549">
        <v>3288.31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52773.2</v>
      </c>
      <c r="C550">
        <v>52650.9</v>
      </c>
      <c r="D550">
        <v>52549.4</v>
      </c>
      <c r="E550">
        <v>3295.57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52770</v>
      </c>
      <c r="C551">
        <v>52646.2</v>
      </c>
      <c r="D551">
        <v>52543.4</v>
      </c>
      <c r="E551">
        <v>3288.59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52770.400000000001</v>
      </c>
      <c r="C552">
        <v>52648.1</v>
      </c>
      <c r="D552">
        <v>52546.8</v>
      </c>
      <c r="E552">
        <v>3292.15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52786.8</v>
      </c>
      <c r="C553">
        <v>52658.6</v>
      </c>
      <c r="D553">
        <v>52548</v>
      </c>
      <c r="E553">
        <v>3293.42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52780.4</v>
      </c>
      <c r="C554">
        <v>52658.7</v>
      </c>
      <c r="D554">
        <v>52548.9</v>
      </c>
      <c r="E554">
        <v>3296.8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52766.1</v>
      </c>
      <c r="C555">
        <v>52643.199999999997</v>
      </c>
      <c r="D555">
        <v>52545.7</v>
      </c>
      <c r="E555">
        <v>3298.66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52768.800000000003</v>
      </c>
      <c r="C556">
        <v>52647.199999999997</v>
      </c>
      <c r="D556">
        <v>52545.5</v>
      </c>
      <c r="E556">
        <v>3293.66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52760.5</v>
      </c>
      <c r="C557">
        <v>52638.7</v>
      </c>
      <c r="D557">
        <v>52537.7</v>
      </c>
      <c r="E557">
        <v>3287.37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52772.3</v>
      </c>
      <c r="C558">
        <v>52651.199999999997</v>
      </c>
      <c r="D558">
        <v>52543.4</v>
      </c>
      <c r="E558">
        <v>3291.35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52760.7</v>
      </c>
      <c r="C559">
        <v>52638</v>
      </c>
      <c r="D559">
        <v>52534.6</v>
      </c>
      <c r="E559">
        <v>3282.63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52757.3</v>
      </c>
      <c r="C560">
        <v>52636</v>
      </c>
      <c r="D560">
        <v>52535.4</v>
      </c>
      <c r="E560">
        <v>3286.77</v>
      </c>
      <c r="F560">
        <v>0</v>
      </c>
      <c r="G560">
        <v>0.5</v>
      </c>
      <c r="H560">
        <v>1</v>
      </c>
      <c r="I560">
        <v>0</v>
      </c>
      <c r="R560">
        <f>AVERAGE(B511:B560)</f>
        <v>52768.533999999985</v>
      </c>
      <c r="S560">
        <f>AVERAGE(C511:C560)</f>
        <v>52646.282000000021</v>
      </c>
      <c r="U560">
        <f>_xlfn.VAR.P(B511:B560)</f>
        <v>82.649044000006924</v>
      </c>
      <c r="V560">
        <f>_xlfn.VAR.P(C511:C560)</f>
        <v>78.660675999994851</v>
      </c>
      <c r="X560">
        <f>1.96*SQRT(U560)/50</f>
        <v>0.35637315691865828</v>
      </c>
      <c r="Y560">
        <f>1.96*SQRT(V560)/50</f>
        <v>0.34766814805016588</v>
      </c>
    </row>
    <row r="561" spans="1:9" x14ac:dyDescent="0.25">
      <c r="A561" t="s">
        <v>38</v>
      </c>
      <c r="B561">
        <v>2638481.5943</v>
      </c>
      <c r="C561" t="s">
        <v>36</v>
      </c>
    </row>
    <row r="562" spans="1:9" x14ac:dyDescent="0.25">
      <c r="A562" t="s">
        <v>40</v>
      </c>
      <c r="B562">
        <v>52434.1</v>
      </c>
      <c r="C562">
        <v>52316.5</v>
      </c>
      <c r="D562">
        <v>52214.5</v>
      </c>
      <c r="E562">
        <v>2965.16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52439.8</v>
      </c>
      <c r="C563">
        <v>52322.6</v>
      </c>
      <c r="D563">
        <v>52220.1</v>
      </c>
      <c r="E563">
        <v>2972.67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52451.6</v>
      </c>
      <c r="C564">
        <v>52333.8</v>
      </c>
      <c r="D564">
        <v>52225.9</v>
      </c>
      <c r="E564">
        <v>2973.25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52432.3</v>
      </c>
      <c r="C565">
        <v>52316.3</v>
      </c>
      <c r="D565">
        <v>52220.2</v>
      </c>
      <c r="E565">
        <v>2970.76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52423.4</v>
      </c>
      <c r="C566">
        <v>52307.5</v>
      </c>
      <c r="D566">
        <v>52211.9</v>
      </c>
      <c r="E566">
        <v>2965.66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52430.8</v>
      </c>
      <c r="C567">
        <v>52314.8</v>
      </c>
      <c r="D567">
        <v>52215.199999999997</v>
      </c>
      <c r="E567">
        <v>2966.18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52439.4</v>
      </c>
      <c r="C568">
        <v>52323</v>
      </c>
      <c r="D568">
        <v>52217.7</v>
      </c>
      <c r="E568">
        <v>2966.21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52440.4</v>
      </c>
      <c r="C569">
        <v>52323</v>
      </c>
      <c r="D569">
        <v>52221.2</v>
      </c>
      <c r="E569">
        <v>2969.76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52429.4</v>
      </c>
      <c r="C570">
        <v>52312.2</v>
      </c>
      <c r="D570">
        <v>52217.2</v>
      </c>
      <c r="E570">
        <v>2967.59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52431.8</v>
      </c>
      <c r="C571">
        <v>52315.3</v>
      </c>
      <c r="D571">
        <v>52219.9</v>
      </c>
      <c r="E571">
        <v>2970.81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52436</v>
      </c>
      <c r="C572">
        <v>52319.8</v>
      </c>
      <c r="D572">
        <v>52217.4</v>
      </c>
      <c r="E572">
        <v>2970.82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52443.4</v>
      </c>
      <c r="C573">
        <v>52326.5</v>
      </c>
      <c r="D573">
        <v>52220.4</v>
      </c>
      <c r="E573">
        <v>2970.94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52429.2</v>
      </c>
      <c r="C574">
        <v>52312.4</v>
      </c>
      <c r="D574">
        <v>52213.1</v>
      </c>
      <c r="E574">
        <v>2966.41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52429</v>
      </c>
      <c r="C575">
        <v>52313.1</v>
      </c>
      <c r="D575">
        <v>52217.599999999999</v>
      </c>
      <c r="E575">
        <v>2971.09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52430.5</v>
      </c>
      <c r="C576">
        <v>52314.400000000001</v>
      </c>
      <c r="D576">
        <v>52215.9</v>
      </c>
      <c r="E576">
        <v>2967.36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52444.3</v>
      </c>
      <c r="C577">
        <v>52324.6</v>
      </c>
      <c r="D577">
        <v>52220.1</v>
      </c>
      <c r="E577">
        <v>2968.5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52444.5</v>
      </c>
      <c r="C578">
        <v>52328.1</v>
      </c>
      <c r="D578">
        <v>52221.3</v>
      </c>
      <c r="E578">
        <v>2970.47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52432.1</v>
      </c>
      <c r="C579">
        <v>52316.1</v>
      </c>
      <c r="D579">
        <v>52220.6</v>
      </c>
      <c r="E579">
        <v>2968.07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52436.7</v>
      </c>
      <c r="C580">
        <v>52321.1</v>
      </c>
      <c r="D580">
        <v>52225</v>
      </c>
      <c r="E580">
        <v>2971.62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52437.9</v>
      </c>
      <c r="C581">
        <v>52321.5</v>
      </c>
      <c r="D581">
        <v>52222.7</v>
      </c>
      <c r="E581">
        <v>2970.32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52446.7</v>
      </c>
      <c r="C582">
        <v>52330.5</v>
      </c>
      <c r="D582">
        <v>52222.3</v>
      </c>
      <c r="E582">
        <v>2964.8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52427.199999999997</v>
      </c>
      <c r="C583">
        <v>52311.4</v>
      </c>
      <c r="D583">
        <v>52209.8</v>
      </c>
      <c r="E583">
        <v>2963.44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52432.1</v>
      </c>
      <c r="C584">
        <v>52314.400000000001</v>
      </c>
      <c r="D584">
        <v>52219.8</v>
      </c>
      <c r="E584">
        <v>2970.86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52436.5</v>
      </c>
      <c r="C585">
        <v>52321.1</v>
      </c>
      <c r="D585">
        <v>52221.5</v>
      </c>
      <c r="E585">
        <v>2970.17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52454.3</v>
      </c>
      <c r="C586">
        <v>52337.7</v>
      </c>
      <c r="D586">
        <v>52231.8</v>
      </c>
      <c r="E586">
        <v>2980.73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52454.2</v>
      </c>
      <c r="C587">
        <v>52338.1</v>
      </c>
      <c r="D587">
        <v>52230</v>
      </c>
      <c r="E587">
        <v>2969.8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52440.7</v>
      </c>
      <c r="C588">
        <v>52324.7</v>
      </c>
      <c r="D588">
        <v>52229.4</v>
      </c>
      <c r="E588">
        <v>2967.42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52443.1</v>
      </c>
      <c r="C589">
        <v>52327.3</v>
      </c>
      <c r="D589">
        <v>52226.9</v>
      </c>
      <c r="E589">
        <v>2963.28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52438.3</v>
      </c>
      <c r="C590">
        <v>52321.599999999999</v>
      </c>
      <c r="D590">
        <v>52222.8</v>
      </c>
      <c r="E590">
        <v>2963.62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52448.800000000003</v>
      </c>
      <c r="C591">
        <v>52330.8</v>
      </c>
      <c r="D591">
        <v>52224.3</v>
      </c>
      <c r="E591">
        <v>2967.07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52447.199999999997</v>
      </c>
      <c r="C592">
        <v>52330.2</v>
      </c>
      <c r="D592">
        <v>52226.2</v>
      </c>
      <c r="E592">
        <v>2967.31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52436.5</v>
      </c>
      <c r="C593">
        <v>52320.4</v>
      </c>
      <c r="D593">
        <v>52224.6</v>
      </c>
      <c r="E593">
        <v>2967.71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52434.7</v>
      </c>
      <c r="C594">
        <v>52318.2</v>
      </c>
      <c r="D594">
        <v>52221</v>
      </c>
      <c r="E594">
        <v>2967.33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52444.4</v>
      </c>
      <c r="C595">
        <v>52328</v>
      </c>
      <c r="D595">
        <v>52222.3</v>
      </c>
      <c r="E595">
        <v>2966.75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52448.3</v>
      </c>
      <c r="C596">
        <v>52331.8</v>
      </c>
      <c r="D596">
        <v>52225</v>
      </c>
      <c r="E596">
        <v>2967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52444.2</v>
      </c>
      <c r="C597">
        <v>52326.2</v>
      </c>
      <c r="D597">
        <v>52226.2</v>
      </c>
      <c r="E597">
        <v>2968.9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52446.6</v>
      </c>
      <c r="C598">
        <v>52328</v>
      </c>
      <c r="D598">
        <v>52228.5</v>
      </c>
      <c r="E598">
        <v>2973.37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52442.7</v>
      </c>
      <c r="C599">
        <v>52327.199999999997</v>
      </c>
      <c r="D599">
        <v>52227.1</v>
      </c>
      <c r="E599">
        <v>2969.51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52443</v>
      </c>
      <c r="C600">
        <v>52326.7</v>
      </c>
      <c r="D600">
        <v>52223</v>
      </c>
      <c r="E600">
        <v>2960.58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52451.4</v>
      </c>
      <c r="C601">
        <v>52334.400000000001</v>
      </c>
      <c r="D601">
        <v>52228.1</v>
      </c>
      <c r="E601">
        <v>2968.06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52436.6</v>
      </c>
      <c r="C602">
        <v>52320.6</v>
      </c>
      <c r="D602">
        <v>52223.4</v>
      </c>
      <c r="E602">
        <v>2969.76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52432.5</v>
      </c>
      <c r="C603">
        <v>52316.1</v>
      </c>
      <c r="D603">
        <v>52219.1</v>
      </c>
      <c r="E603">
        <v>2962.88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52439.1</v>
      </c>
      <c r="C604">
        <v>52323.199999999997</v>
      </c>
      <c r="D604">
        <v>52220.4</v>
      </c>
      <c r="E604">
        <v>2963.52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52445.3</v>
      </c>
      <c r="C605">
        <v>52327.199999999997</v>
      </c>
      <c r="D605">
        <v>52221.4</v>
      </c>
      <c r="E605">
        <v>2964.71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52430.5</v>
      </c>
      <c r="C606">
        <v>52314.8</v>
      </c>
      <c r="D606">
        <v>52214.7</v>
      </c>
      <c r="E606">
        <v>2961.41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52432.5</v>
      </c>
      <c r="C607">
        <v>52316.5</v>
      </c>
      <c r="D607">
        <v>52218.2</v>
      </c>
      <c r="E607">
        <v>2968.45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52432.2</v>
      </c>
      <c r="C608">
        <v>52316.3</v>
      </c>
      <c r="D608">
        <v>52218.5</v>
      </c>
      <c r="E608">
        <v>2970.59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52433.599999999999</v>
      </c>
      <c r="C609">
        <v>52317</v>
      </c>
      <c r="D609">
        <v>52213.2</v>
      </c>
      <c r="E609">
        <v>2960.47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52448.4</v>
      </c>
      <c r="C610">
        <v>52332.2</v>
      </c>
      <c r="D610">
        <v>52224.5</v>
      </c>
      <c r="E610">
        <v>2966.87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52440.3</v>
      </c>
      <c r="C611">
        <v>52324</v>
      </c>
      <c r="D611">
        <v>52226.1</v>
      </c>
      <c r="E611">
        <v>2973.4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52429.7</v>
      </c>
      <c r="C612">
        <v>52312.1</v>
      </c>
      <c r="D612">
        <v>52215.6</v>
      </c>
      <c r="E612">
        <v>2965.39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52429.9</v>
      </c>
      <c r="C613">
        <v>52313.1</v>
      </c>
      <c r="D613">
        <v>52210.400000000001</v>
      </c>
      <c r="E613">
        <v>2960.71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52441.5</v>
      </c>
      <c r="C614">
        <v>52324.3</v>
      </c>
      <c r="D614">
        <v>52219</v>
      </c>
      <c r="E614">
        <v>2967.03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52446.1</v>
      </c>
      <c r="C615">
        <v>52329.7</v>
      </c>
      <c r="D615">
        <v>52224.4</v>
      </c>
      <c r="E615">
        <v>2973.55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52422.9</v>
      </c>
      <c r="C616">
        <v>52307.199999999997</v>
      </c>
      <c r="D616">
        <v>52210.9</v>
      </c>
      <c r="E616">
        <v>2970.3</v>
      </c>
      <c r="F616">
        <v>0</v>
      </c>
      <c r="G616">
        <v>0.5</v>
      </c>
      <c r="H616">
        <v>1</v>
      </c>
      <c r="I616">
        <v>0</v>
      </c>
      <c r="R616">
        <f>AVERAGE(B567:B616)</f>
        <v>52438.748</v>
      </c>
      <c r="S616">
        <f>AVERAGE(C567:C616)</f>
        <v>52322.178000000007</v>
      </c>
      <c r="U616">
        <f>_xlfn.VAR.P(B567:B616)</f>
        <v>55.634896000003899</v>
      </c>
      <c r="V616">
        <f>_xlfn.VAR.P(C567:C616)</f>
        <v>52.712515999995183</v>
      </c>
      <c r="X616">
        <f>1.96*SQRT(U616)/50</f>
        <v>0.29238810952131072</v>
      </c>
      <c r="Y616">
        <f>1.96*SQRT(V616)/50</f>
        <v>0.28460527153626758</v>
      </c>
    </row>
    <row r="617" spans="1:25" x14ac:dyDescent="0.25">
      <c r="A617" t="s">
        <v>40</v>
      </c>
      <c r="B617">
        <v>2622000.2769999998</v>
      </c>
      <c r="C617" t="s">
        <v>36</v>
      </c>
    </row>
    <row r="618" spans="1:25" x14ac:dyDescent="0.25">
      <c r="A618" t="s">
        <v>89</v>
      </c>
      <c r="B618">
        <v>54307</v>
      </c>
      <c r="C618">
        <v>54183.7</v>
      </c>
      <c r="D618">
        <v>54080</v>
      </c>
      <c r="E618">
        <v>9143.0499999999993</v>
      </c>
      <c r="F618">
        <v>0</v>
      </c>
      <c r="G618">
        <v>1.2300600000000001E-3</v>
      </c>
      <c r="H618">
        <v>0.99936599999999998</v>
      </c>
      <c r="I618">
        <v>0</v>
      </c>
    </row>
    <row r="619" spans="1:25" x14ac:dyDescent="0.25">
      <c r="A619" t="s">
        <v>89</v>
      </c>
      <c r="B619">
        <v>54314.400000000001</v>
      </c>
      <c r="C619">
        <v>54192.5</v>
      </c>
      <c r="D619">
        <v>54083.1</v>
      </c>
      <c r="E619">
        <v>9142.76</v>
      </c>
      <c r="F619">
        <v>0</v>
      </c>
      <c r="G619">
        <v>1.2300600000000001E-3</v>
      </c>
      <c r="H619">
        <v>0.99996700000000005</v>
      </c>
      <c r="I619">
        <v>0</v>
      </c>
    </row>
    <row r="620" spans="1:25" x14ac:dyDescent="0.25">
      <c r="A620" t="s">
        <v>89</v>
      </c>
      <c r="B620">
        <v>54318.6</v>
      </c>
      <c r="C620">
        <v>54197</v>
      </c>
      <c r="D620">
        <v>54084.5</v>
      </c>
      <c r="E620">
        <v>9143.24</v>
      </c>
      <c r="F620">
        <v>0</v>
      </c>
      <c r="G620">
        <v>1.2300499999999999E-3</v>
      </c>
      <c r="H620">
        <v>0.99962200000000001</v>
      </c>
      <c r="I620">
        <v>0</v>
      </c>
    </row>
    <row r="621" spans="1:25" x14ac:dyDescent="0.25">
      <c r="A621" t="s">
        <v>89</v>
      </c>
      <c r="B621">
        <v>54302.400000000001</v>
      </c>
      <c r="C621">
        <v>54178.6</v>
      </c>
      <c r="D621">
        <v>54078.2</v>
      </c>
      <c r="E621">
        <v>9142.4500000000007</v>
      </c>
      <c r="F621">
        <v>0</v>
      </c>
      <c r="G621">
        <v>1.2300499999999999E-3</v>
      </c>
      <c r="H621">
        <v>0.99935099999999999</v>
      </c>
      <c r="I621">
        <v>0</v>
      </c>
    </row>
    <row r="622" spans="1:25" x14ac:dyDescent="0.25">
      <c r="A622" t="s">
        <v>89</v>
      </c>
      <c r="B622">
        <v>54300.4</v>
      </c>
      <c r="C622">
        <v>54178.5</v>
      </c>
      <c r="D622">
        <v>54075.9</v>
      </c>
      <c r="E622">
        <v>9142.4500000000007</v>
      </c>
      <c r="F622">
        <v>0</v>
      </c>
      <c r="G622">
        <v>1.2300900000000001E-3</v>
      </c>
      <c r="H622">
        <v>0.99901399999999996</v>
      </c>
      <c r="I622">
        <v>0</v>
      </c>
    </row>
    <row r="623" spans="1:25" x14ac:dyDescent="0.25">
      <c r="A623" t="s">
        <v>89</v>
      </c>
      <c r="B623">
        <v>54306.400000000001</v>
      </c>
      <c r="C623">
        <v>54184.800000000003</v>
      </c>
      <c r="D623">
        <v>54077.599999999999</v>
      </c>
      <c r="E623">
        <v>9142.81</v>
      </c>
      <c r="F623">
        <v>0</v>
      </c>
      <c r="G623">
        <v>1.2300499999999999E-3</v>
      </c>
      <c r="H623">
        <v>0.99976200000000004</v>
      </c>
      <c r="I623">
        <v>0</v>
      </c>
    </row>
    <row r="624" spans="1:25" x14ac:dyDescent="0.25">
      <c r="A624" t="s">
        <v>89</v>
      </c>
      <c r="B624">
        <v>54317.5</v>
      </c>
      <c r="C624">
        <v>54195.8</v>
      </c>
      <c r="D624">
        <v>54081.8</v>
      </c>
      <c r="E624">
        <v>9142.9699999999993</v>
      </c>
      <c r="F624">
        <v>0</v>
      </c>
      <c r="G624">
        <v>1.2301600000000001E-3</v>
      </c>
      <c r="H624">
        <v>0.99938099999999996</v>
      </c>
      <c r="I624">
        <v>0</v>
      </c>
    </row>
    <row r="625" spans="1:9" x14ac:dyDescent="0.25">
      <c r="A625" t="s">
        <v>89</v>
      </c>
      <c r="B625">
        <v>54309.8</v>
      </c>
      <c r="C625">
        <v>54188.3</v>
      </c>
      <c r="D625">
        <v>54082.8</v>
      </c>
      <c r="E625">
        <v>9144.06</v>
      </c>
      <c r="F625">
        <v>0</v>
      </c>
      <c r="G625">
        <v>1.2302299999999999E-3</v>
      </c>
      <c r="H625">
        <v>0.99932200000000004</v>
      </c>
      <c r="I625">
        <v>0</v>
      </c>
    </row>
    <row r="626" spans="1:9" x14ac:dyDescent="0.25">
      <c r="A626" t="s">
        <v>89</v>
      </c>
      <c r="B626">
        <v>54303.199999999997</v>
      </c>
      <c r="C626">
        <v>54182.3</v>
      </c>
      <c r="D626">
        <v>54083</v>
      </c>
      <c r="E626">
        <v>9143.94</v>
      </c>
      <c r="F626">
        <v>0</v>
      </c>
      <c r="G626">
        <v>1.2300499999999999E-3</v>
      </c>
      <c r="H626">
        <v>0.99810299999999996</v>
      </c>
      <c r="I626">
        <v>0</v>
      </c>
    </row>
    <row r="627" spans="1:9" x14ac:dyDescent="0.25">
      <c r="A627" t="s">
        <v>89</v>
      </c>
      <c r="B627">
        <v>54316.6</v>
      </c>
      <c r="C627">
        <v>54194</v>
      </c>
      <c r="D627">
        <v>54084.7</v>
      </c>
      <c r="E627">
        <v>9144.65</v>
      </c>
      <c r="F627">
        <v>0</v>
      </c>
      <c r="G627">
        <v>1.2300499999999999E-3</v>
      </c>
      <c r="H627">
        <v>0.99978</v>
      </c>
      <c r="I627">
        <v>0</v>
      </c>
    </row>
    <row r="628" spans="1:9" x14ac:dyDescent="0.25">
      <c r="A628" t="s">
        <v>89</v>
      </c>
      <c r="B628">
        <v>54312.9</v>
      </c>
      <c r="C628">
        <v>54191.3</v>
      </c>
      <c r="D628">
        <v>54081.1</v>
      </c>
      <c r="E628">
        <v>9143.5</v>
      </c>
      <c r="F628">
        <v>0</v>
      </c>
      <c r="G628">
        <v>1.2300499999999999E-3</v>
      </c>
      <c r="H628">
        <v>0.99933099999999997</v>
      </c>
      <c r="I628">
        <v>0</v>
      </c>
    </row>
    <row r="629" spans="1:9" x14ac:dyDescent="0.25">
      <c r="A629" t="s">
        <v>89</v>
      </c>
      <c r="B629">
        <v>54322.8</v>
      </c>
      <c r="C629">
        <v>54199.8</v>
      </c>
      <c r="D629">
        <v>54088.1</v>
      </c>
      <c r="E629">
        <v>9143.61</v>
      </c>
      <c r="F629">
        <v>0</v>
      </c>
      <c r="G629">
        <v>1.2300499999999999E-3</v>
      </c>
      <c r="H629">
        <v>0.99882599999999999</v>
      </c>
      <c r="I629">
        <v>0</v>
      </c>
    </row>
    <row r="630" spans="1:9" x14ac:dyDescent="0.25">
      <c r="A630" t="s">
        <v>89</v>
      </c>
      <c r="B630">
        <v>54302.5</v>
      </c>
      <c r="C630">
        <v>54180.9</v>
      </c>
      <c r="D630">
        <v>54079.1</v>
      </c>
      <c r="E630">
        <v>9143.7099999999991</v>
      </c>
      <c r="F630">
        <v>0</v>
      </c>
      <c r="G630">
        <v>1.23007E-3</v>
      </c>
      <c r="H630">
        <v>0.99889799999999995</v>
      </c>
      <c r="I630">
        <v>0</v>
      </c>
    </row>
    <row r="631" spans="1:9" x14ac:dyDescent="0.25">
      <c r="A631" t="s">
        <v>89</v>
      </c>
      <c r="B631">
        <v>54309.7</v>
      </c>
      <c r="C631">
        <v>54187.6</v>
      </c>
      <c r="D631">
        <v>54084.2</v>
      </c>
      <c r="E631">
        <v>9143.86</v>
      </c>
      <c r="F631">
        <v>0</v>
      </c>
      <c r="G631">
        <v>1.2300600000000001E-3</v>
      </c>
      <c r="H631">
        <v>0.99999099999999996</v>
      </c>
      <c r="I631">
        <v>0</v>
      </c>
    </row>
    <row r="632" spans="1:9" x14ac:dyDescent="0.25">
      <c r="A632" t="s">
        <v>89</v>
      </c>
      <c r="B632">
        <v>54313</v>
      </c>
      <c r="C632">
        <v>54190.7</v>
      </c>
      <c r="D632">
        <v>54083.5</v>
      </c>
      <c r="E632">
        <v>9143.61</v>
      </c>
      <c r="F632">
        <v>0</v>
      </c>
      <c r="G632">
        <v>1.23022E-3</v>
      </c>
      <c r="H632">
        <v>0.99941800000000003</v>
      </c>
      <c r="I632">
        <v>0</v>
      </c>
    </row>
    <row r="633" spans="1:9" x14ac:dyDescent="0.25">
      <c r="A633" t="s">
        <v>89</v>
      </c>
      <c r="B633">
        <v>54319.9</v>
      </c>
      <c r="C633">
        <v>54197.599999999999</v>
      </c>
      <c r="D633">
        <v>54084.6</v>
      </c>
      <c r="E633">
        <v>9143.4</v>
      </c>
      <c r="F633">
        <v>0</v>
      </c>
      <c r="G633">
        <v>1.2300499999999999E-3</v>
      </c>
      <c r="H633">
        <v>0.99971100000000002</v>
      </c>
      <c r="I633">
        <v>0</v>
      </c>
    </row>
    <row r="634" spans="1:9" x14ac:dyDescent="0.25">
      <c r="A634" t="s">
        <v>89</v>
      </c>
      <c r="B634">
        <v>54306.7</v>
      </c>
      <c r="C634">
        <v>54184.3</v>
      </c>
      <c r="D634">
        <v>54081.7</v>
      </c>
      <c r="E634">
        <v>9143.4</v>
      </c>
      <c r="F634">
        <v>0</v>
      </c>
      <c r="G634">
        <v>1.2300499999999999E-3</v>
      </c>
      <c r="H634">
        <v>0.99973599999999996</v>
      </c>
      <c r="I634">
        <v>0</v>
      </c>
    </row>
    <row r="635" spans="1:9" x14ac:dyDescent="0.25">
      <c r="A635" t="s">
        <v>89</v>
      </c>
      <c r="B635">
        <v>54298.6</v>
      </c>
      <c r="C635">
        <v>54176.2</v>
      </c>
      <c r="D635">
        <v>54075</v>
      </c>
      <c r="E635">
        <v>9142.8799999999992</v>
      </c>
      <c r="F635">
        <v>0</v>
      </c>
      <c r="G635">
        <v>1.2300499999999999E-3</v>
      </c>
      <c r="H635">
        <v>0.99943599999999999</v>
      </c>
      <c r="I635">
        <v>0</v>
      </c>
    </row>
    <row r="636" spans="1:9" x14ac:dyDescent="0.25">
      <c r="A636" t="s">
        <v>89</v>
      </c>
      <c r="B636">
        <v>54307</v>
      </c>
      <c r="C636">
        <v>54186.3</v>
      </c>
      <c r="D636">
        <v>54081.7</v>
      </c>
      <c r="E636">
        <v>9143.2800000000007</v>
      </c>
      <c r="F636">
        <v>0</v>
      </c>
      <c r="G636">
        <v>1.2300600000000001E-3</v>
      </c>
      <c r="H636">
        <v>0.99994099999999997</v>
      </c>
      <c r="I636">
        <v>0</v>
      </c>
    </row>
    <row r="637" spans="1:9" x14ac:dyDescent="0.25">
      <c r="A637" t="s">
        <v>89</v>
      </c>
      <c r="B637">
        <v>54317.7</v>
      </c>
      <c r="C637">
        <v>54197.1</v>
      </c>
      <c r="D637">
        <v>54084.7</v>
      </c>
      <c r="E637">
        <v>9143.16</v>
      </c>
      <c r="F637">
        <v>0</v>
      </c>
      <c r="G637">
        <v>1.2300499999999999E-3</v>
      </c>
      <c r="H637">
        <v>0.99956100000000003</v>
      </c>
      <c r="I637">
        <v>0</v>
      </c>
    </row>
    <row r="638" spans="1:9" x14ac:dyDescent="0.25">
      <c r="A638" t="s">
        <v>89</v>
      </c>
      <c r="B638">
        <v>54321.4</v>
      </c>
      <c r="C638">
        <v>54198.5</v>
      </c>
      <c r="D638">
        <v>54086.2</v>
      </c>
      <c r="E638">
        <v>9143.4699999999993</v>
      </c>
      <c r="F638">
        <v>0</v>
      </c>
      <c r="G638">
        <v>1.2301E-3</v>
      </c>
      <c r="H638">
        <v>0.99941800000000003</v>
      </c>
      <c r="I638">
        <v>0</v>
      </c>
    </row>
    <row r="639" spans="1:9" x14ac:dyDescent="0.25">
      <c r="A639" t="s">
        <v>89</v>
      </c>
      <c r="B639">
        <v>54304.7</v>
      </c>
      <c r="C639">
        <v>54183.8</v>
      </c>
      <c r="D639">
        <v>54079.7</v>
      </c>
      <c r="E639">
        <v>9142.93</v>
      </c>
      <c r="F639">
        <v>0</v>
      </c>
      <c r="G639">
        <v>1.2300600000000001E-3</v>
      </c>
      <c r="H639">
        <v>0.99974099999999999</v>
      </c>
      <c r="I639">
        <v>0</v>
      </c>
    </row>
    <row r="640" spans="1:9" x14ac:dyDescent="0.25">
      <c r="A640" t="s">
        <v>89</v>
      </c>
      <c r="B640">
        <v>54306.2</v>
      </c>
      <c r="C640">
        <v>54185</v>
      </c>
      <c r="D640">
        <v>54083.199999999997</v>
      </c>
      <c r="E640">
        <v>9143.3700000000008</v>
      </c>
      <c r="F640">
        <v>0</v>
      </c>
      <c r="G640">
        <v>1.2300499999999999E-3</v>
      </c>
      <c r="H640">
        <v>0.99955799999999995</v>
      </c>
      <c r="I640">
        <v>0</v>
      </c>
    </row>
    <row r="641" spans="1:9" x14ac:dyDescent="0.25">
      <c r="A641" t="s">
        <v>89</v>
      </c>
      <c r="B641">
        <v>54311.9</v>
      </c>
      <c r="C641">
        <v>54188.9</v>
      </c>
      <c r="D641">
        <v>54082.2</v>
      </c>
      <c r="E641">
        <v>9143.1200000000008</v>
      </c>
      <c r="F641">
        <v>0</v>
      </c>
      <c r="G641">
        <v>1.2301199999999999E-3</v>
      </c>
      <c r="H641">
        <v>0.99994799999999995</v>
      </c>
      <c r="I641">
        <v>0</v>
      </c>
    </row>
    <row r="642" spans="1:9" x14ac:dyDescent="0.25">
      <c r="A642" t="s">
        <v>89</v>
      </c>
      <c r="B642">
        <v>54314.7</v>
      </c>
      <c r="C642">
        <v>54192.6</v>
      </c>
      <c r="D642">
        <v>54078.5</v>
      </c>
      <c r="E642">
        <v>9142.77</v>
      </c>
      <c r="F642">
        <v>0</v>
      </c>
      <c r="G642">
        <v>1.2300499999999999E-3</v>
      </c>
      <c r="H642">
        <v>0.99990299999999999</v>
      </c>
      <c r="I642">
        <v>0</v>
      </c>
    </row>
    <row r="643" spans="1:9" x14ac:dyDescent="0.25">
      <c r="A643" t="s">
        <v>89</v>
      </c>
      <c r="B643">
        <v>54301.4</v>
      </c>
      <c r="C643">
        <v>54178.2</v>
      </c>
      <c r="D643">
        <v>54075.8</v>
      </c>
      <c r="E643">
        <v>9143.2999999999993</v>
      </c>
      <c r="F643">
        <v>0</v>
      </c>
      <c r="G643">
        <v>1.2300600000000001E-3</v>
      </c>
      <c r="H643">
        <v>0.99913700000000005</v>
      </c>
      <c r="I643">
        <v>0</v>
      </c>
    </row>
    <row r="644" spans="1:9" x14ac:dyDescent="0.25">
      <c r="A644" t="s">
        <v>89</v>
      </c>
      <c r="B644">
        <v>54302.1</v>
      </c>
      <c r="C644">
        <v>54178.7</v>
      </c>
      <c r="D644">
        <v>54079.8</v>
      </c>
      <c r="E644">
        <v>9143.44</v>
      </c>
      <c r="F644">
        <v>0</v>
      </c>
      <c r="G644">
        <v>1.2300799999999999E-3</v>
      </c>
      <c r="H644">
        <v>0.99969799999999998</v>
      </c>
      <c r="I644">
        <v>0</v>
      </c>
    </row>
    <row r="645" spans="1:9" x14ac:dyDescent="0.25">
      <c r="A645" t="s">
        <v>89</v>
      </c>
      <c r="B645">
        <v>54311.7</v>
      </c>
      <c r="C645">
        <v>54190.1</v>
      </c>
      <c r="D645">
        <v>54083.6</v>
      </c>
      <c r="E645">
        <v>9143.2199999999993</v>
      </c>
      <c r="F645">
        <v>0</v>
      </c>
      <c r="G645">
        <v>1.2300499999999999E-3</v>
      </c>
      <c r="H645">
        <v>0.99771699999999996</v>
      </c>
      <c r="I645">
        <v>0</v>
      </c>
    </row>
    <row r="646" spans="1:9" x14ac:dyDescent="0.25">
      <c r="A646" t="s">
        <v>89</v>
      </c>
      <c r="B646">
        <v>54320.2</v>
      </c>
      <c r="C646">
        <v>54198.1</v>
      </c>
      <c r="D646">
        <v>54086.1</v>
      </c>
      <c r="E646">
        <v>9143.2099999999991</v>
      </c>
      <c r="F646">
        <v>0</v>
      </c>
      <c r="G646">
        <v>1.2301600000000001E-3</v>
      </c>
      <c r="H646">
        <v>0.99904199999999999</v>
      </c>
      <c r="I646">
        <v>0</v>
      </c>
    </row>
    <row r="647" spans="1:9" x14ac:dyDescent="0.25">
      <c r="A647" t="s">
        <v>89</v>
      </c>
      <c r="B647">
        <v>54315</v>
      </c>
      <c r="C647">
        <v>54192.3</v>
      </c>
      <c r="D647">
        <v>54082.1</v>
      </c>
      <c r="E647">
        <v>9143.08</v>
      </c>
      <c r="F647">
        <v>0</v>
      </c>
      <c r="G647">
        <v>1.2300900000000001E-3</v>
      </c>
      <c r="H647">
        <v>0.99933399999999994</v>
      </c>
      <c r="I647">
        <v>0</v>
      </c>
    </row>
    <row r="648" spans="1:9" x14ac:dyDescent="0.25">
      <c r="A648" t="s">
        <v>89</v>
      </c>
      <c r="B648">
        <v>54301.7</v>
      </c>
      <c r="C648">
        <v>54179.9</v>
      </c>
      <c r="D648">
        <v>54079.8</v>
      </c>
      <c r="E648">
        <v>9143.02</v>
      </c>
      <c r="F648">
        <v>0</v>
      </c>
      <c r="G648">
        <v>1.2300600000000001E-3</v>
      </c>
      <c r="H648">
        <v>0.99996099999999999</v>
      </c>
      <c r="I648">
        <v>0</v>
      </c>
    </row>
    <row r="649" spans="1:9" x14ac:dyDescent="0.25">
      <c r="A649" t="s">
        <v>89</v>
      </c>
      <c r="B649">
        <v>54305.4</v>
      </c>
      <c r="C649">
        <v>54183.3</v>
      </c>
      <c r="D649">
        <v>54079.6</v>
      </c>
      <c r="E649">
        <v>9143.77</v>
      </c>
      <c r="F649">
        <v>0</v>
      </c>
      <c r="G649">
        <v>1.2300799999999999E-3</v>
      </c>
      <c r="H649">
        <v>0.99944699999999997</v>
      </c>
      <c r="I649">
        <v>0</v>
      </c>
    </row>
    <row r="650" spans="1:9" x14ac:dyDescent="0.25">
      <c r="A650" t="s">
        <v>89</v>
      </c>
      <c r="B650">
        <v>54307.4</v>
      </c>
      <c r="C650">
        <v>54185.7</v>
      </c>
      <c r="D650">
        <v>54079.3</v>
      </c>
      <c r="E650">
        <v>9142.4</v>
      </c>
      <c r="F650">
        <v>0</v>
      </c>
      <c r="G650">
        <v>1.2300499999999999E-3</v>
      </c>
      <c r="H650">
        <v>0.99981100000000001</v>
      </c>
      <c r="I650">
        <v>0</v>
      </c>
    </row>
    <row r="651" spans="1:9" x14ac:dyDescent="0.25">
      <c r="A651" t="s">
        <v>89</v>
      </c>
      <c r="B651">
        <v>54307</v>
      </c>
      <c r="C651">
        <v>54183.9</v>
      </c>
      <c r="D651">
        <v>54074.6</v>
      </c>
      <c r="E651">
        <v>9143.7099999999991</v>
      </c>
      <c r="F651">
        <v>0</v>
      </c>
      <c r="G651">
        <v>1.2301E-3</v>
      </c>
      <c r="H651">
        <v>0.99994400000000006</v>
      </c>
      <c r="I651">
        <v>0</v>
      </c>
    </row>
    <row r="652" spans="1:9" x14ac:dyDescent="0.25">
      <c r="A652" t="s">
        <v>89</v>
      </c>
      <c r="B652">
        <v>54295.7</v>
      </c>
      <c r="C652">
        <v>54174.2</v>
      </c>
      <c r="D652">
        <v>54073.5</v>
      </c>
      <c r="E652">
        <v>9142.1200000000008</v>
      </c>
      <c r="F652">
        <v>0</v>
      </c>
      <c r="G652">
        <v>1.2300600000000001E-3</v>
      </c>
      <c r="H652">
        <v>0.99903399999999998</v>
      </c>
      <c r="I652">
        <v>0</v>
      </c>
    </row>
    <row r="653" spans="1:9" x14ac:dyDescent="0.25">
      <c r="A653" t="s">
        <v>89</v>
      </c>
      <c r="B653">
        <v>54297.599999999999</v>
      </c>
      <c r="C653">
        <v>54175.8</v>
      </c>
      <c r="D653">
        <v>54078.400000000001</v>
      </c>
      <c r="E653">
        <v>9142.57</v>
      </c>
      <c r="F653">
        <v>0</v>
      </c>
      <c r="G653">
        <v>1.2300499999999999E-3</v>
      </c>
      <c r="H653">
        <v>0.99945499999999998</v>
      </c>
      <c r="I653">
        <v>0</v>
      </c>
    </row>
    <row r="654" spans="1:9" x14ac:dyDescent="0.25">
      <c r="A654" t="s">
        <v>89</v>
      </c>
      <c r="B654">
        <v>54312.3</v>
      </c>
      <c r="C654">
        <v>54189.7</v>
      </c>
      <c r="D654">
        <v>54084.5</v>
      </c>
      <c r="E654">
        <v>9143.9500000000007</v>
      </c>
      <c r="F654">
        <v>0</v>
      </c>
      <c r="G654">
        <v>1.2300499999999999E-3</v>
      </c>
      <c r="H654">
        <v>0.99948099999999995</v>
      </c>
      <c r="I654">
        <v>0</v>
      </c>
    </row>
    <row r="655" spans="1:9" x14ac:dyDescent="0.25">
      <c r="A655" t="s">
        <v>89</v>
      </c>
      <c r="B655">
        <v>54323.5</v>
      </c>
      <c r="C655">
        <v>54200.4</v>
      </c>
      <c r="D655">
        <v>54088.4</v>
      </c>
      <c r="E655">
        <v>9143.4699999999993</v>
      </c>
      <c r="F655">
        <v>0</v>
      </c>
      <c r="G655">
        <v>1.2300499999999999E-3</v>
      </c>
      <c r="H655">
        <v>0.99988100000000002</v>
      </c>
      <c r="I655">
        <v>0</v>
      </c>
    </row>
    <row r="656" spans="1:9" x14ac:dyDescent="0.25">
      <c r="A656" t="s">
        <v>89</v>
      </c>
      <c r="B656">
        <v>54311.9</v>
      </c>
      <c r="C656">
        <v>54190.2</v>
      </c>
      <c r="D656">
        <v>54083.9</v>
      </c>
      <c r="E656">
        <v>9143.6200000000008</v>
      </c>
      <c r="F656">
        <v>0</v>
      </c>
      <c r="G656">
        <v>1.2300499999999999E-3</v>
      </c>
      <c r="H656">
        <v>0.99987599999999999</v>
      </c>
      <c r="I656">
        <v>0</v>
      </c>
    </row>
    <row r="657" spans="1:25" x14ac:dyDescent="0.25">
      <c r="A657" t="s">
        <v>89</v>
      </c>
      <c r="B657">
        <v>54305.2</v>
      </c>
      <c r="C657">
        <v>54183.4</v>
      </c>
      <c r="D657">
        <v>54080.2</v>
      </c>
      <c r="E657">
        <v>9142.99</v>
      </c>
      <c r="F657">
        <v>0</v>
      </c>
      <c r="G657">
        <v>1.2300499999999999E-3</v>
      </c>
      <c r="H657">
        <v>0.999614</v>
      </c>
      <c r="I657">
        <v>0</v>
      </c>
    </row>
    <row r="658" spans="1:25" x14ac:dyDescent="0.25">
      <c r="A658" t="s">
        <v>89</v>
      </c>
      <c r="B658">
        <v>54316.9</v>
      </c>
      <c r="C658">
        <v>54194.2</v>
      </c>
      <c r="D658">
        <v>54087.8</v>
      </c>
      <c r="E658">
        <v>9143.9699999999993</v>
      </c>
      <c r="F658">
        <v>0</v>
      </c>
      <c r="G658">
        <v>1.2300499999999999E-3</v>
      </c>
      <c r="H658">
        <v>0.99996200000000002</v>
      </c>
      <c r="I658">
        <v>0</v>
      </c>
    </row>
    <row r="659" spans="1:25" x14ac:dyDescent="0.25">
      <c r="A659" t="s">
        <v>89</v>
      </c>
      <c r="B659">
        <v>54317.7</v>
      </c>
      <c r="C659">
        <v>54196.1</v>
      </c>
      <c r="D659">
        <v>54086.5</v>
      </c>
      <c r="E659">
        <v>9143.19</v>
      </c>
      <c r="F659">
        <v>0</v>
      </c>
      <c r="G659">
        <v>1.2300499999999999E-3</v>
      </c>
      <c r="H659">
        <v>0.99997899999999995</v>
      </c>
      <c r="I659">
        <v>0</v>
      </c>
    </row>
    <row r="660" spans="1:25" x14ac:dyDescent="0.25">
      <c r="A660" t="s">
        <v>89</v>
      </c>
      <c r="B660">
        <v>54316.7</v>
      </c>
      <c r="C660">
        <v>54194</v>
      </c>
      <c r="D660">
        <v>54084.800000000003</v>
      </c>
      <c r="E660">
        <v>9143.5499999999993</v>
      </c>
      <c r="F660">
        <v>0</v>
      </c>
      <c r="G660">
        <v>1.2300499999999999E-3</v>
      </c>
      <c r="H660">
        <v>0.999691</v>
      </c>
      <c r="I660">
        <v>0</v>
      </c>
    </row>
    <row r="661" spans="1:25" x14ac:dyDescent="0.25">
      <c r="A661" t="s">
        <v>89</v>
      </c>
      <c r="B661">
        <v>54305.599999999999</v>
      </c>
      <c r="C661">
        <v>54184.2</v>
      </c>
      <c r="D661">
        <v>54084.5</v>
      </c>
      <c r="E661">
        <v>9143.6299999999992</v>
      </c>
      <c r="F661">
        <v>0</v>
      </c>
      <c r="G661">
        <v>1.2300600000000001E-3</v>
      </c>
      <c r="H661">
        <v>0.99992000000000003</v>
      </c>
      <c r="I661">
        <v>0</v>
      </c>
    </row>
    <row r="662" spans="1:25" x14ac:dyDescent="0.25">
      <c r="A662" t="s">
        <v>89</v>
      </c>
      <c r="B662">
        <v>54307.8</v>
      </c>
      <c r="C662">
        <v>54185.8</v>
      </c>
      <c r="D662">
        <v>54085.8</v>
      </c>
      <c r="E662">
        <v>9143.82</v>
      </c>
      <c r="F662">
        <v>0</v>
      </c>
      <c r="G662">
        <v>1.23007E-3</v>
      </c>
      <c r="H662">
        <v>0.999587</v>
      </c>
      <c r="I662">
        <v>0</v>
      </c>
    </row>
    <row r="663" spans="1:25" x14ac:dyDescent="0.25">
      <c r="A663" t="s">
        <v>89</v>
      </c>
      <c r="B663">
        <v>54320</v>
      </c>
      <c r="C663">
        <v>54197.8</v>
      </c>
      <c r="D663">
        <v>54091.199999999997</v>
      </c>
      <c r="E663">
        <v>9143.67</v>
      </c>
      <c r="F663">
        <v>0</v>
      </c>
      <c r="G663">
        <v>1.2300499999999999E-3</v>
      </c>
      <c r="H663">
        <v>0.99888399999999999</v>
      </c>
      <c r="I663">
        <v>0</v>
      </c>
    </row>
    <row r="664" spans="1:25" x14ac:dyDescent="0.25">
      <c r="A664" t="s">
        <v>89</v>
      </c>
      <c r="B664">
        <v>54327.8</v>
      </c>
      <c r="C664">
        <v>54203.4</v>
      </c>
      <c r="D664">
        <v>54091</v>
      </c>
      <c r="E664">
        <v>9143.82</v>
      </c>
      <c r="F664">
        <v>0</v>
      </c>
      <c r="G664">
        <v>1.2301E-3</v>
      </c>
      <c r="H664">
        <v>0.99976299999999996</v>
      </c>
      <c r="I664">
        <v>0</v>
      </c>
    </row>
    <row r="665" spans="1:25" x14ac:dyDescent="0.25">
      <c r="A665" t="s">
        <v>89</v>
      </c>
      <c r="B665">
        <v>54312.6</v>
      </c>
      <c r="C665">
        <v>54191.1</v>
      </c>
      <c r="D665">
        <v>54088</v>
      </c>
      <c r="E665">
        <v>9143.5499999999993</v>
      </c>
      <c r="F665">
        <v>0</v>
      </c>
      <c r="G665">
        <v>1.23022E-3</v>
      </c>
      <c r="H665">
        <v>0.99993299999999996</v>
      </c>
      <c r="I665">
        <v>0</v>
      </c>
    </row>
    <row r="666" spans="1:25" x14ac:dyDescent="0.25">
      <c r="A666" t="s">
        <v>89</v>
      </c>
      <c r="B666">
        <v>54307.8</v>
      </c>
      <c r="C666">
        <v>54186.6</v>
      </c>
      <c r="D666">
        <v>54086.2</v>
      </c>
      <c r="E666">
        <v>9144.3700000000008</v>
      </c>
      <c r="F666">
        <v>0</v>
      </c>
      <c r="G666">
        <v>1.2300600000000001E-3</v>
      </c>
      <c r="H666">
        <v>0.99995800000000001</v>
      </c>
      <c r="I666">
        <v>0</v>
      </c>
    </row>
    <row r="667" spans="1:25" x14ac:dyDescent="0.25">
      <c r="A667" t="s">
        <v>89</v>
      </c>
      <c r="B667">
        <v>54318.6</v>
      </c>
      <c r="C667">
        <v>54196.4</v>
      </c>
      <c r="D667">
        <v>54090.5</v>
      </c>
      <c r="E667">
        <v>9143.92</v>
      </c>
      <c r="F667">
        <v>0</v>
      </c>
      <c r="G667">
        <v>1.2300499999999999E-3</v>
      </c>
      <c r="H667">
        <v>0.999857</v>
      </c>
      <c r="I667">
        <v>0</v>
      </c>
    </row>
    <row r="668" spans="1:25" x14ac:dyDescent="0.25">
      <c r="A668" t="s">
        <v>89</v>
      </c>
      <c r="B668">
        <v>54323.3</v>
      </c>
      <c r="C668">
        <v>54200.9</v>
      </c>
      <c r="D668">
        <v>54090.6</v>
      </c>
      <c r="E668">
        <v>9144.76</v>
      </c>
      <c r="F668">
        <v>0</v>
      </c>
      <c r="G668">
        <v>1.2300499999999999E-3</v>
      </c>
      <c r="H668">
        <v>0.99848000000000003</v>
      </c>
      <c r="I668">
        <v>0</v>
      </c>
    </row>
    <row r="669" spans="1:25" x14ac:dyDescent="0.25">
      <c r="A669" t="s">
        <v>89</v>
      </c>
      <c r="B669">
        <v>54314.9</v>
      </c>
      <c r="C669">
        <v>54192.7</v>
      </c>
      <c r="D669">
        <v>54085.3</v>
      </c>
      <c r="E669">
        <v>9143.83</v>
      </c>
      <c r="F669">
        <v>0</v>
      </c>
      <c r="G669">
        <v>1.2300600000000001E-3</v>
      </c>
      <c r="H669">
        <v>0.99987199999999998</v>
      </c>
      <c r="I669">
        <v>0</v>
      </c>
    </row>
    <row r="670" spans="1:25" x14ac:dyDescent="0.25">
      <c r="A670" t="s">
        <v>89</v>
      </c>
      <c r="B670">
        <v>54314.400000000001</v>
      </c>
      <c r="C670">
        <v>54192.4</v>
      </c>
      <c r="D670">
        <v>54091.5</v>
      </c>
      <c r="E670">
        <v>9144.36</v>
      </c>
      <c r="F670">
        <v>0</v>
      </c>
      <c r="G670">
        <v>1.2300499999999999E-3</v>
      </c>
      <c r="H670">
        <v>0.99904400000000004</v>
      </c>
      <c r="I670">
        <v>0</v>
      </c>
    </row>
    <row r="671" spans="1:25" x14ac:dyDescent="0.25">
      <c r="A671" t="s">
        <v>89</v>
      </c>
      <c r="B671">
        <v>54312.6</v>
      </c>
      <c r="C671">
        <v>54190.8</v>
      </c>
      <c r="D671">
        <v>54089.1</v>
      </c>
      <c r="E671">
        <v>9144.24</v>
      </c>
      <c r="F671">
        <v>0</v>
      </c>
      <c r="G671">
        <v>1.2300499999999999E-3</v>
      </c>
      <c r="H671">
        <v>0.99988999999999995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54324</v>
      </c>
      <c r="C672">
        <v>54201.9</v>
      </c>
      <c r="D672">
        <v>54087.6</v>
      </c>
      <c r="E672">
        <v>9143.7000000000007</v>
      </c>
      <c r="F672">
        <v>0</v>
      </c>
      <c r="G672">
        <v>1.2300499999999999E-3</v>
      </c>
      <c r="H672">
        <v>0.99895900000000004</v>
      </c>
      <c r="I672">
        <v>0</v>
      </c>
      <c r="R672">
        <f>AVERAGE(B623:B672)</f>
        <v>54311.63999999997</v>
      </c>
      <c r="S672">
        <f>AVERAGE(C623:C672)</f>
        <v>54189.559999999983</v>
      </c>
      <c r="U672">
        <f>_xlfn.VAR.P(B623:B672)</f>
        <v>56.30920000000912</v>
      </c>
      <c r="V672">
        <f>_xlfn.VAR.P(C623:C672)</f>
        <v>52.767200000003214</v>
      </c>
      <c r="X672">
        <f>1.96*SQRT(U672)/50</f>
        <v>0.29415466864901874</v>
      </c>
      <c r="Y672">
        <f>1.96*SQRT(V672)/50</f>
        <v>0.28475285812087109</v>
      </c>
    </row>
    <row r="673" spans="1:9" x14ac:dyDescent="0.25">
      <c r="A673" t="s">
        <v>89</v>
      </c>
      <c r="B673">
        <v>2715644.9306000001</v>
      </c>
      <c r="C673" t="s">
        <v>36</v>
      </c>
    </row>
    <row r="674" spans="1:9" x14ac:dyDescent="0.25">
      <c r="A674" t="s">
        <v>90</v>
      </c>
      <c r="B674">
        <v>54293</v>
      </c>
      <c r="C674">
        <v>54175.1</v>
      </c>
      <c r="D674">
        <v>54064.3</v>
      </c>
      <c r="E674">
        <v>9125.2999999999993</v>
      </c>
      <c r="F674">
        <v>0</v>
      </c>
      <c r="G674">
        <v>1.23014E-3</v>
      </c>
      <c r="H674">
        <v>0.99892700000000001</v>
      </c>
      <c r="I674">
        <v>0</v>
      </c>
    </row>
    <row r="675" spans="1:9" x14ac:dyDescent="0.25">
      <c r="A675" t="s">
        <v>90</v>
      </c>
      <c r="B675">
        <v>54283.4</v>
      </c>
      <c r="C675">
        <v>54166.1</v>
      </c>
      <c r="D675">
        <v>54065.4</v>
      </c>
      <c r="E675">
        <v>9125.23</v>
      </c>
      <c r="F675">
        <v>0</v>
      </c>
      <c r="G675">
        <v>1.2300799999999999E-3</v>
      </c>
      <c r="H675">
        <v>0.99982199999999999</v>
      </c>
      <c r="I675">
        <v>0</v>
      </c>
    </row>
    <row r="676" spans="1:9" x14ac:dyDescent="0.25">
      <c r="A676" t="s">
        <v>90</v>
      </c>
      <c r="B676">
        <v>54288.800000000003</v>
      </c>
      <c r="C676">
        <v>54166.3</v>
      </c>
      <c r="D676">
        <v>54068.5</v>
      </c>
      <c r="E676">
        <v>9126.23</v>
      </c>
      <c r="F676">
        <v>0</v>
      </c>
      <c r="G676">
        <v>1.2300499999999999E-3</v>
      </c>
      <c r="H676">
        <v>0.99938199999999999</v>
      </c>
      <c r="I676">
        <v>0</v>
      </c>
    </row>
    <row r="677" spans="1:9" x14ac:dyDescent="0.25">
      <c r="A677" t="s">
        <v>90</v>
      </c>
      <c r="B677">
        <v>54296.2</v>
      </c>
      <c r="C677">
        <v>54180</v>
      </c>
      <c r="D677">
        <v>54073.5</v>
      </c>
      <c r="E677">
        <v>9126.8700000000008</v>
      </c>
      <c r="F677">
        <v>0</v>
      </c>
      <c r="G677">
        <v>1.2300499999999999E-3</v>
      </c>
      <c r="H677">
        <v>0.99993299999999996</v>
      </c>
      <c r="I677">
        <v>0</v>
      </c>
    </row>
    <row r="678" spans="1:9" x14ac:dyDescent="0.25">
      <c r="A678" t="s">
        <v>90</v>
      </c>
      <c r="B678">
        <v>54299.5</v>
      </c>
      <c r="C678">
        <v>54183.4</v>
      </c>
      <c r="D678">
        <v>54073.5</v>
      </c>
      <c r="E678">
        <v>9126.85</v>
      </c>
      <c r="F678">
        <v>0</v>
      </c>
      <c r="G678">
        <v>1.2300499999999999E-3</v>
      </c>
      <c r="H678">
        <v>0.99976600000000004</v>
      </c>
      <c r="I678">
        <v>0</v>
      </c>
    </row>
    <row r="679" spans="1:9" x14ac:dyDescent="0.25">
      <c r="A679" t="s">
        <v>90</v>
      </c>
      <c r="B679">
        <v>54294.5</v>
      </c>
      <c r="C679">
        <v>54176.5</v>
      </c>
      <c r="D679">
        <v>54071.1</v>
      </c>
      <c r="E679">
        <v>9126.41</v>
      </c>
      <c r="F679">
        <v>0</v>
      </c>
      <c r="G679">
        <v>1.2300600000000001E-3</v>
      </c>
      <c r="H679">
        <v>0.99926300000000001</v>
      </c>
      <c r="I679">
        <v>0</v>
      </c>
    </row>
    <row r="680" spans="1:9" x14ac:dyDescent="0.25">
      <c r="A680" t="s">
        <v>90</v>
      </c>
      <c r="B680">
        <v>54293.2</v>
      </c>
      <c r="C680">
        <v>54177</v>
      </c>
      <c r="D680">
        <v>54075.5</v>
      </c>
      <c r="E680">
        <v>9127.25</v>
      </c>
      <c r="F680">
        <v>0</v>
      </c>
      <c r="G680">
        <v>1.2300600000000001E-3</v>
      </c>
      <c r="H680">
        <v>0.99999000000000005</v>
      </c>
      <c r="I680">
        <v>0</v>
      </c>
    </row>
    <row r="681" spans="1:9" x14ac:dyDescent="0.25">
      <c r="A681" t="s">
        <v>90</v>
      </c>
      <c r="B681">
        <v>54290.400000000001</v>
      </c>
      <c r="C681">
        <v>54173.7</v>
      </c>
      <c r="D681">
        <v>54070.1</v>
      </c>
      <c r="E681">
        <v>9126.0499999999993</v>
      </c>
      <c r="F681">
        <v>0</v>
      </c>
      <c r="G681">
        <v>1.2301E-3</v>
      </c>
      <c r="H681">
        <v>0.99972799999999995</v>
      </c>
      <c r="I681">
        <v>0</v>
      </c>
    </row>
    <row r="682" spans="1:9" x14ac:dyDescent="0.25">
      <c r="A682" t="s">
        <v>90</v>
      </c>
      <c r="B682">
        <v>54298.1</v>
      </c>
      <c r="C682">
        <v>54181.5</v>
      </c>
      <c r="D682">
        <v>54072.5</v>
      </c>
      <c r="E682">
        <v>9126.02</v>
      </c>
      <c r="F682">
        <v>0</v>
      </c>
      <c r="G682">
        <v>1.23011E-3</v>
      </c>
      <c r="H682">
        <v>0.99960800000000005</v>
      </c>
      <c r="I682">
        <v>0</v>
      </c>
    </row>
    <row r="683" spans="1:9" x14ac:dyDescent="0.25">
      <c r="A683" t="s">
        <v>90</v>
      </c>
      <c r="B683">
        <v>54299.8</v>
      </c>
      <c r="C683">
        <v>54183.199999999997</v>
      </c>
      <c r="D683">
        <v>54072.4</v>
      </c>
      <c r="E683">
        <v>9125.98</v>
      </c>
      <c r="F683">
        <v>0</v>
      </c>
      <c r="G683">
        <v>1.2300499999999999E-3</v>
      </c>
      <c r="H683">
        <v>0.99897100000000005</v>
      </c>
      <c r="I683">
        <v>0</v>
      </c>
    </row>
    <row r="684" spans="1:9" x14ac:dyDescent="0.25">
      <c r="A684" t="s">
        <v>90</v>
      </c>
      <c r="B684">
        <v>54279.8</v>
      </c>
      <c r="C684">
        <v>54163.4</v>
      </c>
      <c r="D684">
        <v>54067.8</v>
      </c>
      <c r="E684">
        <v>9125.6200000000008</v>
      </c>
      <c r="F684">
        <v>0</v>
      </c>
      <c r="G684">
        <v>1.2300600000000001E-3</v>
      </c>
      <c r="H684">
        <v>0.99977099999999997</v>
      </c>
      <c r="I684">
        <v>0</v>
      </c>
    </row>
    <row r="685" spans="1:9" x14ac:dyDescent="0.25">
      <c r="A685" t="s">
        <v>90</v>
      </c>
      <c r="B685">
        <v>54289.599999999999</v>
      </c>
      <c r="C685">
        <v>54173.5</v>
      </c>
      <c r="D685">
        <v>54072.4</v>
      </c>
      <c r="E685">
        <v>9126.75</v>
      </c>
      <c r="F685">
        <v>0</v>
      </c>
      <c r="G685">
        <v>1.23011E-3</v>
      </c>
      <c r="H685">
        <v>0.99988299999999997</v>
      </c>
      <c r="I685">
        <v>0</v>
      </c>
    </row>
    <row r="686" spans="1:9" x14ac:dyDescent="0.25">
      <c r="A686" t="s">
        <v>90</v>
      </c>
      <c r="B686">
        <v>54297.7</v>
      </c>
      <c r="C686">
        <v>54181.9</v>
      </c>
      <c r="D686">
        <v>54076.2</v>
      </c>
      <c r="E686">
        <v>9127.2199999999993</v>
      </c>
      <c r="F686">
        <v>0</v>
      </c>
      <c r="G686">
        <v>1.2300600000000001E-3</v>
      </c>
      <c r="H686">
        <v>0.99818799999999996</v>
      </c>
      <c r="I686">
        <v>0</v>
      </c>
    </row>
    <row r="687" spans="1:9" x14ac:dyDescent="0.25">
      <c r="A687" t="s">
        <v>90</v>
      </c>
      <c r="B687">
        <v>54312</v>
      </c>
      <c r="C687">
        <v>54196.9</v>
      </c>
      <c r="D687">
        <v>54082</v>
      </c>
      <c r="E687">
        <v>9127.2099999999991</v>
      </c>
      <c r="F687">
        <v>0</v>
      </c>
      <c r="G687">
        <v>1.2302299999999999E-3</v>
      </c>
      <c r="H687">
        <v>0.99986900000000001</v>
      </c>
      <c r="I687">
        <v>0</v>
      </c>
    </row>
    <row r="688" spans="1:9" x14ac:dyDescent="0.25">
      <c r="A688" t="s">
        <v>90</v>
      </c>
      <c r="B688">
        <v>54300.4</v>
      </c>
      <c r="C688">
        <v>54185.3</v>
      </c>
      <c r="D688">
        <v>54081.7</v>
      </c>
      <c r="E688">
        <v>9127.9699999999993</v>
      </c>
      <c r="F688">
        <v>0</v>
      </c>
      <c r="G688">
        <v>1.2300600000000001E-3</v>
      </c>
      <c r="H688">
        <v>0.99768299999999999</v>
      </c>
      <c r="I688">
        <v>0</v>
      </c>
    </row>
    <row r="689" spans="1:9" x14ac:dyDescent="0.25">
      <c r="A689" t="s">
        <v>90</v>
      </c>
      <c r="B689">
        <v>54301.599999999999</v>
      </c>
      <c r="C689">
        <v>54185.599999999999</v>
      </c>
      <c r="D689">
        <v>54085.2</v>
      </c>
      <c r="E689">
        <v>9128.19</v>
      </c>
      <c r="F689">
        <v>0</v>
      </c>
      <c r="G689">
        <v>1.2300600000000001E-3</v>
      </c>
      <c r="H689">
        <v>0.99961800000000001</v>
      </c>
      <c r="I689">
        <v>0</v>
      </c>
    </row>
    <row r="690" spans="1:9" x14ac:dyDescent="0.25">
      <c r="A690" t="s">
        <v>90</v>
      </c>
      <c r="B690">
        <v>54301.2</v>
      </c>
      <c r="C690">
        <v>54186.1</v>
      </c>
      <c r="D690">
        <v>54082.6</v>
      </c>
      <c r="E690">
        <v>9127.42</v>
      </c>
      <c r="F690">
        <v>0</v>
      </c>
      <c r="G690">
        <v>1.2300499999999999E-3</v>
      </c>
      <c r="H690">
        <v>0.999525</v>
      </c>
      <c r="I690">
        <v>0</v>
      </c>
    </row>
    <row r="691" spans="1:9" x14ac:dyDescent="0.25">
      <c r="A691" t="s">
        <v>90</v>
      </c>
      <c r="B691">
        <v>54309.8</v>
      </c>
      <c r="C691">
        <v>54194.7</v>
      </c>
      <c r="D691">
        <v>54083.6</v>
      </c>
      <c r="E691">
        <v>9127.92</v>
      </c>
      <c r="F691">
        <v>0</v>
      </c>
      <c r="G691">
        <v>1.2300600000000001E-3</v>
      </c>
      <c r="H691">
        <v>0.99979399999999996</v>
      </c>
      <c r="I691">
        <v>0</v>
      </c>
    </row>
    <row r="692" spans="1:9" x14ac:dyDescent="0.25">
      <c r="A692" t="s">
        <v>90</v>
      </c>
      <c r="B692">
        <v>54306.1</v>
      </c>
      <c r="C692">
        <v>54190</v>
      </c>
      <c r="D692">
        <v>54080.7</v>
      </c>
      <c r="E692">
        <v>9127.6</v>
      </c>
      <c r="F692">
        <v>0</v>
      </c>
      <c r="G692">
        <v>1.2300499999999999E-3</v>
      </c>
      <c r="H692">
        <v>0.99999300000000002</v>
      </c>
      <c r="I692">
        <v>0</v>
      </c>
    </row>
    <row r="693" spans="1:9" x14ac:dyDescent="0.25">
      <c r="A693" t="s">
        <v>90</v>
      </c>
      <c r="B693">
        <v>54292.3</v>
      </c>
      <c r="C693">
        <v>54176.6</v>
      </c>
      <c r="D693">
        <v>54077.3</v>
      </c>
      <c r="E693">
        <v>9127.27</v>
      </c>
      <c r="F693">
        <v>0</v>
      </c>
      <c r="G693">
        <v>1.2300600000000001E-3</v>
      </c>
      <c r="H693">
        <v>0.99973400000000001</v>
      </c>
      <c r="I693">
        <v>0</v>
      </c>
    </row>
    <row r="694" spans="1:9" x14ac:dyDescent="0.25">
      <c r="A694" t="s">
        <v>90</v>
      </c>
      <c r="B694">
        <v>54293.4</v>
      </c>
      <c r="C694">
        <v>54178.400000000001</v>
      </c>
      <c r="D694">
        <v>54078.1</v>
      </c>
      <c r="E694">
        <v>9127.16</v>
      </c>
      <c r="F694">
        <v>0</v>
      </c>
      <c r="G694">
        <v>1.2300600000000001E-3</v>
      </c>
      <c r="H694">
        <v>0.99949500000000002</v>
      </c>
      <c r="I694">
        <v>0</v>
      </c>
    </row>
    <row r="695" spans="1:9" x14ac:dyDescent="0.25">
      <c r="A695" t="s">
        <v>90</v>
      </c>
      <c r="B695">
        <v>54305.4</v>
      </c>
      <c r="C695">
        <v>54188.3</v>
      </c>
      <c r="D695">
        <v>54080</v>
      </c>
      <c r="E695">
        <v>9127.25</v>
      </c>
      <c r="F695">
        <v>0</v>
      </c>
      <c r="G695">
        <v>1.2300499999999999E-3</v>
      </c>
      <c r="H695">
        <v>0.99926199999999998</v>
      </c>
      <c r="I695">
        <v>0</v>
      </c>
    </row>
    <row r="696" spans="1:9" x14ac:dyDescent="0.25">
      <c r="A696" t="s">
        <v>90</v>
      </c>
      <c r="B696">
        <v>54309.5</v>
      </c>
      <c r="C696">
        <v>54192.5</v>
      </c>
      <c r="D696">
        <v>54080.7</v>
      </c>
      <c r="E696">
        <v>9127.33</v>
      </c>
      <c r="F696">
        <v>0</v>
      </c>
      <c r="G696">
        <v>1.2300499999999999E-3</v>
      </c>
      <c r="H696">
        <v>0.99997100000000005</v>
      </c>
      <c r="I696">
        <v>0</v>
      </c>
    </row>
    <row r="697" spans="1:9" x14ac:dyDescent="0.25">
      <c r="A697" t="s">
        <v>90</v>
      </c>
      <c r="B697">
        <v>54297.4</v>
      </c>
      <c r="C697">
        <v>54179.5</v>
      </c>
      <c r="D697">
        <v>54078.2</v>
      </c>
      <c r="E697">
        <v>9127.16</v>
      </c>
      <c r="F697">
        <v>0</v>
      </c>
      <c r="G697">
        <v>1.2300499999999999E-3</v>
      </c>
      <c r="H697">
        <v>0.99997999999999998</v>
      </c>
      <c r="I697">
        <v>0</v>
      </c>
    </row>
    <row r="698" spans="1:9" x14ac:dyDescent="0.25">
      <c r="A698" t="s">
        <v>90</v>
      </c>
      <c r="B698">
        <v>54297</v>
      </c>
      <c r="C698">
        <v>54181.4</v>
      </c>
      <c r="D698">
        <v>54080.9</v>
      </c>
      <c r="E698">
        <v>9127.33</v>
      </c>
      <c r="F698">
        <v>0</v>
      </c>
      <c r="G698">
        <v>1.2300499999999999E-3</v>
      </c>
      <c r="H698">
        <v>0.999884</v>
      </c>
      <c r="I698">
        <v>0</v>
      </c>
    </row>
    <row r="699" spans="1:9" x14ac:dyDescent="0.25">
      <c r="A699" t="s">
        <v>90</v>
      </c>
      <c r="B699">
        <v>54293.9</v>
      </c>
      <c r="C699">
        <v>54178.5</v>
      </c>
      <c r="D699">
        <v>54074.7</v>
      </c>
      <c r="E699">
        <v>9126.51</v>
      </c>
      <c r="F699">
        <v>0</v>
      </c>
      <c r="G699">
        <v>1.2301199999999999E-3</v>
      </c>
      <c r="H699">
        <v>0.998969</v>
      </c>
      <c r="I699">
        <v>0</v>
      </c>
    </row>
    <row r="700" spans="1:9" x14ac:dyDescent="0.25">
      <c r="A700" t="s">
        <v>90</v>
      </c>
      <c r="B700">
        <v>54296.2</v>
      </c>
      <c r="C700">
        <v>54179.5</v>
      </c>
      <c r="D700">
        <v>54067.1</v>
      </c>
      <c r="E700">
        <v>9125.49</v>
      </c>
      <c r="F700">
        <v>0</v>
      </c>
      <c r="G700">
        <v>1.2300600000000001E-3</v>
      </c>
      <c r="H700">
        <v>0.99948800000000004</v>
      </c>
      <c r="I700">
        <v>0</v>
      </c>
    </row>
    <row r="701" spans="1:9" x14ac:dyDescent="0.25">
      <c r="A701" t="s">
        <v>90</v>
      </c>
      <c r="B701">
        <v>54293.7</v>
      </c>
      <c r="C701">
        <v>54177.8</v>
      </c>
      <c r="D701">
        <v>54071</v>
      </c>
      <c r="E701">
        <v>9125.7000000000007</v>
      </c>
      <c r="F701">
        <v>0</v>
      </c>
      <c r="G701">
        <v>1.2300499999999999E-3</v>
      </c>
      <c r="H701">
        <v>0.99975999999999998</v>
      </c>
      <c r="I701">
        <v>0</v>
      </c>
    </row>
    <row r="702" spans="1:9" x14ac:dyDescent="0.25">
      <c r="A702" t="s">
        <v>90</v>
      </c>
      <c r="B702">
        <v>54294.1</v>
      </c>
      <c r="C702">
        <v>54178.7</v>
      </c>
      <c r="D702">
        <v>54078.1</v>
      </c>
      <c r="E702">
        <v>9127.2900000000009</v>
      </c>
      <c r="F702">
        <v>0</v>
      </c>
      <c r="G702">
        <v>1.2300600000000001E-3</v>
      </c>
      <c r="H702">
        <v>0.99898900000000002</v>
      </c>
      <c r="I702">
        <v>0</v>
      </c>
    </row>
    <row r="703" spans="1:9" x14ac:dyDescent="0.25">
      <c r="A703" t="s">
        <v>90</v>
      </c>
      <c r="B703">
        <v>54295.8</v>
      </c>
      <c r="C703">
        <v>54179</v>
      </c>
      <c r="D703">
        <v>54076</v>
      </c>
      <c r="E703">
        <v>9126.4500000000007</v>
      </c>
      <c r="F703">
        <v>0</v>
      </c>
      <c r="G703">
        <v>1.2300600000000001E-3</v>
      </c>
      <c r="H703">
        <v>0.99976900000000002</v>
      </c>
      <c r="I703">
        <v>0</v>
      </c>
    </row>
    <row r="704" spans="1:9" x14ac:dyDescent="0.25">
      <c r="A704" t="s">
        <v>90</v>
      </c>
      <c r="B704">
        <v>54298.3</v>
      </c>
      <c r="C704">
        <v>54183</v>
      </c>
      <c r="D704">
        <v>54076.9</v>
      </c>
      <c r="E704">
        <v>9126.89</v>
      </c>
      <c r="F704">
        <v>0</v>
      </c>
      <c r="G704">
        <v>1.2300600000000001E-3</v>
      </c>
      <c r="H704">
        <v>0.99765400000000004</v>
      </c>
      <c r="I704">
        <v>0</v>
      </c>
    </row>
    <row r="705" spans="1:9" x14ac:dyDescent="0.25">
      <c r="A705" t="s">
        <v>90</v>
      </c>
      <c r="B705">
        <v>54313.7</v>
      </c>
      <c r="C705">
        <v>54196.5</v>
      </c>
      <c r="D705">
        <v>54082.3</v>
      </c>
      <c r="E705">
        <v>9127.06</v>
      </c>
      <c r="F705">
        <v>0</v>
      </c>
      <c r="G705">
        <v>1.2300499999999999E-3</v>
      </c>
      <c r="H705">
        <v>0.99977300000000002</v>
      </c>
      <c r="I705">
        <v>0</v>
      </c>
    </row>
    <row r="706" spans="1:9" x14ac:dyDescent="0.25">
      <c r="A706" t="s">
        <v>90</v>
      </c>
      <c r="B706">
        <v>54294.9</v>
      </c>
      <c r="C706">
        <v>54179.1</v>
      </c>
      <c r="D706">
        <v>54078.400000000001</v>
      </c>
      <c r="E706">
        <v>9127.4599999999991</v>
      </c>
      <c r="F706">
        <v>0</v>
      </c>
      <c r="G706">
        <v>1.23022E-3</v>
      </c>
      <c r="H706">
        <v>0.99963100000000005</v>
      </c>
      <c r="I706">
        <v>0</v>
      </c>
    </row>
    <row r="707" spans="1:9" x14ac:dyDescent="0.25">
      <c r="A707" t="s">
        <v>90</v>
      </c>
      <c r="B707">
        <v>54293.2</v>
      </c>
      <c r="C707">
        <v>54177.9</v>
      </c>
      <c r="D707">
        <v>54077.9</v>
      </c>
      <c r="E707">
        <v>9126.8799999999992</v>
      </c>
      <c r="F707">
        <v>0</v>
      </c>
      <c r="G707">
        <v>1.23007E-3</v>
      </c>
      <c r="H707">
        <v>0.99721800000000005</v>
      </c>
      <c r="I707">
        <v>0</v>
      </c>
    </row>
    <row r="708" spans="1:9" x14ac:dyDescent="0.25">
      <c r="A708" t="s">
        <v>90</v>
      </c>
      <c r="B708">
        <v>54298.7</v>
      </c>
      <c r="C708">
        <v>54183.8</v>
      </c>
      <c r="D708">
        <v>54079</v>
      </c>
      <c r="E708">
        <v>9127.01</v>
      </c>
      <c r="F708">
        <v>0</v>
      </c>
      <c r="G708">
        <v>1.2300600000000001E-3</v>
      </c>
      <c r="H708">
        <v>0.99976500000000001</v>
      </c>
      <c r="I708">
        <v>0</v>
      </c>
    </row>
    <row r="709" spans="1:9" x14ac:dyDescent="0.25">
      <c r="A709" t="s">
        <v>90</v>
      </c>
      <c r="B709">
        <v>54309.7</v>
      </c>
      <c r="C709">
        <v>54193.5</v>
      </c>
      <c r="D709">
        <v>54082.7</v>
      </c>
      <c r="E709">
        <v>9127.3700000000008</v>
      </c>
      <c r="F709">
        <v>0</v>
      </c>
      <c r="G709">
        <v>1.2300499999999999E-3</v>
      </c>
      <c r="H709">
        <v>0.998807</v>
      </c>
      <c r="I709">
        <v>0</v>
      </c>
    </row>
    <row r="710" spans="1:9" x14ac:dyDescent="0.25">
      <c r="A710" t="s">
        <v>90</v>
      </c>
      <c r="B710">
        <v>54404.5</v>
      </c>
      <c r="C710">
        <v>54190.2</v>
      </c>
      <c r="D710">
        <v>54080.2</v>
      </c>
      <c r="E710">
        <v>9127.1299999999992</v>
      </c>
      <c r="F710">
        <v>0</v>
      </c>
      <c r="G710">
        <v>1.2300499999999999E-3</v>
      </c>
      <c r="H710">
        <v>0.99961999999999995</v>
      </c>
      <c r="I710">
        <v>0</v>
      </c>
    </row>
    <row r="711" spans="1:9" x14ac:dyDescent="0.25">
      <c r="A711" t="s">
        <v>90</v>
      </c>
      <c r="B711">
        <v>54400.5</v>
      </c>
      <c r="C711">
        <v>54183.1</v>
      </c>
      <c r="D711">
        <v>54077</v>
      </c>
      <c r="E711">
        <v>9126.66</v>
      </c>
      <c r="F711">
        <v>0</v>
      </c>
      <c r="G711">
        <v>1.2300499999999999E-3</v>
      </c>
      <c r="H711">
        <v>0.99916899999999997</v>
      </c>
      <c r="I711">
        <v>0</v>
      </c>
    </row>
    <row r="712" spans="1:9" x14ac:dyDescent="0.25">
      <c r="A712" t="s">
        <v>90</v>
      </c>
      <c r="B712">
        <v>54402.5</v>
      </c>
      <c r="C712">
        <v>54185.5</v>
      </c>
      <c r="D712">
        <v>54075</v>
      </c>
      <c r="E712">
        <v>9126.33</v>
      </c>
      <c r="F712">
        <v>0</v>
      </c>
      <c r="G712">
        <v>1.2300499999999999E-3</v>
      </c>
      <c r="H712">
        <v>0.99982599999999999</v>
      </c>
      <c r="I712">
        <v>0</v>
      </c>
    </row>
    <row r="713" spans="1:9" x14ac:dyDescent="0.25">
      <c r="A713" t="s">
        <v>90</v>
      </c>
      <c r="B713">
        <v>54406.2</v>
      </c>
      <c r="C713">
        <v>54188.4</v>
      </c>
      <c r="D713">
        <v>54077.3</v>
      </c>
      <c r="E713">
        <v>9126.7900000000009</v>
      </c>
      <c r="F713">
        <v>0</v>
      </c>
      <c r="G713">
        <v>1.2300600000000001E-3</v>
      </c>
      <c r="H713">
        <v>0.99862200000000001</v>
      </c>
      <c r="I713">
        <v>0</v>
      </c>
    </row>
    <row r="714" spans="1:9" x14ac:dyDescent="0.25">
      <c r="A714" t="s">
        <v>90</v>
      </c>
      <c r="B714">
        <v>54403.199999999997</v>
      </c>
      <c r="C714">
        <v>54185.1</v>
      </c>
      <c r="D714">
        <v>54074.9</v>
      </c>
      <c r="E714">
        <v>9126.66</v>
      </c>
      <c r="F714">
        <v>0</v>
      </c>
      <c r="G714">
        <v>1.2300499999999999E-3</v>
      </c>
      <c r="H714">
        <v>0.99986600000000003</v>
      </c>
      <c r="I714">
        <v>0</v>
      </c>
    </row>
    <row r="715" spans="1:9" x14ac:dyDescent="0.25">
      <c r="A715" t="s">
        <v>90</v>
      </c>
      <c r="B715">
        <v>54401.1</v>
      </c>
      <c r="C715">
        <v>54183.8</v>
      </c>
      <c r="D715">
        <v>54077.4</v>
      </c>
      <c r="E715">
        <v>9127.2800000000007</v>
      </c>
      <c r="F715">
        <v>0</v>
      </c>
      <c r="G715">
        <v>1.2300499999999999E-3</v>
      </c>
      <c r="H715">
        <v>0.99971299999999996</v>
      </c>
      <c r="I715">
        <v>0</v>
      </c>
    </row>
    <row r="716" spans="1:9" x14ac:dyDescent="0.25">
      <c r="A716" t="s">
        <v>90</v>
      </c>
      <c r="B716">
        <v>54400</v>
      </c>
      <c r="C716">
        <v>54181.599999999999</v>
      </c>
      <c r="D716">
        <v>54074.6</v>
      </c>
      <c r="E716">
        <v>9127.35</v>
      </c>
      <c r="F716">
        <v>0</v>
      </c>
      <c r="G716">
        <v>1.2300600000000001E-3</v>
      </c>
      <c r="H716">
        <v>0.99875000000000003</v>
      </c>
      <c r="I716">
        <v>0</v>
      </c>
    </row>
    <row r="717" spans="1:9" x14ac:dyDescent="0.25">
      <c r="A717" t="s">
        <v>90</v>
      </c>
      <c r="B717">
        <v>54389.1</v>
      </c>
      <c r="C717">
        <v>54171.7</v>
      </c>
      <c r="D717">
        <v>54073.599999999999</v>
      </c>
      <c r="E717">
        <v>9126.07</v>
      </c>
      <c r="F717">
        <v>0</v>
      </c>
      <c r="G717">
        <v>1.2300600000000001E-3</v>
      </c>
      <c r="H717">
        <v>0.99905500000000003</v>
      </c>
      <c r="I717">
        <v>0</v>
      </c>
    </row>
    <row r="718" spans="1:9" x14ac:dyDescent="0.25">
      <c r="A718" t="s">
        <v>90</v>
      </c>
      <c r="B718">
        <v>54389.5</v>
      </c>
      <c r="C718">
        <v>54172.4</v>
      </c>
      <c r="D718">
        <v>54073.4</v>
      </c>
      <c r="E718">
        <v>9126.69</v>
      </c>
      <c r="F718">
        <v>0</v>
      </c>
      <c r="G718">
        <v>1.23007E-3</v>
      </c>
      <c r="H718">
        <v>0.999838</v>
      </c>
      <c r="I718">
        <v>0</v>
      </c>
    </row>
    <row r="719" spans="1:9" x14ac:dyDescent="0.25">
      <c r="A719" t="s">
        <v>90</v>
      </c>
      <c r="B719">
        <v>54393</v>
      </c>
      <c r="C719">
        <v>54174.1</v>
      </c>
      <c r="D719">
        <v>54077.8</v>
      </c>
      <c r="E719">
        <v>9127.64</v>
      </c>
      <c r="F719">
        <v>0</v>
      </c>
      <c r="G719">
        <v>1.2300499999999999E-3</v>
      </c>
      <c r="H719">
        <v>0.99865000000000004</v>
      </c>
      <c r="I719">
        <v>0</v>
      </c>
    </row>
    <row r="720" spans="1:9" x14ac:dyDescent="0.25">
      <c r="A720" t="s">
        <v>90</v>
      </c>
      <c r="B720">
        <v>54374.1</v>
      </c>
      <c r="C720">
        <v>54168.4</v>
      </c>
      <c r="D720">
        <v>54075.4</v>
      </c>
      <c r="E720">
        <v>9126.81</v>
      </c>
      <c r="F720">
        <v>0</v>
      </c>
      <c r="G720">
        <v>1.2300499999999999E-3</v>
      </c>
      <c r="H720">
        <v>0.99984799999999996</v>
      </c>
      <c r="I720">
        <v>0</v>
      </c>
    </row>
    <row r="721" spans="1:25" x14ac:dyDescent="0.25">
      <c r="A721" t="s">
        <v>90</v>
      </c>
      <c r="B721">
        <v>54319.7</v>
      </c>
      <c r="C721">
        <v>54165.599999999999</v>
      </c>
      <c r="D721">
        <v>54072.800000000003</v>
      </c>
      <c r="E721">
        <v>9126.1</v>
      </c>
      <c r="F721">
        <v>0</v>
      </c>
      <c r="G721">
        <v>1.2300600000000001E-3</v>
      </c>
      <c r="H721">
        <v>0.99924000000000002</v>
      </c>
      <c r="I721">
        <v>0</v>
      </c>
    </row>
    <row r="722" spans="1:25" x14ac:dyDescent="0.25">
      <c r="A722" t="s">
        <v>90</v>
      </c>
      <c r="B722">
        <v>54347</v>
      </c>
      <c r="C722">
        <v>54167.199999999997</v>
      </c>
      <c r="D722">
        <v>54072.9</v>
      </c>
      <c r="E722">
        <v>9126.5400000000009</v>
      </c>
      <c r="F722">
        <v>0</v>
      </c>
      <c r="G722">
        <v>1.2300499999999999E-3</v>
      </c>
      <c r="H722">
        <v>0.99926999999999999</v>
      </c>
      <c r="I722">
        <v>0</v>
      </c>
    </row>
    <row r="723" spans="1:25" x14ac:dyDescent="0.25">
      <c r="A723" t="s">
        <v>90</v>
      </c>
      <c r="B723">
        <v>54395.6</v>
      </c>
      <c r="C723">
        <v>54177.9</v>
      </c>
      <c r="D723">
        <v>54069.2</v>
      </c>
      <c r="E723">
        <v>9125.76</v>
      </c>
      <c r="F723">
        <v>0</v>
      </c>
      <c r="G723">
        <v>1.2300499999999999E-3</v>
      </c>
      <c r="H723">
        <v>0.999525</v>
      </c>
      <c r="I723">
        <v>0</v>
      </c>
    </row>
    <row r="724" spans="1:25" x14ac:dyDescent="0.25">
      <c r="A724" t="s">
        <v>90</v>
      </c>
      <c r="B724">
        <v>54380.1</v>
      </c>
      <c r="C724">
        <v>54176.7</v>
      </c>
      <c r="D724">
        <v>54069.8</v>
      </c>
      <c r="E724">
        <v>9126.26</v>
      </c>
      <c r="F724">
        <v>0</v>
      </c>
      <c r="G724">
        <v>1.2300600000000001E-3</v>
      </c>
      <c r="H724">
        <v>0.99937100000000001</v>
      </c>
      <c r="I724">
        <v>0</v>
      </c>
    </row>
    <row r="725" spans="1:25" x14ac:dyDescent="0.25">
      <c r="A725" t="s">
        <v>90</v>
      </c>
      <c r="B725">
        <v>54300</v>
      </c>
      <c r="C725">
        <v>54182.1</v>
      </c>
      <c r="D725">
        <v>54071.5</v>
      </c>
      <c r="E725">
        <v>9126.2099999999991</v>
      </c>
      <c r="F725">
        <v>0</v>
      </c>
      <c r="G725">
        <v>1.2300799999999999E-3</v>
      </c>
      <c r="H725">
        <v>0.99997100000000005</v>
      </c>
      <c r="I725">
        <v>0</v>
      </c>
    </row>
    <row r="726" spans="1:25" x14ac:dyDescent="0.25">
      <c r="A726" t="s">
        <v>90</v>
      </c>
      <c r="B726">
        <v>54296.6</v>
      </c>
      <c r="C726">
        <v>54182.6</v>
      </c>
      <c r="D726">
        <v>54075.4</v>
      </c>
      <c r="E726">
        <v>9126.59</v>
      </c>
      <c r="F726">
        <v>0</v>
      </c>
      <c r="G726">
        <v>1.2300900000000001E-3</v>
      </c>
      <c r="H726">
        <v>0.99996499999999999</v>
      </c>
      <c r="I726">
        <v>0</v>
      </c>
    </row>
    <row r="727" spans="1:25" x14ac:dyDescent="0.25">
      <c r="A727" t="s">
        <v>90</v>
      </c>
      <c r="B727">
        <v>54301.4</v>
      </c>
      <c r="C727">
        <v>54186.400000000001</v>
      </c>
      <c r="D727">
        <v>54077</v>
      </c>
      <c r="E727">
        <v>9126.35</v>
      </c>
      <c r="F727">
        <v>0</v>
      </c>
      <c r="G727">
        <v>1.2300499999999999E-3</v>
      </c>
      <c r="H727">
        <v>0.99971100000000002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54277.8</v>
      </c>
      <c r="C728">
        <v>54163.199999999997</v>
      </c>
      <c r="D728">
        <v>54066.9</v>
      </c>
      <c r="E728">
        <v>9126.57</v>
      </c>
      <c r="F728">
        <v>0</v>
      </c>
      <c r="G728">
        <v>1.2300499999999999E-3</v>
      </c>
      <c r="H728">
        <v>0.99983900000000003</v>
      </c>
      <c r="I728">
        <v>0</v>
      </c>
      <c r="R728">
        <f>AVERAGE(B679:B728)</f>
        <v>54324.666000000005</v>
      </c>
      <c r="S728">
        <f>AVERAGE(C679:C728)</f>
        <v>54180.786000000015</v>
      </c>
      <c r="U728">
        <f>_xlfn.VAR.P(B679:B728)</f>
        <v>1874.3874439999613</v>
      </c>
      <c r="V728">
        <f>_xlfn.VAR.P(C679:C728)</f>
        <v>61.426804000004516</v>
      </c>
      <c r="X728">
        <f>1.96*SQRT(U728)/50</f>
        <v>1.6971324998208304</v>
      </c>
      <c r="Y728">
        <f>1.96*SQRT(V728)/50</f>
        <v>0.30723099469058612</v>
      </c>
    </row>
    <row r="729" spans="1:25" x14ac:dyDescent="0.25">
      <c r="A729" t="s">
        <v>90</v>
      </c>
      <c r="B729">
        <v>2716309.9504999998</v>
      </c>
      <c r="C729" t="s">
        <v>36</v>
      </c>
      <c r="U729" t="s">
        <v>75</v>
      </c>
    </row>
    <row r="730" spans="1:25" x14ac:dyDescent="0.25">
      <c r="A730" t="s">
        <v>109</v>
      </c>
      <c r="B730">
        <v>58003.1</v>
      </c>
      <c r="C730">
        <v>57881.4</v>
      </c>
      <c r="D730">
        <v>57772.5</v>
      </c>
      <c r="E730">
        <v>8373.26</v>
      </c>
      <c r="F730">
        <v>0</v>
      </c>
      <c r="G730">
        <v>1.2300600000000001E-3</v>
      </c>
      <c r="H730">
        <v>0.99876799999999999</v>
      </c>
      <c r="I730">
        <v>0</v>
      </c>
      <c r="U730">
        <f>_xlfn.STDEV.P(B679:B728)</f>
        <v>43.294196424000774</v>
      </c>
      <c r="V730">
        <f>_xlfn.STDEV.P(C679:C728)</f>
        <v>7.8375253747598492</v>
      </c>
    </row>
    <row r="731" spans="1:25" x14ac:dyDescent="0.25">
      <c r="A731" t="s">
        <v>109</v>
      </c>
      <c r="B731">
        <v>58068</v>
      </c>
      <c r="C731">
        <v>57886.3</v>
      </c>
      <c r="D731">
        <v>57772.5</v>
      </c>
      <c r="E731">
        <v>8373.17</v>
      </c>
      <c r="F731">
        <v>0</v>
      </c>
      <c r="G731">
        <v>1.2300600000000001E-3</v>
      </c>
      <c r="H731">
        <v>0.99968400000000002</v>
      </c>
      <c r="I731">
        <v>0</v>
      </c>
    </row>
    <row r="732" spans="1:25" x14ac:dyDescent="0.25">
      <c r="A732" t="s">
        <v>109</v>
      </c>
      <c r="B732">
        <v>58017.1</v>
      </c>
      <c r="C732">
        <v>57894.6</v>
      </c>
      <c r="D732">
        <v>57783.5</v>
      </c>
      <c r="E732">
        <v>8372.7099999999991</v>
      </c>
      <c r="F732">
        <v>0</v>
      </c>
      <c r="G732">
        <v>1.2300499999999999E-3</v>
      </c>
      <c r="H732">
        <v>0.99901099999999998</v>
      </c>
      <c r="I732">
        <v>0</v>
      </c>
    </row>
    <row r="733" spans="1:25" x14ac:dyDescent="0.25">
      <c r="A733" t="s">
        <v>109</v>
      </c>
      <c r="B733">
        <v>58006.2</v>
      </c>
      <c r="C733">
        <v>57883.199999999997</v>
      </c>
      <c r="D733">
        <v>57774.1</v>
      </c>
      <c r="E733">
        <v>8370.77</v>
      </c>
      <c r="F733">
        <v>0</v>
      </c>
      <c r="G733">
        <v>1.2300799999999999E-3</v>
      </c>
      <c r="H733">
        <v>0.99955899999999998</v>
      </c>
      <c r="I733">
        <v>0</v>
      </c>
    </row>
    <row r="734" spans="1:25" x14ac:dyDescent="0.25">
      <c r="A734" t="s">
        <v>109</v>
      </c>
      <c r="B734">
        <v>57997.7</v>
      </c>
      <c r="C734">
        <v>57876.800000000003</v>
      </c>
      <c r="D734">
        <v>57769.7</v>
      </c>
      <c r="E734">
        <v>8373.0400000000009</v>
      </c>
      <c r="F734">
        <v>0</v>
      </c>
      <c r="G734">
        <v>1.2300499999999999E-3</v>
      </c>
      <c r="H734">
        <v>0.99930699999999995</v>
      </c>
      <c r="I734">
        <v>0</v>
      </c>
    </row>
    <row r="735" spans="1:25" x14ac:dyDescent="0.25">
      <c r="A735" t="s">
        <v>109</v>
      </c>
      <c r="B735">
        <v>58003.7</v>
      </c>
      <c r="C735">
        <v>57881.5</v>
      </c>
      <c r="D735">
        <v>57769.599999999999</v>
      </c>
      <c r="E735">
        <v>8373.19</v>
      </c>
      <c r="F735">
        <v>0</v>
      </c>
      <c r="G735">
        <v>1.2300499999999999E-3</v>
      </c>
      <c r="H735">
        <v>0.999973</v>
      </c>
      <c r="I735">
        <v>0</v>
      </c>
    </row>
    <row r="736" spans="1:25" x14ac:dyDescent="0.25">
      <c r="A736" t="s">
        <v>109</v>
      </c>
      <c r="B736">
        <v>58011.1</v>
      </c>
      <c r="C736">
        <v>57886.2</v>
      </c>
      <c r="D736">
        <v>57770.5</v>
      </c>
      <c r="E736">
        <v>8372.7999999999993</v>
      </c>
      <c r="F736">
        <v>0</v>
      </c>
      <c r="G736">
        <v>1.2300499999999999E-3</v>
      </c>
      <c r="H736">
        <v>0.99874399999999997</v>
      </c>
      <c r="I736">
        <v>0</v>
      </c>
    </row>
    <row r="737" spans="1:9" x14ac:dyDescent="0.25">
      <c r="A737" t="s">
        <v>109</v>
      </c>
      <c r="B737">
        <v>57999.3</v>
      </c>
      <c r="C737">
        <v>57875.7</v>
      </c>
      <c r="D737">
        <v>57768.1</v>
      </c>
      <c r="E737">
        <v>8372.57</v>
      </c>
      <c r="F737">
        <v>0</v>
      </c>
      <c r="G737">
        <v>1.2300499999999999E-3</v>
      </c>
      <c r="H737">
        <v>0.99915500000000002</v>
      </c>
      <c r="I737">
        <v>0</v>
      </c>
    </row>
    <row r="738" spans="1:9" x14ac:dyDescent="0.25">
      <c r="A738" t="s">
        <v>109</v>
      </c>
      <c r="B738">
        <v>57982</v>
      </c>
      <c r="C738">
        <v>57860.4</v>
      </c>
      <c r="D738">
        <v>57762.5</v>
      </c>
      <c r="E738">
        <v>8372.24</v>
      </c>
      <c r="F738">
        <v>0</v>
      </c>
      <c r="G738">
        <v>1.2300499999999999E-3</v>
      </c>
      <c r="H738">
        <v>0.99959900000000002</v>
      </c>
      <c r="I738">
        <v>0</v>
      </c>
    </row>
    <row r="739" spans="1:9" x14ac:dyDescent="0.25">
      <c r="A739" t="s">
        <v>109</v>
      </c>
      <c r="B739">
        <v>57996.2</v>
      </c>
      <c r="C739">
        <v>57874.9</v>
      </c>
      <c r="D739">
        <v>57768.5</v>
      </c>
      <c r="E739">
        <v>8372.7099999999991</v>
      </c>
      <c r="F739">
        <v>0</v>
      </c>
      <c r="G739">
        <v>1.23022E-3</v>
      </c>
      <c r="H739">
        <v>0.99965300000000001</v>
      </c>
      <c r="I739">
        <v>0</v>
      </c>
    </row>
    <row r="740" spans="1:9" x14ac:dyDescent="0.25">
      <c r="A740" t="s">
        <v>109</v>
      </c>
      <c r="B740">
        <v>58002.9</v>
      </c>
      <c r="C740">
        <v>57882.3</v>
      </c>
      <c r="D740">
        <v>57772.7</v>
      </c>
      <c r="E740">
        <v>8373.33</v>
      </c>
      <c r="F740">
        <v>0</v>
      </c>
      <c r="G740">
        <v>1.23007E-3</v>
      </c>
      <c r="H740">
        <v>0.99918600000000002</v>
      </c>
      <c r="I740">
        <v>0</v>
      </c>
    </row>
    <row r="741" spans="1:9" x14ac:dyDescent="0.25">
      <c r="A741" t="s">
        <v>109</v>
      </c>
      <c r="B741">
        <v>57998</v>
      </c>
      <c r="C741">
        <v>57876.3</v>
      </c>
      <c r="D741">
        <v>57768</v>
      </c>
      <c r="E741">
        <v>8370.0499999999993</v>
      </c>
      <c r="F741">
        <v>0</v>
      </c>
      <c r="G741">
        <v>1.2300600000000001E-3</v>
      </c>
      <c r="H741">
        <v>0.99973000000000001</v>
      </c>
      <c r="I741">
        <v>0</v>
      </c>
    </row>
    <row r="742" spans="1:9" x14ac:dyDescent="0.25">
      <c r="A742" t="s">
        <v>109</v>
      </c>
      <c r="B742">
        <v>57999.5</v>
      </c>
      <c r="C742">
        <v>57878.6</v>
      </c>
      <c r="D742">
        <v>57770.8</v>
      </c>
      <c r="E742">
        <v>8372.89</v>
      </c>
      <c r="F742">
        <v>0</v>
      </c>
      <c r="G742">
        <v>1.2300900000000001E-3</v>
      </c>
      <c r="H742">
        <v>0.99993299999999996</v>
      </c>
      <c r="I742">
        <v>0</v>
      </c>
    </row>
    <row r="743" spans="1:9" x14ac:dyDescent="0.25">
      <c r="A743" t="s">
        <v>109</v>
      </c>
      <c r="B743">
        <v>57993.8</v>
      </c>
      <c r="C743">
        <v>57872</v>
      </c>
      <c r="D743">
        <v>57767.4</v>
      </c>
      <c r="E743">
        <v>8369.42</v>
      </c>
      <c r="F743">
        <v>0</v>
      </c>
      <c r="G743">
        <v>1.2300499999999999E-3</v>
      </c>
      <c r="H743">
        <v>0.99756100000000003</v>
      </c>
      <c r="I743">
        <v>0</v>
      </c>
    </row>
    <row r="744" spans="1:9" x14ac:dyDescent="0.25">
      <c r="A744" t="s">
        <v>109</v>
      </c>
      <c r="B744">
        <v>58000.2</v>
      </c>
      <c r="C744">
        <v>57878.400000000001</v>
      </c>
      <c r="D744">
        <v>57769.2</v>
      </c>
      <c r="E744">
        <v>8372.2999999999993</v>
      </c>
      <c r="F744">
        <v>0</v>
      </c>
      <c r="G744">
        <v>1.2301E-3</v>
      </c>
      <c r="H744">
        <v>0.99963900000000006</v>
      </c>
      <c r="I744">
        <v>0</v>
      </c>
    </row>
    <row r="745" spans="1:9" x14ac:dyDescent="0.25">
      <c r="A745" t="s">
        <v>109</v>
      </c>
      <c r="B745">
        <v>57998.7</v>
      </c>
      <c r="C745">
        <v>57878</v>
      </c>
      <c r="D745">
        <v>57771.9</v>
      </c>
      <c r="E745">
        <v>8373.1</v>
      </c>
      <c r="F745">
        <v>0</v>
      </c>
      <c r="G745">
        <v>1.2300600000000001E-3</v>
      </c>
      <c r="H745">
        <v>0.99906899999999998</v>
      </c>
      <c r="I745">
        <v>0</v>
      </c>
    </row>
    <row r="746" spans="1:9" x14ac:dyDescent="0.25">
      <c r="A746" t="s">
        <v>109</v>
      </c>
      <c r="B746">
        <v>57985.9</v>
      </c>
      <c r="C746">
        <v>57865.4</v>
      </c>
      <c r="D746">
        <v>57767.6</v>
      </c>
      <c r="E746">
        <v>8370.14</v>
      </c>
      <c r="F746">
        <v>0</v>
      </c>
      <c r="G746">
        <v>1.2300499999999999E-3</v>
      </c>
      <c r="H746">
        <v>0.99791099999999999</v>
      </c>
      <c r="I746">
        <v>0</v>
      </c>
    </row>
    <row r="747" spans="1:9" x14ac:dyDescent="0.25">
      <c r="A747" t="s">
        <v>109</v>
      </c>
      <c r="B747">
        <v>57994.2</v>
      </c>
      <c r="C747">
        <v>57874.400000000001</v>
      </c>
      <c r="D747">
        <v>57773.8</v>
      </c>
      <c r="E747">
        <v>8374.02</v>
      </c>
      <c r="F747">
        <v>0</v>
      </c>
      <c r="G747">
        <v>1.2300499999999999E-3</v>
      </c>
      <c r="H747">
        <v>0.99909499999999996</v>
      </c>
      <c r="I747">
        <v>0</v>
      </c>
    </row>
    <row r="748" spans="1:9" x14ac:dyDescent="0.25">
      <c r="A748" t="s">
        <v>109</v>
      </c>
      <c r="B748">
        <v>58011.199999999997</v>
      </c>
      <c r="C748">
        <v>57891.1</v>
      </c>
      <c r="D748">
        <v>57780.9</v>
      </c>
      <c r="E748">
        <v>8373.92</v>
      </c>
      <c r="F748">
        <v>0</v>
      </c>
      <c r="G748">
        <v>1.2300499999999999E-3</v>
      </c>
      <c r="H748">
        <v>0.99975099999999995</v>
      </c>
      <c r="I748">
        <v>0</v>
      </c>
    </row>
    <row r="749" spans="1:9" x14ac:dyDescent="0.25">
      <c r="A749" t="s">
        <v>109</v>
      </c>
      <c r="B749">
        <v>57997.5</v>
      </c>
      <c r="C749">
        <v>57873.5</v>
      </c>
      <c r="D749">
        <v>57769.1</v>
      </c>
      <c r="E749">
        <v>8372.33</v>
      </c>
      <c r="F749">
        <v>0</v>
      </c>
      <c r="G749">
        <v>1.2300499999999999E-3</v>
      </c>
      <c r="H749">
        <v>0.99915900000000002</v>
      </c>
      <c r="I749">
        <v>0</v>
      </c>
    </row>
    <row r="750" spans="1:9" x14ac:dyDescent="0.25">
      <c r="A750" t="s">
        <v>109</v>
      </c>
      <c r="B750">
        <v>57989.5</v>
      </c>
      <c r="C750">
        <v>57867.8</v>
      </c>
      <c r="D750">
        <v>57768.6</v>
      </c>
      <c r="E750">
        <v>8373.32</v>
      </c>
      <c r="F750">
        <v>0</v>
      </c>
      <c r="G750">
        <v>1.2300499999999999E-3</v>
      </c>
      <c r="H750">
        <v>0.99996700000000005</v>
      </c>
      <c r="I750">
        <v>0</v>
      </c>
    </row>
    <row r="751" spans="1:9" x14ac:dyDescent="0.25">
      <c r="A751" t="s">
        <v>109</v>
      </c>
      <c r="B751">
        <v>57992.6</v>
      </c>
      <c r="C751">
        <v>57871.6</v>
      </c>
      <c r="D751">
        <v>57771</v>
      </c>
      <c r="E751">
        <v>8373.83</v>
      </c>
      <c r="F751">
        <v>0</v>
      </c>
      <c r="G751">
        <v>1.2300600000000001E-3</v>
      </c>
      <c r="H751">
        <v>0.99945499999999998</v>
      </c>
      <c r="I751">
        <v>0</v>
      </c>
    </row>
    <row r="752" spans="1:9" x14ac:dyDescent="0.25">
      <c r="A752" t="s">
        <v>109</v>
      </c>
      <c r="B752">
        <v>58006</v>
      </c>
      <c r="C752">
        <v>57885.599999999999</v>
      </c>
      <c r="D752">
        <v>57778.400000000001</v>
      </c>
      <c r="E752">
        <v>8373.76</v>
      </c>
      <c r="F752">
        <v>0</v>
      </c>
      <c r="G752">
        <v>1.2300499999999999E-3</v>
      </c>
      <c r="H752">
        <v>0.99973699999999999</v>
      </c>
      <c r="I752">
        <v>0</v>
      </c>
    </row>
    <row r="753" spans="1:9" x14ac:dyDescent="0.25">
      <c r="A753" t="s">
        <v>109</v>
      </c>
      <c r="B753">
        <v>58011.199999999997</v>
      </c>
      <c r="C753">
        <v>57890.7</v>
      </c>
      <c r="D753">
        <v>57781.3</v>
      </c>
      <c r="E753">
        <v>8374.0499999999993</v>
      </c>
      <c r="F753">
        <v>0</v>
      </c>
      <c r="G753">
        <v>1.2300499999999999E-3</v>
      </c>
      <c r="H753">
        <v>0.99885100000000004</v>
      </c>
      <c r="I753">
        <v>0</v>
      </c>
    </row>
    <row r="754" spans="1:9" x14ac:dyDescent="0.25">
      <c r="A754" t="s">
        <v>109</v>
      </c>
      <c r="B754">
        <v>57997.1</v>
      </c>
      <c r="C754">
        <v>57875.7</v>
      </c>
      <c r="D754">
        <v>57773.599999999999</v>
      </c>
      <c r="E754">
        <v>8373.75</v>
      </c>
      <c r="F754">
        <v>0</v>
      </c>
      <c r="G754">
        <v>1.2300600000000001E-3</v>
      </c>
      <c r="H754">
        <v>0.99970499999999995</v>
      </c>
      <c r="I754">
        <v>0</v>
      </c>
    </row>
    <row r="755" spans="1:9" x14ac:dyDescent="0.25">
      <c r="A755" t="s">
        <v>109</v>
      </c>
      <c r="B755">
        <v>57987.9</v>
      </c>
      <c r="C755">
        <v>57866.8</v>
      </c>
      <c r="D755">
        <v>57766.8</v>
      </c>
      <c r="E755">
        <v>8369.6299999999992</v>
      </c>
      <c r="F755">
        <v>0</v>
      </c>
      <c r="G755">
        <v>1.2300499999999999E-3</v>
      </c>
      <c r="H755">
        <v>0.99965499999999996</v>
      </c>
      <c r="I755">
        <v>0</v>
      </c>
    </row>
    <row r="756" spans="1:9" x14ac:dyDescent="0.25">
      <c r="A756" t="s">
        <v>109</v>
      </c>
      <c r="B756">
        <v>58014.1</v>
      </c>
      <c r="C756">
        <v>57891.199999999997</v>
      </c>
      <c r="D756">
        <v>57776.800000000003</v>
      </c>
      <c r="E756">
        <v>8370.4599999999991</v>
      </c>
      <c r="F756">
        <v>0</v>
      </c>
      <c r="G756">
        <v>1.2300499999999999E-3</v>
      </c>
      <c r="H756">
        <v>0.99912400000000001</v>
      </c>
      <c r="I756">
        <v>0</v>
      </c>
    </row>
    <row r="757" spans="1:9" x14ac:dyDescent="0.25">
      <c r="A757" t="s">
        <v>109</v>
      </c>
      <c r="B757">
        <v>58016.9</v>
      </c>
      <c r="C757">
        <v>57892.800000000003</v>
      </c>
      <c r="D757">
        <v>57783.7</v>
      </c>
      <c r="E757">
        <v>8374.0499999999993</v>
      </c>
      <c r="F757">
        <v>0</v>
      </c>
      <c r="G757">
        <v>1.2300499999999999E-3</v>
      </c>
      <c r="H757">
        <v>0.99948400000000004</v>
      </c>
      <c r="I757">
        <v>0</v>
      </c>
    </row>
    <row r="758" spans="1:9" x14ac:dyDescent="0.25">
      <c r="A758" t="s">
        <v>109</v>
      </c>
      <c r="B758">
        <v>58004.7</v>
      </c>
      <c r="C758">
        <v>57882.9</v>
      </c>
      <c r="D758">
        <v>57777.7</v>
      </c>
      <c r="E758">
        <v>8370.4699999999993</v>
      </c>
      <c r="F758">
        <v>0</v>
      </c>
      <c r="G758">
        <v>1.2300600000000001E-3</v>
      </c>
      <c r="H758">
        <v>0.99960800000000005</v>
      </c>
      <c r="I758">
        <v>0</v>
      </c>
    </row>
    <row r="759" spans="1:9" x14ac:dyDescent="0.25">
      <c r="A759" t="s">
        <v>109</v>
      </c>
      <c r="B759">
        <v>58008.5</v>
      </c>
      <c r="C759">
        <v>57887.5</v>
      </c>
      <c r="D759">
        <v>57786.8</v>
      </c>
      <c r="E759">
        <v>8376.33</v>
      </c>
      <c r="F759">
        <v>0</v>
      </c>
      <c r="G759">
        <v>1.2301E-3</v>
      </c>
      <c r="H759">
        <v>0.99951699999999999</v>
      </c>
      <c r="I759">
        <v>0</v>
      </c>
    </row>
    <row r="760" spans="1:9" x14ac:dyDescent="0.25">
      <c r="A760" t="s">
        <v>109</v>
      </c>
      <c r="B760">
        <v>58021.7</v>
      </c>
      <c r="C760">
        <v>57900.1</v>
      </c>
      <c r="D760">
        <v>57789.7</v>
      </c>
      <c r="E760">
        <v>8372.08</v>
      </c>
      <c r="F760">
        <v>0</v>
      </c>
      <c r="G760">
        <v>1.2300499999999999E-3</v>
      </c>
      <c r="H760">
        <v>0.99820900000000001</v>
      </c>
      <c r="I760">
        <v>0</v>
      </c>
    </row>
    <row r="761" spans="1:9" x14ac:dyDescent="0.25">
      <c r="A761" t="s">
        <v>109</v>
      </c>
      <c r="B761">
        <v>58025.2</v>
      </c>
      <c r="C761">
        <v>57904.2</v>
      </c>
      <c r="D761">
        <v>57793</v>
      </c>
      <c r="E761">
        <v>8372.6</v>
      </c>
      <c r="F761">
        <v>0</v>
      </c>
      <c r="G761">
        <v>1.2300799999999999E-3</v>
      </c>
      <c r="H761">
        <v>0.99914199999999997</v>
      </c>
      <c r="I761">
        <v>0</v>
      </c>
    </row>
    <row r="762" spans="1:9" x14ac:dyDescent="0.25">
      <c r="A762" t="s">
        <v>109</v>
      </c>
      <c r="B762">
        <v>58012.800000000003</v>
      </c>
      <c r="C762">
        <v>57891.3</v>
      </c>
      <c r="D762">
        <v>57784.1</v>
      </c>
      <c r="E762">
        <v>8371.7900000000009</v>
      </c>
      <c r="F762">
        <v>0</v>
      </c>
      <c r="G762">
        <v>1.2300600000000001E-3</v>
      </c>
      <c r="H762">
        <v>0.99893500000000002</v>
      </c>
      <c r="I762">
        <v>0</v>
      </c>
    </row>
    <row r="763" spans="1:9" x14ac:dyDescent="0.25">
      <c r="A763" t="s">
        <v>109</v>
      </c>
      <c r="B763">
        <v>57996.5</v>
      </c>
      <c r="C763">
        <v>57875.6</v>
      </c>
      <c r="D763">
        <v>57774.8</v>
      </c>
      <c r="E763">
        <v>8370.82</v>
      </c>
      <c r="F763">
        <v>0</v>
      </c>
      <c r="G763">
        <v>1.2300600000000001E-3</v>
      </c>
      <c r="H763">
        <v>0.99999800000000005</v>
      </c>
      <c r="I763">
        <v>0</v>
      </c>
    </row>
    <row r="764" spans="1:9" x14ac:dyDescent="0.25">
      <c r="A764" t="s">
        <v>109</v>
      </c>
      <c r="B764">
        <v>57997.2</v>
      </c>
      <c r="C764">
        <v>57862.1</v>
      </c>
      <c r="D764">
        <v>57769.7</v>
      </c>
      <c r="E764">
        <v>8370.24</v>
      </c>
      <c r="F764">
        <v>0</v>
      </c>
      <c r="G764">
        <v>1.2300499999999999E-3</v>
      </c>
      <c r="H764">
        <v>0.99961999999999995</v>
      </c>
      <c r="I764">
        <v>0</v>
      </c>
    </row>
    <row r="765" spans="1:9" x14ac:dyDescent="0.25">
      <c r="A765" t="s">
        <v>109</v>
      </c>
      <c r="B765">
        <v>57989.1</v>
      </c>
      <c r="C765">
        <v>57865.3</v>
      </c>
      <c r="D765">
        <v>57765.9</v>
      </c>
      <c r="E765">
        <v>8369.42</v>
      </c>
      <c r="F765">
        <v>0</v>
      </c>
      <c r="G765">
        <v>1.2300499999999999E-3</v>
      </c>
      <c r="H765">
        <v>0.99979700000000005</v>
      </c>
      <c r="I765">
        <v>0</v>
      </c>
    </row>
    <row r="766" spans="1:9" x14ac:dyDescent="0.25">
      <c r="A766" t="s">
        <v>109</v>
      </c>
      <c r="B766">
        <v>57998.400000000001</v>
      </c>
      <c r="C766">
        <v>57875.199999999997</v>
      </c>
      <c r="D766">
        <v>57771.8</v>
      </c>
      <c r="E766">
        <v>8370.51</v>
      </c>
      <c r="F766">
        <v>0</v>
      </c>
      <c r="G766">
        <v>1.2300499999999999E-3</v>
      </c>
      <c r="H766">
        <v>0.99964500000000001</v>
      </c>
      <c r="I766">
        <v>0</v>
      </c>
    </row>
    <row r="767" spans="1:9" x14ac:dyDescent="0.25">
      <c r="A767" t="s">
        <v>109</v>
      </c>
      <c r="B767">
        <v>57988</v>
      </c>
      <c r="C767">
        <v>57867.3</v>
      </c>
      <c r="D767">
        <v>57769.599999999999</v>
      </c>
      <c r="E767">
        <v>8370.92</v>
      </c>
      <c r="F767">
        <v>0</v>
      </c>
      <c r="G767">
        <v>1.2300499999999999E-3</v>
      </c>
      <c r="H767">
        <v>0.99973599999999996</v>
      </c>
      <c r="I767">
        <v>0</v>
      </c>
    </row>
    <row r="768" spans="1:9" x14ac:dyDescent="0.25">
      <c r="A768" t="s">
        <v>109</v>
      </c>
      <c r="B768">
        <v>57994.1</v>
      </c>
      <c r="C768">
        <v>57873.1</v>
      </c>
      <c r="D768">
        <v>57769.3</v>
      </c>
      <c r="E768">
        <v>8369.9699999999993</v>
      </c>
      <c r="F768">
        <v>0</v>
      </c>
      <c r="G768">
        <v>1.2300499999999999E-3</v>
      </c>
      <c r="H768">
        <v>0.99958800000000003</v>
      </c>
      <c r="I768">
        <v>0</v>
      </c>
    </row>
    <row r="769" spans="1:25" x14ac:dyDescent="0.25">
      <c r="A769" t="s">
        <v>109</v>
      </c>
      <c r="B769">
        <v>58001.2</v>
      </c>
      <c r="C769">
        <v>57881.3</v>
      </c>
      <c r="D769">
        <v>57770.400000000001</v>
      </c>
      <c r="E769">
        <v>8372.42</v>
      </c>
      <c r="F769">
        <v>0</v>
      </c>
      <c r="G769">
        <v>1.23007E-3</v>
      </c>
      <c r="H769">
        <v>0.99976399999999999</v>
      </c>
      <c r="I769">
        <v>0</v>
      </c>
    </row>
    <row r="770" spans="1:25" x14ac:dyDescent="0.25">
      <c r="A770" t="s">
        <v>109</v>
      </c>
      <c r="B770">
        <v>57995.7</v>
      </c>
      <c r="C770">
        <v>57875</v>
      </c>
      <c r="D770">
        <v>57770.5</v>
      </c>
      <c r="E770">
        <v>8372.81</v>
      </c>
      <c r="F770">
        <v>0</v>
      </c>
      <c r="G770">
        <v>1.2300499999999999E-3</v>
      </c>
      <c r="H770">
        <v>0.999776</v>
      </c>
      <c r="I770">
        <v>0</v>
      </c>
    </row>
    <row r="771" spans="1:25" x14ac:dyDescent="0.25">
      <c r="A771" t="s">
        <v>109</v>
      </c>
      <c r="B771">
        <v>57994.6</v>
      </c>
      <c r="C771">
        <v>57873.599999999999</v>
      </c>
      <c r="D771">
        <v>57774.1</v>
      </c>
      <c r="E771">
        <v>8371.65</v>
      </c>
      <c r="F771">
        <v>0</v>
      </c>
      <c r="G771">
        <v>1.23007E-3</v>
      </c>
      <c r="H771">
        <v>0.99950799999999995</v>
      </c>
      <c r="I771">
        <v>0</v>
      </c>
    </row>
    <row r="772" spans="1:25" x14ac:dyDescent="0.25">
      <c r="A772" t="s">
        <v>109</v>
      </c>
      <c r="B772">
        <v>57998.5</v>
      </c>
      <c r="C772">
        <v>57877.7</v>
      </c>
      <c r="D772">
        <v>57773</v>
      </c>
      <c r="E772">
        <v>8371.2099999999991</v>
      </c>
      <c r="F772">
        <v>0</v>
      </c>
      <c r="G772">
        <v>1.2300499999999999E-3</v>
      </c>
      <c r="H772">
        <v>0.99956999999999996</v>
      </c>
      <c r="I772">
        <v>0</v>
      </c>
    </row>
    <row r="773" spans="1:25" x14ac:dyDescent="0.25">
      <c r="A773" t="s">
        <v>109</v>
      </c>
      <c r="B773">
        <v>58007.1</v>
      </c>
      <c r="C773">
        <v>57885.5</v>
      </c>
      <c r="D773">
        <v>57775</v>
      </c>
      <c r="E773">
        <v>8373.31</v>
      </c>
      <c r="F773">
        <v>0</v>
      </c>
      <c r="G773">
        <v>1.2300499999999999E-3</v>
      </c>
      <c r="H773">
        <v>0.99953899999999996</v>
      </c>
      <c r="I773">
        <v>0</v>
      </c>
    </row>
    <row r="774" spans="1:25" x14ac:dyDescent="0.25">
      <c r="A774" t="s">
        <v>109</v>
      </c>
      <c r="B774">
        <v>58005.9</v>
      </c>
      <c r="C774">
        <v>57884.3</v>
      </c>
      <c r="D774">
        <v>57775.3</v>
      </c>
      <c r="E774">
        <v>8373.2099999999991</v>
      </c>
      <c r="F774">
        <v>0</v>
      </c>
      <c r="G774">
        <v>1.2300499999999999E-3</v>
      </c>
      <c r="H774">
        <v>0.99992800000000004</v>
      </c>
      <c r="I774">
        <v>0</v>
      </c>
    </row>
    <row r="775" spans="1:25" x14ac:dyDescent="0.25">
      <c r="A775" t="s">
        <v>109</v>
      </c>
      <c r="B775">
        <v>57992.800000000003</v>
      </c>
      <c r="C775">
        <v>57872.1</v>
      </c>
      <c r="D775">
        <v>57765.4</v>
      </c>
      <c r="E775">
        <v>8373.06</v>
      </c>
      <c r="F775">
        <v>0</v>
      </c>
      <c r="G775">
        <v>1.2300499999999999E-3</v>
      </c>
      <c r="H775">
        <v>0.99972700000000003</v>
      </c>
      <c r="I775">
        <v>0</v>
      </c>
    </row>
    <row r="776" spans="1:25" x14ac:dyDescent="0.25">
      <c r="A776" t="s">
        <v>109</v>
      </c>
      <c r="B776">
        <v>57993.4</v>
      </c>
      <c r="C776">
        <v>57872.5</v>
      </c>
      <c r="D776">
        <v>57768.4</v>
      </c>
      <c r="E776">
        <v>8372.75</v>
      </c>
      <c r="F776">
        <v>0</v>
      </c>
      <c r="G776">
        <v>1.2300600000000001E-3</v>
      </c>
      <c r="H776">
        <v>0.99925299999999995</v>
      </c>
      <c r="I776">
        <v>0</v>
      </c>
    </row>
    <row r="777" spans="1:25" x14ac:dyDescent="0.25">
      <c r="A777" t="s">
        <v>109</v>
      </c>
      <c r="B777">
        <v>58006.400000000001</v>
      </c>
      <c r="C777">
        <v>57884.6</v>
      </c>
      <c r="D777">
        <v>57773.7</v>
      </c>
      <c r="E777">
        <v>8373.66</v>
      </c>
      <c r="F777">
        <v>0</v>
      </c>
      <c r="G777">
        <v>1.2300499999999999E-3</v>
      </c>
      <c r="H777">
        <v>0.99968900000000005</v>
      </c>
      <c r="I777">
        <v>0</v>
      </c>
    </row>
    <row r="778" spans="1:25" x14ac:dyDescent="0.25">
      <c r="A778" t="s">
        <v>109</v>
      </c>
      <c r="B778">
        <v>58009.599999999999</v>
      </c>
      <c r="C778">
        <v>57888.1</v>
      </c>
      <c r="D778">
        <v>57778.3</v>
      </c>
      <c r="E778">
        <v>8373.61</v>
      </c>
      <c r="F778">
        <v>0</v>
      </c>
      <c r="G778">
        <v>1.2300600000000001E-3</v>
      </c>
      <c r="H778">
        <v>0.99957600000000002</v>
      </c>
      <c r="I778">
        <v>0</v>
      </c>
    </row>
    <row r="779" spans="1:25" x14ac:dyDescent="0.25">
      <c r="A779" t="s">
        <v>109</v>
      </c>
      <c r="B779">
        <v>57995.7</v>
      </c>
      <c r="C779">
        <v>57873.599999999999</v>
      </c>
      <c r="D779">
        <v>57769.5</v>
      </c>
      <c r="E779">
        <v>8373.25</v>
      </c>
      <c r="F779">
        <v>0</v>
      </c>
      <c r="G779">
        <v>1.2300499999999999E-3</v>
      </c>
      <c r="H779">
        <v>0.99972499999999997</v>
      </c>
      <c r="I779">
        <v>0</v>
      </c>
    </row>
    <row r="780" spans="1:25" x14ac:dyDescent="0.25">
      <c r="A780" t="s">
        <v>109</v>
      </c>
      <c r="B780">
        <v>57990.3</v>
      </c>
      <c r="C780">
        <v>57868.7</v>
      </c>
      <c r="D780">
        <v>57766.1</v>
      </c>
      <c r="E780">
        <v>8370.0300000000007</v>
      </c>
      <c r="F780">
        <v>0</v>
      </c>
      <c r="G780">
        <v>1.2300499999999999E-3</v>
      </c>
      <c r="H780">
        <v>0.99966200000000005</v>
      </c>
      <c r="I780">
        <v>0</v>
      </c>
    </row>
    <row r="781" spans="1:25" x14ac:dyDescent="0.25">
      <c r="A781" t="s">
        <v>109</v>
      </c>
      <c r="B781">
        <v>57999.1</v>
      </c>
      <c r="C781">
        <v>57879.5</v>
      </c>
      <c r="D781">
        <v>57770.9</v>
      </c>
      <c r="E781">
        <v>8370.2099999999991</v>
      </c>
      <c r="F781">
        <v>0</v>
      </c>
      <c r="G781">
        <v>1.2300499999999999E-3</v>
      </c>
      <c r="H781">
        <v>0.99791200000000002</v>
      </c>
      <c r="I781">
        <v>0</v>
      </c>
    </row>
    <row r="782" spans="1:25" x14ac:dyDescent="0.25">
      <c r="A782" t="s">
        <v>109</v>
      </c>
      <c r="B782">
        <v>57997.2</v>
      </c>
      <c r="C782">
        <v>57875.6</v>
      </c>
      <c r="D782">
        <v>57764.2</v>
      </c>
      <c r="E782">
        <v>8371.18</v>
      </c>
      <c r="F782">
        <v>0</v>
      </c>
      <c r="G782">
        <v>1.2300499999999999E-3</v>
      </c>
      <c r="H782">
        <v>0.99953700000000001</v>
      </c>
      <c r="I782">
        <v>0</v>
      </c>
    </row>
    <row r="783" spans="1:25" x14ac:dyDescent="0.25">
      <c r="A783" t="s">
        <v>109</v>
      </c>
      <c r="B783">
        <v>57980.7</v>
      </c>
      <c r="C783">
        <v>57860.5</v>
      </c>
      <c r="D783">
        <v>57758.2</v>
      </c>
      <c r="E783">
        <v>8371.57</v>
      </c>
      <c r="F783">
        <v>0</v>
      </c>
      <c r="G783">
        <v>1.2300600000000001E-3</v>
      </c>
      <c r="H783">
        <v>0.99951500000000004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57978.3</v>
      </c>
      <c r="C784">
        <v>57858.3</v>
      </c>
      <c r="D784">
        <v>57759.1</v>
      </c>
      <c r="E784">
        <v>8371.68</v>
      </c>
      <c r="F784">
        <v>0</v>
      </c>
      <c r="G784">
        <v>1.2300600000000001E-3</v>
      </c>
      <c r="H784">
        <v>0.99984799999999996</v>
      </c>
      <c r="I784">
        <v>0</v>
      </c>
      <c r="R784">
        <f>AVERAGE(B735:B784)</f>
        <v>57999.443999999996</v>
      </c>
      <c r="S784">
        <f>AVERAGE(C735:C784)</f>
        <v>57877.728000000017</v>
      </c>
      <c r="U784">
        <f>_xlfn.VAR.P(B735:B784)</f>
        <v>97.14206399999081</v>
      </c>
      <c r="V784">
        <f>_xlfn.VAR.P(C735:C784)</f>
        <v>97.926015999989474</v>
      </c>
      <c r="X784">
        <f>1.96*SQRT(U784)/50</f>
        <v>0.38635784090004677</v>
      </c>
      <c r="Y784">
        <f>1.96*SQRT(V784)/50</f>
        <v>0.38791369301202017</v>
      </c>
    </row>
    <row r="785" spans="1:15" x14ac:dyDescent="0.25">
      <c r="A785" t="s">
        <v>109</v>
      </c>
      <c r="B785">
        <v>2900029.4013999999</v>
      </c>
      <c r="C785" t="s">
        <v>36</v>
      </c>
    </row>
    <row r="786" spans="1:15" x14ac:dyDescent="0.25">
      <c r="A786" t="s">
        <v>41</v>
      </c>
      <c r="B786">
        <v>5186.1899999999996</v>
      </c>
      <c r="C786">
        <v>5007.96</v>
      </c>
      <c r="D786">
        <v>5007.8599999999997</v>
      </c>
      <c r="E786">
        <v>4710.2700000000004</v>
      </c>
      <c r="F786">
        <v>57.116999999999997</v>
      </c>
      <c r="G786">
        <v>115.36799999999999</v>
      </c>
      <c r="H786">
        <v>17.781300000000002</v>
      </c>
      <c r="I786">
        <v>12.254799999999999</v>
      </c>
      <c r="J786">
        <v>60.503</v>
      </c>
      <c r="K786">
        <v>4519.0200000000004</v>
      </c>
      <c r="L786">
        <v>1.2301899999999999E-3</v>
      </c>
      <c r="M786">
        <v>0.99983699999999998</v>
      </c>
      <c r="N786">
        <v>0</v>
      </c>
      <c r="O786" t="s">
        <v>42</v>
      </c>
    </row>
    <row r="787" spans="1:15" x14ac:dyDescent="0.25">
      <c r="A787" t="s">
        <v>41</v>
      </c>
      <c r="B787">
        <v>5398.44</v>
      </c>
      <c r="C787">
        <v>5226.3</v>
      </c>
      <c r="D787">
        <v>5226.2</v>
      </c>
      <c r="E787">
        <v>4932.66</v>
      </c>
      <c r="F787">
        <v>55.282200000000003</v>
      </c>
      <c r="G787">
        <v>114.501</v>
      </c>
      <c r="H787">
        <v>17.733899999999998</v>
      </c>
      <c r="I787">
        <v>12.232200000000001</v>
      </c>
      <c r="J787">
        <v>59.862900000000003</v>
      </c>
      <c r="K787">
        <v>4744.25</v>
      </c>
      <c r="L787">
        <v>1.2300499999999999E-3</v>
      </c>
      <c r="M787">
        <v>0.998865</v>
      </c>
      <c r="N787">
        <v>0</v>
      </c>
      <c r="O787" t="s">
        <v>42</v>
      </c>
    </row>
    <row r="788" spans="1:15" x14ac:dyDescent="0.25">
      <c r="A788" t="s">
        <v>41</v>
      </c>
      <c r="B788">
        <v>5152.59</v>
      </c>
      <c r="C788">
        <v>4979.8</v>
      </c>
      <c r="D788">
        <v>4979.7</v>
      </c>
      <c r="E788">
        <v>4685.2700000000004</v>
      </c>
      <c r="F788">
        <v>55.447400000000002</v>
      </c>
      <c r="G788">
        <v>115.33</v>
      </c>
      <c r="H788">
        <v>18.000699999999998</v>
      </c>
      <c r="I788">
        <v>12.305999999999999</v>
      </c>
      <c r="J788">
        <v>60.333300000000001</v>
      </c>
      <c r="K788">
        <v>4495.5600000000004</v>
      </c>
      <c r="L788">
        <v>1.2300499999999999E-3</v>
      </c>
      <c r="M788">
        <v>0.99796099999999999</v>
      </c>
      <c r="N788">
        <v>0</v>
      </c>
      <c r="O788" t="s">
        <v>42</v>
      </c>
    </row>
    <row r="789" spans="1:15" x14ac:dyDescent="0.25">
      <c r="A789" t="s">
        <v>41</v>
      </c>
      <c r="B789">
        <v>5293.75</v>
      </c>
      <c r="C789">
        <v>5118.59</v>
      </c>
      <c r="D789">
        <v>5118.49</v>
      </c>
      <c r="E789">
        <v>4822.8900000000003</v>
      </c>
      <c r="F789">
        <v>56.412799999999997</v>
      </c>
      <c r="G789">
        <v>115.485</v>
      </c>
      <c r="H789">
        <v>17.915099999999999</v>
      </c>
      <c r="I789">
        <v>12.282400000000001</v>
      </c>
      <c r="J789">
        <v>60.365699999999997</v>
      </c>
      <c r="K789">
        <v>4632.3100000000004</v>
      </c>
      <c r="L789">
        <v>1.2300600000000001E-3</v>
      </c>
      <c r="M789">
        <v>0.99995699999999998</v>
      </c>
      <c r="N789">
        <v>0</v>
      </c>
      <c r="O789" t="s">
        <v>42</v>
      </c>
    </row>
    <row r="790" spans="1:15" x14ac:dyDescent="0.25">
      <c r="A790" t="s">
        <v>41</v>
      </c>
      <c r="B790">
        <v>5234.13</v>
      </c>
      <c r="C790">
        <v>5052.71</v>
      </c>
      <c r="D790">
        <v>5052.6000000000004</v>
      </c>
      <c r="E790">
        <v>4751.49</v>
      </c>
      <c r="F790">
        <v>58.084099999999999</v>
      </c>
      <c r="G790">
        <v>117.84099999999999</v>
      </c>
      <c r="H790">
        <v>18.209499999999998</v>
      </c>
      <c r="I790">
        <v>12.3164</v>
      </c>
      <c r="J790">
        <v>62.364100000000001</v>
      </c>
      <c r="K790">
        <v>4555.92</v>
      </c>
      <c r="L790">
        <v>1.2300499999999999E-3</v>
      </c>
      <c r="M790">
        <v>0.99954600000000005</v>
      </c>
      <c r="N790">
        <v>0</v>
      </c>
      <c r="O790" t="s">
        <v>42</v>
      </c>
    </row>
    <row r="791" spans="1:15" x14ac:dyDescent="0.25">
      <c r="A791" t="s">
        <v>41</v>
      </c>
      <c r="B791">
        <v>5402.86</v>
      </c>
      <c r="C791">
        <v>5227.71</v>
      </c>
      <c r="D791">
        <v>5227.6099999999997</v>
      </c>
      <c r="E791">
        <v>4930.04</v>
      </c>
      <c r="F791">
        <v>56.515700000000002</v>
      </c>
      <c r="G791">
        <v>117.001</v>
      </c>
      <c r="H791">
        <v>18.0457</v>
      </c>
      <c r="I791">
        <v>12.2758</v>
      </c>
      <c r="J791">
        <v>61.847200000000001</v>
      </c>
      <c r="K791">
        <v>4737.8100000000004</v>
      </c>
      <c r="L791">
        <v>1.23007E-3</v>
      </c>
      <c r="M791">
        <v>0.99966299999999997</v>
      </c>
      <c r="N791">
        <v>0</v>
      </c>
      <c r="O791" t="s">
        <v>42</v>
      </c>
    </row>
    <row r="792" spans="1:15" x14ac:dyDescent="0.25">
      <c r="A792" t="s">
        <v>41</v>
      </c>
      <c r="B792">
        <v>5490.4</v>
      </c>
      <c r="C792">
        <v>5317.13</v>
      </c>
      <c r="D792">
        <v>5317.03</v>
      </c>
      <c r="E792">
        <v>5021.32</v>
      </c>
      <c r="F792">
        <v>56.841500000000003</v>
      </c>
      <c r="G792">
        <v>117.902</v>
      </c>
      <c r="H792">
        <v>18.613099999999999</v>
      </c>
      <c r="I792">
        <v>12.2728</v>
      </c>
      <c r="J792">
        <v>62.2943</v>
      </c>
      <c r="K792">
        <v>4827.8100000000004</v>
      </c>
      <c r="L792">
        <v>1.2300499999999999E-3</v>
      </c>
      <c r="M792">
        <v>0.999973</v>
      </c>
      <c r="N792">
        <v>0</v>
      </c>
      <c r="O792" t="s">
        <v>42</v>
      </c>
    </row>
    <row r="793" spans="1:15" x14ac:dyDescent="0.25">
      <c r="A793" t="s">
        <v>41</v>
      </c>
      <c r="B793">
        <v>5345.73</v>
      </c>
      <c r="C793">
        <v>5170.53</v>
      </c>
      <c r="D793">
        <v>5170.42</v>
      </c>
      <c r="E793">
        <v>4872.3500000000004</v>
      </c>
      <c r="F793">
        <v>58.458799999999997</v>
      </c>
      <c r="G793">
        <v>116.72</v>
      </c>
      <c r="H793">
        <v>17.9879</v>
      </c>
      <c r="I793">
        <v>12.3919</v>
      </c>
      <c r="J793">
        <v>61.807699999999997</v>
      </c>
      <c r="K793">
        <v>4678.37</v>
      </c>
      <c r="L793">
        <v>1.2300799999999999E-3</v>
      </c>
      <c r="M793">
        <v>0.99884600000000001</v>
      </c>
      <c r="N793">
        <v>0</v>
      </c>
      <c r="O793" t="s">
        <v>42</v>
      </c>
    </row>
    <row r="794" spans="1:15" x14ac:dyDescent="0.25">
      <c r="A794" t="s">
        <v>41</v>
      </c>
      <c r="B794">
        <v>5231.8</v>
      </c>
      <c r="C794">
        <v>5055.7</v>
      </c>
      <c r="D794">
        <v>5055.59</v>
      </c>
      <c r="E794">
        <v>4758.26</v>
      </c>
      <c r="F794">
        <v>58.630600000000001</v>
      </c>
      <c r="G794">
        <v>117.166</v>
      </c>
      <c r="H794">
        <v>18.0486</v>
      </c>
      <c r="I794">
        <v>12.2911</v>
      </c>
      <c r="J794">
        <v>62.154800000000002</v>
      </c>
      <c r="K794">
        <v>4563.8</v>
      </c>
      <c r="L794">
        <v>1.2300600000000001E-3</v>
      </c>
      <c r="M794">
        <v>0.99990199999999996</v>
      </c>
      <c r="N794">
        <v>0</v>
      </c>
      <c r="O794" t="s">
        <v>42</v>
      </c>
    </row>
    <row r="795" spans="1:15" x14ac:dyDescent="0.25">
      <c r="A795" t="s">
        <v>41</v>
      </c>
      <c r="B795">
        <v>5217.93</v>
      </c>
      <c r="C795">
        <v>5038.96</v>
      </c>
      <c r="D795">
        <v>5038.8500000000004</v>
      </c>
      <c r="E795">
        <v>4737.49</v>
      </c>
      <c r="F795">
        <v>58.5306</v>
      </c>
      <c r="G795">
        <v>119.349</v>
      </c>
      <c r="H795">
        <v>18.4404</v>
      </c>
      <c r="I795">
        <v>12.595499999999999</v>
      </c>
      <c r="J795">
        <v>63.3705</v>
      </c>
      <c r="K795">
        <v>4540.5600000000004</v>
      </c>
      <c r="L795">
        <v>1.2300499999999999E-3</v>
      </c>
      <c r="M795">
        <v>0.99892800000000004</v>
      </c>
      <c r="N795">
        <v>0</v>
      </c>
      <c r="O795" t="s">
        <v>42</v>
      </c>
    </row>
    <row r="796" spans="1:15" x14ac:dyDescent="0.25">
      <c r="A796" t="s">
        <v>41</v>
      </c>
      <c r="B796">
        <v>5202.12</v>
      </c>
      <c r="C796">
        <v>5029.5</v>
      </c>
      <c r="D796">
        <v>5029.3900000000003</v>
      </c>
      <c r="E796">
        <v>4731.8599999999997</v>
      </c>
      <c r="F796">
        <v>58.497700000000002</v>
      </c>
      <c r="G796">
        <v>117.206</v>
      </c>
      <c r="H796">
        <v>18.097999999999999</v>
      </c>
      <c r="I796">
        <v>12.5046</v>
      </c>
      <c r="J796">
        <v>62.072800000000001</v>
      </c>
      <c r="K796">
        <v>4537.2700000000004</v>
      </c>
      <c r="L796">
        <v>1.2300799999999999E-3</v>
      </c>
      <c r="M796">
        <v>0.99887700000000001</v>
      </c>
      <c r="N796">
        <v>0</v>
      </c>
      <c r="O796" t="s">
        <v>42</v>
      </c>
    </row>
    <row r="797" spans="1:15" x14ac:dyDescent="0.25">
      <c r="A797" t="s">
        <v>41</v>
      </c>
      <c r="B797">
        <v>5257.75</v>
      </c>
      <c r="C797">
        <v>5086.3500000000004</v>
      </c>
      <c r="D797">
        <v>5086.25</v>
      </c>
      <c r="E797">
        <v>4791.4799999999996</v>
      </c>
      <c r="F797">
        <v>55.341500000000003</v>
      </c>
      <c r="G797">
        <v>115.134</v>
      </c>
      <c r="H797">
        <v>17.789899999999999</v>
      </c>
      <c r="I797">
        <v>12.2532</v>
      </c>
      <c r="J797">
        <v>60.375399999999999</v>
      </c>
      <c r="K797">
        <v>4602.3999999999996</v>
      </c>
      <c r="L797">
        <v>1.2300600000000001E-3</v>
      </c>
      <c r="M797">
        <v>0.99987099999999995</v>
      </c>
      <c r="N797">
        <v>0</v>
      </c>
      <c r="O797" t="s">
        <v>42</v>
      </c>
    </row>
    <row r="798" spans="1:15" x14ac:dyDescent="0.25">
      <c r="A798" t="s">
        <v>41</v>
      </c>
      <c r="B798">
        <v>5216.1400000000003</v>
      </c>
      <c r="C798">
        <v>5041.45</v>
      </c>
      <c r="D798">
        <v>5041.3500000000004</v>
      </c>
      <c r="E798">
        <v>4745.66</v>
      </c>
      <c r="F798">
        <v>56.479199999999999</v>
      </c>
      <c r="G798">
        <v>115.80500000000001</v>
      </c>
      <c r="H798">
        <v>17.808900000000001</v>
      </c>
      <c r="I798">
        <v>12.227399999999999</v>
      </c>
      <c r="J798">
        <v>61.290199999999999</v>
      </c>
      <c r="K798">
        <v>4554.4799999999996</v>
      </c>
      <c r="L798">
        <v>1.2300600000000001E-3</v>
      </c>
      <c r="M798">
        <v>0.99998799999999999</v>
      </c>
      <c r="N798">
        <v>0</v>
      </c>
      <c r="O798" t="s">
        <v>42</v>
      </c>
    </row>
    <row r="799" spans="1:15" x14ac:dyDescent="0.25">
      <c r="A799" t="s">
        <v>41</v>
      </c>
      <c r="B799">
        <v>5412.14</v>
      </c>
      <c r="C799">
        <v>5237.49</v>
      </c>
      <c r="D799">
        <v>5237.38</v>
      </c>
      <c r="E799">
        <v>4943.87</v>
      </c>
      <c r="F799">
        <v>54.9726</v>
      </c>
      <c r="G799">
        <v>115.82899999999999</v>
      </c>
      <c r="H799">
        <v>17.837599999999998</v>
      </c>
      <c r="I799">
        <v>12.261100000000001</v>
      </c>
      <c r="J799">
        <v>61.088700000000003</v>
      </c>
      <c r="K799">
        <v>4754.1000000000004</v>
      </c>
      <c r="L799">
        <v>1.2300499999999999E-3</v>
      </c>
      <c r="M799">
        <v>0.99997100000000005</v>
      </c>
      <c r="N799">
        <v>0</v>
      </c>
      <c r="O799" t="s">
        <v>42</v>
      </c>
    </row>
    <row r="800" spans="1:15" x14ac:dyDescent="0.25">
      <c r="A800" t="s">
        <v>41</v>
      </c>
      <c r="B800">
        <v>5357.78</v>
      </c>
      <c r="C800">
        <v>5182.8</v>
      </c>
      <c r="D800">
        <v>5182.6899999999996</v>
      </c>
      <c r="E800">
        <v>4890.1000000000004</v>
      </c>
      <c r="F800">
        <v>54.960999999999999</v>
      </c>
      <c r="G800">
        <v>114.783</v>
      </c>
      <c r="H800">
        <v>17.789200000000001</v>
      </c>
      <c r="I800">
        <v>12.2087</v>
      </c>
      <c r="J800">
        <v>60.282899999999998</v>
      </c>
      <c r="K800">
        <v>4701.6099999999997</v>
      </c>
      <c r="L800">
        <v>1.2300600000000001E-3</v>
      </c>
      <c r="M800">
        <v>0.999919</v>
      </c>
      <c r="N800">
        <v>0</v>
      </c>
      <c r="O800" t="s">
        <v>42</v>
      </c>
    </row>
    <row r="801" spans="1:15" x14ac:dyDescent="0.25">
      <c r="A801" t="s">
        <v>41</v>
      </c>
      <c r="B801">
        <v>5233.72</v>
      </c>
      <c r="C801">
        <v>5057.66</v>
      </c>
      <c r="D801">
        <v>5057.55</v>
      </c>
      <c r="E801">
        <v>4759.41</v>
      </c>
      <c r="F801">
        <v>55.942900000000002</v>
      </c>
      <c r="G801">
        <v>115.836</v>
      </c>
      <c r="H801">
        <v>18.095600000000001</v>
      </c>
      <c r="I801">
        <v>12.2362</v>
      </c>
      <c r="J801">
        <v>60.582500000000003</v>
      </c>
      <c r="K801">
        <v>4568.91</v>
      </c>
      <c r="L801">
        <v>1.2300600000000001E-3</v>
      </c>
      <c r="M801">
        <v>0.99825699999999995</v>
      </c>
      <c r="N801">
        <v>0</v>
      </c>
      <c r="O801" t="s">
        <v>42</v>
      </c>
    </row>
    <row r="802" spans="1:15" x14ac:dyDescent="0.25">
      <c r="A802" t="s">
        <v>41</v>
      </c>
      <c r="B802">
        <v>5283.02</v>
      </c>
      <c r="C802">
        <v>5111.32</v>
      </c>
      <c r="D802">
        <v>5111.22</v>
      </c>
      <c r="E802">
        <v>4816.99</v>
      </c>
      <c r="F802">
        <v>54.389600000000002</v>
      </c>
      <c r="G802">
        <v>116.90900000000001</v>
      </c>
      <c r="H802">
        <v>18.489599999999999</v>
      </c>
      <c r="I802">
        <v>12.1919</v>
      </c>
      <c r="J802">
        <v>61.577500000000001</v>
      </c>
      <c r="K802">
        <v>4626.87</v>
      </c>
      <c r="L802">
        <v>1.2300499999999999E-3</v>
      </c>
      <c r="M802">
        <v>0.99997199999999997</v>
      </c>
      <c r="N802">
        <v>0</v>
      </c>
      <c r="O802" t="s">
        <v>42</v>
      </c>
    </row>
    <row r="803" spans="1:15" x14ac:dyDescent="0.25">
      <c r="A803" t="s">
        <v>41</v>
      </c>
      <c r="B803">
        <v>5409.03</v>
      </c>
      <c r="C803">
        <v>5235.21</v>
      </c>
      <c r="D803">
        <v>5235.1099999999997</v>
      </c>
      <c r="E803">
        <v>4942.83</v>
      </c>
      <c r="F803">
        <v>54.685200000000002</v>
      </c>
      <c r="G803">
        <v>115.504</v>
      </c>
      <c r="H803">
        <v>17.984300000000001</v>
      </c>
      <c r="I803">
        <v>12.207100000000001</v>
      </c>
      <c r="J803">
        <v>60.684199999999997</v>
      </c>
      <c r="K803">
        <v>4754.03</v>
      </c>
      <c r="L803">
        <v>1.23007E-3</v>
      </c>
      <c r="M803">
        <v>0.99988200000000005</v>
      </c>
      <c r="N803">
        <v>0</v>
      </c>
      <c r="O803" t="s">
        <v>42</v>
      </c>
    </row>
    <row r="804" spans="1:15" x14ac:dyDescent="0.25">
      <c r="A804" t="s">
        <v>41</v>
      </c>
      <c r="B804">
        <v>5185.07</v>
      </c>
      <c r="C804">
        <v>5013.24</v>
      </c>
      <c r="D804">
        <v>5013.1400000000003</v>
      </c>
      <c r="E804">
        <v>4721.83</v>
      </c>
      <c r="F804">
        <v>53.165100000000002</v>
      </c>
      <c r="G804">
        <v>114.818</v>
      </c>
      <c r="H804">
        <v>17.770700000000001</v>
      </c>
      <c r="I804">
        <v>12.265700000000001</v>
      </c>
      <c r="J804">
        <v>60.210500000000003</v>
      </c>
      <c r="K804">
        <v>4535.1099999999997</v>
      </c>
      <c r="L804">
        <v>1.2300600000000001E-3</v>
      </c>
      <c r="M804">
        <v>0.999587</v>
      </c>
      <c r="N804">
        <v>0</v>
      </c>
      <c r="O804" t="s">
        <v>42</v>
      </c>
    </row>
    <row r="805" spans="1:15" x14ac:dyDescent="0.25">
      <c r="A805" t="s">
        <v>41</v>
      </c>
      <c r="B805">
        <v>5135.55</v>
      </c>
      <c r="C805">
        <v>4961.24</v>
      </c>
      <c r="D805">
        <v>4961.1400000000003</v>
      </c>
      <c r="E805">
        <v>4667.68</v>
      </c>
      <c r="F805">
        <v>55.179099999999998</v>
      </c>
      <c r="G805">
        <v>115.217</v>
      </c>
      <c r="H805">
        <v>17.8047</v>
      </c>
      <c r="I805">
        <v>12.3179</v>
      </c>
      <c r="J805">
        <v>60.259900000000002</v>
      </c>
      <c r="K805">
        <v>4478.6000000000004</v>
      </c>
      <c r="L805">
        <v>1.2300600000000001E-3</v>
      </c>
      <c r="M805">
        <v>0.99971200000000005</v>
      </c>
      <c r="N805">
        <v>0</v>
      </c>
      <c r="O805" t="s">
        <v>42</v>
      </c>
    </row>
    <row r="806" spans="1:15" x14ac:dyDescent="0.25">
      <c r="A806" t="s">
        <v>41</v>
      </c>
      <c r="B806">
        <v>5379.73</v>
      </c>
      <c r="C806">
        <v>5207.21</v>
      </c>
      <c r="D806">
        <v>5207.1099999999997</v>
      </c>
      <c r="E806">
        <v>4913.3</v>
      </c>
      <c r="F806">
        <v>54.461799999999997</v>
      </c>
      <c r="G806">
        <v>116.16800000000001</v>
      </c>
      <c r="H806">
        <v>18.067299999999999</v>
      </c>
      <c r="I806">
        <v>12.231999999999999</v>
      </c>
      <c r="J806">
        <v>60.879199999999997</v>
      </c>
      <c r="K806">
        <v>4723.8599999999997</v>
      </c>
      <c r="L806">
        <v>1.2300600000000001E-3</v>
      </c>
      <c r="M806">
        <v>0.99984600000000001</v>
      </c>
      <c r="N806">
        <v>0</v>
      </c>
      <c r="O806" t="s">
        <v>42</v>
      </c>
    </row>
    <row r="807" spans="1:15" x14ac:dyDescent="0.25">
      <c r="A807" t="s">
        <v>41</v>
      </c>
      <c r="B807">
        <v>5349.42</v>
      </c>
      <c r="C807">
        <v>5169.71</v>
      </c>
      <c r="D807">
        <v>5169.6000000000004</v>
      </c>
      <c r="E807">
        <v>4873.1400000000003</v>
      </c>
      <c r="F807">
        <v>56.5227</v>
      </c>
      <c r="G807">
        <v>117.839</v>
      </c>
      <c r="H807">
        <v>18.173400000000001</v>
      </c>
      <c r="I807">
        <v>12.319800000000001</v>
      </c>
      <c r="J807">
        <v>62.850200000000001</v>
      </c>
      <c r="K807">
        <v>4679.83</v>
      </c>
      <c r="L807">
        <v>1.23007E-3</v>
      </c>
      <c r="M807">
        <v>0.99960000000000004</v>
      </c>
      <c r="N807">
        <v>0</v>
      </c>
      <c r="O807" t="s">
        <v>42</v>
      </c>
    </row>
    <row r="808" spans="1:15" x14ac:dyDescent="0.25">
      <c r="A808" t="s">
        <v>41</v>
      </c>
      <c r="B808">
        <v>5238.72</v>
      </c>
      <c r="C808">
        <v>5065.62</v>
      </c>
      <c r="D808">
        <v>5065.5200000000004</v>
      </c>
      <c r="E808">
        <v>4771</v>
      </c>
      <c r="F808">
        <v>55.831099999999999</v>
      </c>
      <c r="G808">
        <v>115.096</v>
      </c>
      <c r="H808">
        <v>17.7652</v>
      </c>
      <c r="I808">
        <v>12.220700000000001</v>
      </c>
      <c r="J808">
        <v>60.5563</v>
      </c>
      <c r="K808">
        <v>4581.37</v>
      </c>
      <c r="L808">
        <v>1.2300499999999999E-3</v>
      </c>
      <c r="M808">
        <v>0.99959500000000001</v>
      </c>
      <c r="N808">
        <v>0</v>
      </c>
      <c r="O808" t="s">
        <v>42</v>
      </c>
    </row>
    <row r="809" spans="1:15" x14ac:dyDescent="0.25">
      <c r="A809" t="s">
        <v>41</v>
      </c>
      <c r="B809">
        <v>5064.1000000000004</v>
      </c>
      <c r="C809">
        <v>4888.6899999999996</v>
      </c>
      <c r="D809">
        <v>4888.6000000000004</v>
      </c>
      <c r="E809">
        <v>4595.07</v>
      </c>
      <c r="F809">
        <v>55.779499999999999</v>
      </c>
      <c r="G809">
        <v>115.45</v>
      </c>
      <c r="H809">
        <v>17.695</v>
      </c>
      <c r="I809">
        <v>12.2163</v>
      </c>
      <c r="J809">
        <v>60.938200000000002</v>
      </c>
      <c r="K809">
        <v>4405.18</v>
      </c>
      <c r="L809">
        <v>1.2300499999999999E-3</v>
      </c>
      <c r="M809">
        <v>0.99924900000000005</v>
      </c>
      <c r="N809">
        <v>0</v>
      </c>
      <c r="O809" t="s">
        <v>42</v>
      </c>
    </row>
    <row r="810" spans="1:15" x14ac:dyDescent="0.25">
      <c r="A810" t="s">
        <v>41</v>
      </c>
      <c r="B810">
        <v>5237.93</v>
      </c>
      <c r="C810">
        <v>5058.49</v>
      </c>
      <c r="D810">
        <v>5058.3900000000003</v>
      </c>
      <c r="E810">
        <v>4766.6899999999996</v>
      </c>
      <c r="F810">
        <v>54.6267</v>
      </c>
      <c r="G810">
        <v>114.911</v>
      </c>
      <c r="H810">
        <v>17.651700000000002</v>
      </c>
      <c r="I810">
        <v>12.1838</v>
      </c>
      <c r="J810">
        <v>60.54</v>
      </c>
      <c r="K810">
        <v>4578.67</v>
      </c>
      <c r="L810">
        <v>1.2300499999999999E-3</v>
      </c>
      <c r="M810">
        <v>0.99948300000000001</v>
      </c>
      <c r="N810">
        <v>0</v>
      </c>
      <c r="O810" t="s">
        <v>42</v>
      </c>
    </row>
    <row r="811" spans="1:15" x14ac:dyDescent="0.25">
      <c r="A811" t="s">
        <v>41</v>
      </c>
      <c r="B811">
        <v>5220.13</v>
      </c>
      <c r="C811">
        <v>5047.5</v>
      </c>
      <c r="D811">
        <v>5047.3999999999996</v>
      </c>
      <c r="E811">
        <v>4757.1499999999996</v>
      </c>
      <c r="F811">
        <v>53.912300000000002</v>
      </c>
      <c r="G811">
        <v>114.57899999999999</v>
      </c>
      <c r="H811">
        <v>17.520700000000001</v>
      </c>
      <c r="I811">
        <v>12.156599999999999</v>
      </c>
      <c r="J811">
        <v>60.580399999999997</v>
      </c>
      <c r="K811">
        <v>4570.22</v>
      </c>
      <c r="L811">
        <v>1.2300499999999999E-3</v>
      </c>
      <c r="M811">
        <v>0.99817400000000001</v>
      </c>
      <c r="N811">
        <v>0</v>
      </c>
      <c r="O811" t="s">
        <v>42</v>
      </c>
    </row>
    <row r="812" spans="1:15" x14ac:dyDescent="0.25">
      <c r="A812" t="s">
        <v>41</v>
      </c>
      <c r="B812">
        <v>5148.28</v>
      </c>
      <c r="C812">
        <v>4975.8999999999996</v>
      </c>
      <c r="D812">
        <v>4975.8100000000004</v>
      </c>
      <c r="E812">
        <v>4685.24</v>
      </c>
      <c r="F812">
        <v>54.5548</v>
      </c>
      <c r="G812">
        <v>114.34399999999999</v>
      </c>
      <c r="H812">
        <v>17.559100000000001</v>
      </c>
      <c r="I812">
        <v>12.0992</v>
      </c>
      <c r="J812">
        <v>60.260899999999999</v>
      </c>
      <c r="K812">
        <v>4497.87</v>
      </c>
      <c r="L812">
        <v>1.2300499999999999E-3</v>
      </c>
      <c r="M812">
        <v>0.99925200000000003</v>
      </c>
      <c r="N812">
        <v>0</v>
      </c>
      <c r="O812" t="s">
        <v>42</v>
      </c>
    </row>
    <row r="813" spans="1:15" x14ac:dyDescent="0.25">
      <c r="A813" t="s">
        <v>41</v>
      </c>
      <c r="B813">
        <v>5069.96</v>
      </c>
      <c r="C813">
        <v>4897.82</v>
      </c>
      <c r="D813">
        <v>4897.72</v>
      </c>
      <c r="E813">
        <v>4608.83</v>
      </c>
      <c r="F813">
        <v>52.103099999999998</v>
      </c>
      <c r="G813">
        <v>114.254</v>
      </c>
      <c r="H813">
        <v>17.614599999999999</v>
      </c>
      <c r="I813">
        <v>12.143700000000001</v>
      </c>
      <c r="J813">
        <v>60.138199999999998</v>
      </c>
      <c r="K813">
        <v>4424.0200000000004</v>
      </c>
      <c r="L813">
        <v>1.2300499999999999E-3</v>
      </c>
      <c r="M813">
        <v>0.99945300000000004</v>
      </c>
      <c r="N813">
        <v>0</v>
      </c>
      <c r="O813" t="s">
        <v>42</v>
      </c>
    </row>
    <row r="814" spans="1:15" x14ac:dyDescent="0.25">
      <c r="A814" t="s">
        <v>41</v>
      </c>
      <c r="B814">
        <v>5236.91</v>
      </c>
      <c r="C814">
        <v>5064.3100000000004</v>
      </c>
      <c r="D814">
        <v>5064.21</v>
      </c>
      <c r="E814">
        <v>4775.28</v>
      </c>
      <c r="F814">
        <v>52.854700000000001</v>
      </c>
      <c r="G814">
        <v>114.378</v>
      </c>
      <c r="H814">
        <v>17.540099999999999</v>
      </c>
      <c r="I814">
        <v>12.225300000000001</v>
      </c>
      <c r="J814">
        <v>60.166800000000002</v>
      </c>
      <c r="K814">
        <v>4589.5600000000004</v>
      </c>
      <c r="L814">
        <v>1.2300499999999999E-3</v>
      </c>
      <c r="M814">
        <v>0.99979399999999996</v>
      </c>
      <c r="N814">
        <v>0</v>
      </c>
      <c r="O814" t="s">
        <v>42</v>
      </c>
    </row>
    <row r="815" spans="1:15" x14ac:dyDescent="0.25">
      <c r="A815" t="s">
        <v>41</v>
      </c>
      <c r="B815">
        <v>5200.3500000000004</v>
      </c>
      <c r="C815">
        <v>5026.5600000000004</v>
      </c>
      <c r="D815">
        <v>5026.46</v>
      </c>
      <c r="E815">
        <v>4737.34</v>
      </c>
      <c r="F815">
        <v>52.536799999999999</v>
      </c>
      <c r="G815">
        <v>114.393</v>
      </c>
      <c r="H815">
        <v>17.591699999999999</v>
      </c>
      <c r="I815">
        <v>12.1686</v>
      </c>
      <c r="J815">
        <v>60.149700000000003</v>
      </c>
      <c r="K815">
        <v>4551.8999999999996</v>
      </c>
      <c r="L815">
        <v>1.2300499999999999E-3</v>
      </c>
      <c r="M815">
        <v>0.99967700000000004</v>
      </c>
      <c r="N815">
        <v>0</v>
      </c>
      <c r="O815" t="s">
        <v>42</v>
      </c>
    </row>
    <row r="816" spans="1:15" x14ac:dyDescent="0.25">
      <c r="A816" t="s">
        <v>41</v>
      </c>
      <c r="B816">
        <v>5373.94</v>
      </c>
      <c r="C816">
        <v>5198.2700000000004</v>
      </c>
      <c r="D816">
        <v>5198.17</v>
      </c>
      <c r="E816">
        <v>4908.3599999999997</v>
      </c>
      <c r="F816">
        <v>53.6877</v>
      </c>
      <c r="G816">
        <v>114.392</v>
      </c>
      <c r="H816">
        <v>17.5609</v>
      </c>
      <c r="I816">
        <v>12.1699</v>
      </c>
      <c r="J816">
        <v>60.135800000000003</v>
      </c>
      <c r="K816">
        <v>4721.76</v>
      </c>
      <c r="L816">
        <v>1.2300600000000001E-3</v>
      </c>
      <c r="M816">
        <v>0.999857</v>
      </c>
      <c r="N816">
        <v>0</v>
      </c>
      <c r="O816" t="s">
        <v>42</v>
      </c>
    </row>
    <row r="817" spans="1:15" x14ac:dyDescent="0.25">
      <c r="A817" t="s">
        <v>41</v>
      </c>
      <c r="B817">
        <v>5292.96</v>
      </c>
      <c r="C817">
        <v>5121.24</v>
      </c>
      <c r="D817">
        <v>5121.13</v>
      </c>
      <c r="E817">
        <v>4829.51</v>
      </c>
      <c r="F817">
        <v>55.063000000000002</v>
      </c>
      <c r="G817">
        <v>115.178</v>
      </c>
      <c r="H817">
        <v>17.5471</v>
      </c>
      <c r="I817">
        <v>12.265599999999999</v>
      </c>
      <c r="J817">
        <v>60.92</v>
      </c>
      <c r="K817">
        <v>4640.7</v>
      </c>
      <c r="L817">
        <v>1.2300499999999999E-3</v>
      </c>
      <c r="M817">
        <v>0.99837600000000004</v>
      </c>
      <c r="N817">
        <v>0</v>
      </c>
      <c r="O817" t="s">
        <v>42</v>
      </c>
    </row>
    <row r="818" spans="1:15" x14ac:dyDescent="0.25">
      <c r="A818" t="s">
        <v>41</v>
      </c>
      <c r="B818">
        <v>5129.74</v>
      </c>
      <c r="C818">
        <v>4955.01</v>
      </c>
      <c r="D818">
        <v>4954.8999999999996</v>
      </c>
      <c r="E818">
        <v>4659.01</v>
      </c>
      <c r="F818">
        <v>56.659799999999997</v>
      </c>
      <c r="G818">
        <v>116.461</v>
      </c>
      <c r="H818">
        <v>17.966200000000001</v>
      </c>
      <c r="I818">
        <v>12.328799999999999</v>
      </c>
      <c r="J818">
        <v>61.539700000000003</v>
      </c>
      <c r="K818">
        <v>4467.12</v>
      </c>
      <c r="L818">
        <v>1.2300600000000001E-3</v>
      </c>
      <c r="M818">
        <v>0.99910699999999997</v>
      </c>
      <c r="N818">
        <v>0</v>
      </c>
      <c r="O818" t="s">
        <v>42</v>
      </c>
    </row>
    <row r="819" spans="1:15" x14ac:dyDescent="0.25">
      <c r="A819" t="s">
        <v>41</v>
      </c>
      <c r="B819">
        <v>5335.79</v>
      </c>
      <c r="C819">
        <v>5161.84</v>
      </c>
      <c r="D819">
        <v>5161.74</v>
      </c>
      <c r="E819">
        <v>4871</v>
      </c>
      <c r="F819">
        <v>53.732700000000001</v>
      </c>
      <c r="G819">
        <v>115.113</v>
      </c>
      <c r="H819">
        <v>17.800899999999999</v>
      </c>
      <c r="I819">
        <v>12.2676</v>
      </c>
      <c r="J819">
        <v>60.542400000000001</v>
      </c>
      <c r="K819">
        <v>4683.4799999999996</v>
      </c>
      <c r="L819">
        <v>1.2300499999999999E-3</v>
      </c>
      <c r="M819">
        <v>0.99736400000000003</v>
      </c>
      <c r="N819">
        <v>0</v>
      </c>
      <c r="O819" t="s">
        <v>42</v>
      </c>
    </row>
    <row r="820" spans="1:15" x14ac:dyDescent="0.25">
      <c r="A820" t="s">
        <v>41</v>
      </c>
      <c r="B820">
        <v>5010.45</v>
      </c>
      <c r="C820">
        <v>4838.1099999999997</v>
      </c>
      <c r="D820">
        <v>4838.01</v>
      </c>
      <c r="E820">
        <v>4547.6899999999996</v>
      </c>
      <c r="F820">
        <v>53.368099999999998</v>
      </c>
      <c r="G820">
        <v>114.634</v>
      </c>
      <c r="H820">
        <v>17.712599999999998</v>
      </c>
      <c r="I820">
        <v>12.1595</v>
      </c>
      <c r="J820">
        <v>60.385599999999997</v>
      </c>
      <c r="K820">
        <v>4360.91</v>
      </c>
      <c r="L820">
        <v>1.2300600000000001E-3</v>
      </c>
      <c r="M820">
        <v>0.99990199999999996</v>
      </c>
      <c r="N820">
        <v>0</v>
      </c>
      <c r="O820" t="s">
        <v>42</v>
      </c>
    </row>
    <row r="821" spans="1:15" x14ac:dyDescent="0.25">
      <c r="A821" t="s">
        <v>41</v>
      </c>
      <c r="B821">
        <v>5007.24</v>
      </c>
      <c r="C821">
        <v>4834.55</v>
      </c>
      <c r="D821">
        <v>4834.4399999999996</v>
      </c>
      <c r="E821">
        <v>4537.24</v>
      </c>
      <c r="F821">
        <v>56.569400000000002</v>
      </c>
      <c r="G821">
        <v>116.509</v>
      </c>
      <c r="H821">
        <v>17.9937</v>
      </c>
      <c r="I821">
        <v>12.3064</v>
      </c>
      <c r="J821">
        <v>61.4801</v>
      </c>
      <c r="K821">
        <v>4345.32</v>
      </c>
      <c r="L821">
        <v>1.2300499999999999E-3</v>
      </c>
      <c r="M821">
        <v>0.99993699999999996</v>
      </c>
      <c r="N821">
        <v>0</v>
      </c>
      <c r="O821" t="s">
        <v>42</v>
      </c>
    </row>
    <row r="822" spans="1:15" x14ac:dyDescent="0.25">
      <c r="A822" t="s">
        <v>41</v>
      </c>
      <c r="B822">
        <v>5409.8</v>
      </c>
      <c r="C822">
        <v>5236.74</v>
      </c>
      <c r="D822">
        <v>5236.63</v>
      </c>
      <c r="E822">
        <v>4940.33</v>
      </c>
      <c r="F822">
        <v>57.669899999999998</v>
      </c>
      <c r="G822">
        <v>117.532</v>
      </c>
      <c r="H822">
        <v>17.842199999999998</v>
      </c>
      <c r="I822">
        <v>12.2356</v>
      </c>
      <c r="J822">
        <v>62.753100000000003</v>
      </c>
      <c r="K822">
        <v>4746.3100000000004</v>
      </c>
      <c r="L822">
        <v>1.2300600000000001E-3</v>
      </c>
      <c r="M822">
        <v>0.99955300000000002</v>
      </c>
      <c r="N822">
        <v>0</v>
      </c>
      <c r="O822" t="s">
        <v>42</v>
      </c>
    </row>
    <row r="823" spans="1:15" x14ac:dyDescent="0.25">
      <c r="A823" t="s">
        <v>41</v>
      </c>
      <c r="B823">
        <v>4826.46</v>
      </c>
      <c r="C823">
        <v>4654.2700000000004</v>
      </c>
      <c r="D823">
        <v>4654.17</v>
      </c>
      <c r="E823">
        <v>4359.03</v>
      </c>
      <c r="F823">
        <v>56.508699999999997</v>
      </c>
      <c r="G823">
        <v>115.471</v>
      </c>
      <c r="H823">
        <v>17.7744</v>
      </c>
      <c r="I823">
        <v>12.3584</v>
      </c>
      <c r="J823">
        <v>60.866399999999999</v>
      </c>
      <c r="K823">
        <v>4168.57</v>
      </c>
      <c r="L823">
        <v>1.2300499999999999E-3</v>
      </c>
      <c r="M823">
        <v>0.99998699999999996</v>
      </c>
      <c r="N823">
        <v>0</v>
      </c>
      <c r="O823" t="s">
        <v>42</v>
      </c>
    </row>
    <row r="824" spans="1:15" x14ac:dyDescent="0.25">
      <c r="A824" t="s">
        <v>41</v>
      </c>
      <c r="B824">
        <v>5114.74</v>
      </c>
      <c r="C824">
        <v>4940.59</v>
      </c>
      <c r="D824">
        <v>4940.4799999999996</v>
      </c>
      <c r="E824">
        <v>4646.3599999999997</v>
      </c>
      <c r="F824">
        <v>56.430999999999997</v>
      </c>
      <c r="G824">
        <v>116.605</v>
      </c>
      <c r="H824">
        <v>17.768899999999999</v>
      </c>
      <c r="I824">
        <v>12.1608</v>
      </c>
      <c r="J824">
        <v>61.996299999999998</v>
      </c>
      <c r="K824">
        <v>4454.58</v>
      </c>
      <c r="L824">
        <v>1.2300499999999999E-3</v>
      </c>
      <c r="M824">
        <v>0.99918300000000004</v>
      </c>
      <c r="N824">
        <v>0</v>
      </c>
      <c r="O824" t="s">
        <v>42</v>
      </c>
    </row>
    <row r="825" spans="1:15" x14ac:dyDescent="0.25">
      <c r="A825" t="s">
        <v>41</v>
      </c>
      <c r="B825">
        <v>5169.8500000000004</v>
      </c>
      <c r="C825">
        <v>4996.8599999999997</v>
      </c>
      <c r="D825">
        <v>4996.76</v>
      </c>
      <c r="E825">
        <v>4701.8599999999997</v>
      </c>
      <c r="F825">
        <v>56.551200000000001</v>
      </c>
      <c r="G825">
        <v>116.694</v>
      </c>
      <c r="H825">
        <v>18.045400000000001</v>
      </c>
      <c r="I825">
        <v>12.289199999999999</v>
      </c>
      <c r="J825">
        <v>61.7806</v>
      </c>
      <c r="K825">
        <v>4509.88</v>
      </c>
      <c r="L825">
        <v>1.2300600000000001E-3</v>
      </c>
      <c r="M825">
        <v>0.99996099999999999</v>
      </c>
      <c r="N825">
        <v>0</v>
      </c>
      <c r="O825" t="s">
        <v>42</v>
      </c>
    </row>
    <row r="826" spans="1:15" x14ac:dyDescent="0.25">
      <c r="A826" t="s">
        <v>41</v>
      </c>
      <c r="B826">
        <v>5287.61</v>
      </c>
      <c r="C826">
        <v>5114.09</v>
      </c>
      <c r="D826">
        <v>5113.99</v>
      </c>
      <c r="E826">
        <v>4820.16</v>
      </c>
      <c r="F826">
        <v>56.520600000000002</v>
      </c>
      <c r="G826">
        <v>117.16500000000001</v>
      </c>
      <c r="H826">
        <v>17.778500000000001</v>
      </c>
      <c r="I826">
        <v>12.6944</v>
      </c>
      <c r="J826">
        <v>62.096400000000003</v>
      </c>
      <c r="K826">
        <v>4627.79</v>
      </c>
      <c r="L826">
        <v>1.2300600000000001E-3</v>
      </c>
      <c r="M826">
        <v>0.99925399999999998</v>
      </c>
      <c r="N826">
        <v>0</v>
      </c>
      <c r="O826" t="s">
        <v>42</v>
      </c>
    </row>
    <row r="827" spans="1:15" x14ac:dyDescent="0.25">
      <c r="A827" t="s">
        <v>41</v>
      </c>
      <c r="B827">
        <v>5040.34</v>
      </c>
      <c r="C827">
        <v>4862.6400000000003</v>
      </c>
      <c r="D827">
        <v>4862.55</v>
      </c>
      <c r="E827">
        <v>4570.38</v>
      </c>
      <c r="F827">
        <v>54.629800000000003</v>
      </c>
      <c r="G827">
        <v>115.22199999999999</v>
      </c>
      <c r="H827">
        <v>17.7165</v>
      </c>
      <c r="I827">
        <v>12.1493</v>
      </c>
      <c r="J827">
        <v>60.798299999999998</v>
      </c>
      <c r="K827">
        <v>4382.01</v>
      </c>
      <c r="L827">
        <v>1.2300499999999999E-3</v>
      </c>
      <c r="M827">
        <v>0.99959699999999996</v>
      </c>
      <c r="N827">
        <v>0</v>
      </c>
      <c r="O827" t="s">
        <v>42</v>
      </c>
    </row>
    <row r="828" spans="1:15" x14ac:dyDescent="0.25">
      <c r="A828" t="s">
        <v>41</v>
      </c>
      <c r="B828">
        <v>5185.4399999999996</v>
      </c>
      <c r="C828">
        <v>5013.28</v>
      </c>
      <c r="D828">
        <v>5013.18</v>
      </c>
      <c r="E828">
        <v>4723.82</v>
      </c>
      <c r="F828">
        <v>53.158099999999997</v>
      </c>
      <c r="G828">
        <v>114.45699999999999</v>
      </c>
      <c r="H828">
        <v>17.5838</v>
      </c>
      <c r="I828">
        <v>12.1922</v>
      </c>
      <c r="J828">
        <v>60.0976</v>
      </c>
      <c r="K828">
        <v>4537.6499999999996</v>
      </c>
      <c r="L828">
        <v>1.2300499999999999E-3</v>
      </c>
      <c r="M828">
        <v>0.99909000000000003</v>
      </c>
      <c r="N828">
        <v>0</v>
      </c>
      <c r="O828" t="s">
        <v>42</v>
      </c>
    </row>
    <row r="829" spans="1:15" x14ac:dyDescent="0.25">
      <c r="A829" t="s">
        <v>41</v>
      </c>
      <c r="B829">
        <v>5100.83</v>
      </c>
      <c r="C829">
        <v>4929.22</v>
      </c>
      <c r="D829">
        <v>4929.12</v>
      </c>
      <c r="E829">
        <v>4638.92</v>
      </c>
      <c r="F829">
        <v>53.581699999999998</v>
      </c>
      <c r="G829">
        <v>114.92400000000001</v>
      </c>
      <c r="H829">
        <v>17.542400000000001</v>
      </c>
      <c r="I829">
        <v>12.1929</v>
      </c>
      <c r="J829">
        <v>60.881300000000003</v>
      </c>
      <c r="K829">
        <v>4451.95</v>
      </c>
      <c r="L829">
        <v>1.2300499999999999E-3</v>
      </c>
      <c r="M829">
        <v>0.99887000000000004</v>
      </c>
      <c r="N829">
        <v>0</v>
      </c>
      <c r="O829" t="s">
        <v>42</v>
      </c>
    </row>
    <row r="830" spans="1:15" x14ac:dyDescent="0.25">
      <c r="A830" t="s">
        <v>41</v>
      </c>
      <c r="B830">
        <v>5201.92</v>
      </c>
      <c r="C830">
        <v>5029.87</v>
      </c>
      <c r="D830">
        <v>5029.75</v>
      </c>
      <c r="E830">
        <v>4737.8100000000004</v>
      </c>
      <c r="F830">
        <v>54.057000000000002</v>
      </c>
      <c r="G830">
        <v>117.19199999999999</v>
      </c>
      <c r="H830">
        <v>17.921299999999999</v>
      </c>
      <c r="I830">
        <v>12.296200000000001</v>
      </c>
      <c r="J830">
        <v>62.3962</v>
      </c>
      <c r="K830">
        <v>4547.74</v>
      </c>
      <c r="L830">
        <v>1.2300799999999999E-3</v>
      </c>
      <c r="M830">
        <v>0.99910299999999996</v>
      </c>
      <c r="N830">
        <v>0</v>
      </c>
      <c r="O830" t="s">
        <v>42</v>
      </c>
    </row>
    <row r="831" spans="1:15" x14ac:dyDescent="0.25">
      <c r="A831" t="s">
        <v>41</v>
      </c>
      <c r="B831">
        <v>5241.37</v>
      </c>
      <c r="C831">
        <v>5067.7700000000004</v>
      </c>
      <c r="D831">
        <v>5067.68</v>
      </c>
      <c r="E831">
        <v>4777.3599999999997</v>
      </c>
      <c r="F831">
        <v>53.249899999999997</v>
      </c>
      <c r="G831">
        <v>115.215</v>
      </c>
      <c r="H831">
        <v>17.838000000000001</v>
      </c>
      <c r="I831">
        <v>12.149900000000001</v>
      </c>
      <c r="J831">
        <v>60.683199999999999</v>
      </c>
      <c r="K831">
        <v>4590.25</v>
      </c>
      <c r="L831">
        <v>1.23007E-3</v>
      </c>
      <c r="M831">
        <v>0.99993600000000005</v>
      </c>
      <c r="N831">
        <v>0</v>
      </c>
      <c r="O831" t="s">
        <v>42</v>
      </c>
    </row>
    <row r="832" spans="1:15" x14ac:dyDescent="0.25">
      <c r="A832" t="s">
        <v>41</v>
      </c>
      <c r="B832">
        <v>5342.4</v>
      </c>
      <c r="C832">
        <v>5164.18</v>
      </c>
      <c r="D832">
        <v>5164.09</v>
      </c>
      <c r="E832">
        <v>4870.99</v>
      </c>
      <c r="F832">
        <v>55.267899999999997</v>
      </c>
      <c r="G832">
        <v>113.926</v>
      </c>
      <c r="H832">
        <v>17.757200000000001</v>
      </c>
      <c r="I832">
        <v>12.1999</v>
      </c>
      <c r="J832">
        <v>59.484099999999998</v>
      </c>
      <c r="K832">
        <v>4683.1099999999997</v>
      </c>
      <c r="L832">
        <v>1.2300499999999999E-3</v>
      </c>
      <c r="M832">
        <v>0.99999499999999997</v>
      </c>
      <c r="N832">
        <v>0</v>
      </c>
      <c r="O832" t="s">
        <v>42</v>
      </c>
    </row>
    <row r="833" spans="1:25" x14ac:dyDescent="0.25">
      <c r="A833" t="s">
        <v>41</v>
      </c>
      <c r="B833">
        <v>5211.9799999999996</v>
      </c>
      <c r="C833">
        <v>5041.3</v>
      </c>
      <c r="D833">
        <v>5041.21</v>
      </c>
      <c r="E833">
        <v>4750.4799999999996</v>
      </c>
      <c r="F833">
        <v>53.360100000000003</v>
      </c>
      <c r="G833">
        <v>112.584</v>
      </c>
      <c r="H833">
        <v>17.586300000000001</v>
      </c>
      <c r="I833">
        <v>12.2965</v>
      </c>
      <c r="J833">
        <v>58.378399999999999</v>
      </c>
      <c r="K833">
        <v>4566.05</v>
      </c>
      <c r="L833">
        <v>1.2300499999999999E-3</v>
      </c>
      <c r="M833">
        <v>0.99967600000000001</v>
      </c>
      <c r="N833">
        <v>0</v>
      </c>
      <c r="O833" t="s">
        <v>42</v>
      </c>
    </row>
    <row r="834" spans="1:25" x14ac:dyDescent="0.25">
      <c r="A834" t="s">
        <v>41</v>
      </c>
      <c r="B834">
        <v>5235.1099999999997</v>
      </c>
      <c r="C834">
        <v>5060.8100000000004</v>
      </c>
      <c r="D834">
        <v>5060.71</v>
      </c>
      <c r="E834">
        <v>4768.5</v>
      </c>
      <c r="F834">
        <v>53.960299999999997</v>
      </c>
      <c r="G834">
        <v>114.604</v>
      </c>
      <c r="H834">
        <v>17.738700000000001</v>
      </c>
      <c r="I834">
        <v>12.2121</v>
      </c>
      <c r="J834">
        <v>60.118600000000001</v>
      </c>
      <c r="K834">
        <v>4581.22</v>
      </c>
      <c r="L834">
        <v>1.23007E-3</v>
      </c>
      <c r="M834">
        <v>0.99921499999999996</v>
      </c>
      <c r="N834">
        <v>0</v>
      </c>
      <c r="O834" t="s">
        <v>42</v>
      </c>
    </row>
    <row r="835" spans="1:25" x14ac:dyDescent="0.25">
      <c r="A835" t="s">
        <v>41</v>
      </c>
      <c r="B835">
        <v>5461.23</v>
      </c>
      <c r="C835">
        <v>5287.67</v>
      </c>
      <c r="D835">
        <v>5287.58</v>
      </c>
      <c r="E835">
        <v>4993.9399999999996</v>
      </c>
      <c r="F835">
        <v>54.539200000000001</v>
      </c>
      <c r="G835">
        <v>114.83</v>
      </c>
      <c r="H835">
        <v>18.0473</v>
      </c>
      <c r="I835">
        <v>12.2925</v>
      </c>
      <c r="J835">
        <v>59.9313</v>
      </c>
      <c r="K835">
        <v>4805.87</v>
      </c>
      <c r="L835">
        <v>1.2300600000000001E-3</v>
      </c>
      <c r="M835">
        <v>0.99886600000000003</v>
      </c>
      <c r="N835">
        <v>0</v>
      </c>
      <c r="O835" t="s">
        <v>42</v>
      </c>
    </row>
    <row r="836" spans="1:25" x14ac:dyDescent="0.25">
      <c r="A836" t="s">
        <v>41</v>
      </c>
      <c r="B836">
        <v>5440.02</v>
      </c>
      <c r="C836">
        <v>5267.59</v>
      </c>
      <c r="D836">
        <v>5267.49</v>
      </c>
      <c r="E836">
        <v>4971.46</v>
      </c>
      <c r="F836">
        <v>55.646700000000003</v>
      </c>
      <c r="G836">
        <v>115.648</v>
      </c>
      <c r="H836">
        <v>17.961200000000002</v>
      </c>
      <c r="I836">
        <v>12.246700000000001</v>
      </c>
      <c r="J836">
        <v>60.822200000000002</v>
      </c>
      <c r="K836">
        <v>4781.28</v>
      </c>
      <c r="L836">
        <v>1.23007E-3</v>
      </c>
      <c r="M836">
        <v>0.99876200000000004</v>
      </c>
      <c r="N836">
        <v>0</v>
      </c>
      <c r="O836" t="s">
        <v>42</v>
      </c>
    </row>
    <row r="837" spans="1:25" x14ac:dyDescent="0.25">
      <c r="A837" t="s">
        <v>41</v>
      </c>
      <c r="B837">
        <v>5237.74</v>
      </c>
      <c r="C837">
        <v>5058.8100000000004</v>
      </c>
      <c r="D837">
        <v>5058.68</v>
      </c>
      <c r="E837">
        <v>4752.18</v>
      </c>
      <c r="F837">
        <v>60.891100000000002</v>
      </c>
      <c r="G837">
        <v>121.063</v>
      </c>
      <c r="H837">
        <v>18.702000000000002</v>
      </c>
      <c r="I837">
        <v>12.610200000000001</v>
      </c>
      <c r="J837">
        <v>64.740099999999998</v>
      </c>
      <c r="K837">
        <v>4550.5</v>
      </c>
      <c r="L837">
        <v>1.2300499999999999E-3</v>
      </c>
      <c r="M837">
        <v>0.99932699999999997</v>
      </c>
      <c r="N837">
        <v>0</v>
      </c>
      <c r="O837" t="s">
        <v>42</v>
      </c>
    </row>
    <row r="838" spans="1:25" x14ac:dyDescent="0.25">
      <c r="A838" t="s">
        <v>41</v>
      </c>
      <c r="B838">
        <v>5298.65</v>
      </c>
      <c r="C838">
        <v>5119.79</v>
      </c>
      <c r="D838">
        <v>5119.6499999999996</v>
      </c>
      <c r="E838">
        <v>4821.49</v>
      </c>
      <c r="F838">
        <v>57.504199999999997</v>
      </c>
      <c r="G838">
        <v>117.36199999999999</v>
      </c>
      <c r="H838">
        <v>18.232299999999999</v>
      </c>
      <c r="I838">
        <v>12.3307</v>
      </c>
      <c r="J838">
        <v>61.925400000000003</v>
      </c>
      <c r="K838">
        <v>4627.75</v>
      </c>
      <c r="L838">
        <v>1.2300600000000001E-3</v>
      </c>
      <c r="M838">
        <v>0.99926599999999999</v>
      </c>
      <c r="N838">
        <v>0</v>
      </c>
      <c r="O838" t="s">
        <v>42</v>
      </c>
    </row>
    <row r="839" spans="1:25" x14ac:dyDescent="0.25">
      <c r="A839" t="s">
        <v>41</v>
      </c>
      <c r="B839">
        <v>5327.53</v>
      </c>
      <c r="C839">
        <v>5151.72</v>
      </c>
      <c r="D839">
        <v>5151.6000000000004</v>
      </c>
      <c r="E839">
        <v>4849.45</v>
      </c>
      <c r="F839">
        <v>60.288699999999999</v>
      </c>
      <c r="G839">
        <v>119.55200000000001</v>
      </c>
      <c r="H839">
        <v>18.4709</v>
      </c>
      <c r="I839">
        <v>12.500299999999999</v>
      </c>
      <c r="J839">
        <v>63.158499999999997</v>
      </c>
      <c r="K839">
        <v>4650.1499999999996</v>
      </c>
      <c r="L839">
        <v>1.2301E-3</v>
      </c>
      <c r="M839">
        <v>0.99918600000000002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5235.46</v>
      </c>
      <c r="C840">
        <v>5063.3599999999997</v>
      </c>
      <c r="D840">
        <v>5063.26</v>
      </c>
      <c r="E840">
        <v>4765.32</v>
      </c>
      <c r="F840">
        <v>57.943800000000003</v>
      </c>
      <c r="G840">
        <v>117.405</v>
      </c>
      <c r="H840">
        <v>18.054099999999998</v>
      </c>
      <c r="I840">
        <v>12.3888</v>
      </c>
      <c r="J840">
        <v>62.264200000000002</v>
      </c>
      <c r="K840">
        <v>4571.24</v>
      </c>
      <c r="L840">
        <v>1.2300499999999999E-3</v>
      </c>
      <c r="M840">
        <v>0.99884499999999998</v>
      </c>
      <c r="N840">
        <v>0</v>
      </c>
      <c r="O840" t="s">
        <v>42</v>
      </c>
      <c r="R840">
        <f>AVERAGE(B791:B840)</f>
        <v>5240.9033999999983</v>
      </c>
      <c r="S840">
        <f>AVERAGE(C791:C840)</f>
        <v>5066.7535999999982</v>
      </c>
      <c r="U840">
        <f>_xlfn.VAR.P(B791:B840)</f>
        <v>16791.628662439987</v>
      </c>
      <c r="V840">
        <f>_xlfn.VAR.P(C791:C840)</f>
        <v>16698.256763039997</v>
      </c>
      <c r="X840">
        <f>1.96*SQRT(U840)/50</f>
        <v>5.0796346588954382</v>
      </c>
      <c r="Y840">
        <f>1.96*SQRT(V840)/50</f>
        <v>5.065492006938495</v>
      </c>
    </row>
    <row r="841" spans="1:25" x14ac:dyDescent="0.25">
      <c r="A841" t="s">
        <v>43</v>
      </c>
      <c r="B841">
        <v>262216.36550000001</v>
      </c>
      <c r="C841" t="s">
        <v>36</v>
      </c>
    </row>
    <row r="842" spans="1:25" x14ac:dyDescent="0.25">
      <c r="A842" t="s">
        <v>44</v>
      </c>
      <c r="B842">
        <v>3829.94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0.99868599999999996</v>
      </c>
      <c r="M842">
        <v>0</v>
      </c>
      <c r="N842" t="s">
        <v>42</v>
      </c>
    </row>
    <row r="843" spans="1:25" x14ac:dyDescent="0.25">
      <c r="A843" t="s">
        <v>44</v>
      </c>
      <c r="B843">
        <v>3698.04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1.2300499999999999E-3</v>
      </c>
      <c r="L843">
        <v>0.99990199999999996</v>
      </c>
      <c r="M843">
        <v>0</v>
      </c>
      <c r="N843" t="s">
        <v>42</v>
      </c>
    </row>
    <row r="844" spans="1:25" x14ac:dyDescent="0.25">
      <c r="A844" t="s">
        <v>44</v>
      </c>
      <c r="B844">
        <v>3765.58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0.99977199999999999</v>
      </c>
      <c r="M844">
        <v>0</v>
      </c>
      <c r="N844" t="s">
        <v>42</v>
      </c>
    </row>
    <row r="845" spans="1:25" x14ac:dyDescent="0.25">
      <c r="A845" t="s">
        <v>44</v>
      </c>
      <c r="B845">
        <v>3694.04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1.2300499999999999E-3</v>
      </c>
      <c r="L845">
        <v>0.99936100000000005</v>
      </c>
      <c r="M845">
        <v>0</v>
      </c>
      <c r="N845" t="s">
        <v>42</v>
      </c>
    </row>
    <row r="846" spans="1:25" x14ac:dyDescent="0.25">
      <c r="A846" t="s">
        <v>44</v>
      </c>
      <c r="B846">
        <v>3755.69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0.999969</v>
      </c>
      <c r="M846">
        <v>0</v>
      </c>
      <c r="N846" t="s">
        <v>42</v>
      </c>
    </row>
    <row r="847" spans="1:25" x14ac:dyDescent="0.25">
      <c r="A847" t="s">
        <v>44</v>
      </c>
      <c r="B847">
        <v>3763.28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1.23007E-3</v>
      </c>
      <c r="L847">
        <v>0.99950000000000006</v>
      </c>
      <c r="M847">
        <v>0</v>
      </c>
      <c r="N847" t="s">
        <v>42</v>
      </c>
    </row>
    <row r="848" spans="1:25" x14ac:dyDescent="0.25">
      <c r="A848" t="s">
        <v>44</v>
      </c>
      <c r="B848">
        <v>3718.73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1.2300600000000001E-3</v>
      </c>
      <c r="L848">
        <v>0.999533</v>
      </c>
      <c r="M848">
        <v>0</v>
      </c>
      <c r="N848" t="s">
        <v>42</v>
      </c>
    </row>
    <row r="849" spans="1:14" x14ac:dyDescent="0.25">
      <c r="A849" t="s">
        <v>44</v>
      </c>
      <c r="B849">
        <v>3738.41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1.2300499999999999E-3</v>
      </c>
      <c r="L849">
        <v>0.99990500000000004</v>
      </c>
      <c r="M849">
        <v>0</v>
      </c>
      <c r="N849" t="s">
        <v>42</v>
      </c>
    </row>
    <row r="850" spans="1:14" x14ac:dyDescent="0.25">
      <c r="A850" t="s">
        <v>44</v>
      </c>
      <c r="B850">
        <v>3697.16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1.2300600000000001E-3</v>
      </c>
      <c r="L850">
        <v>0.99846699999999999</v>
      </c>
      <c r="M850">
        <v>0</v>
      </c>
      <c r="N850" t="s">
        <v>42</v>
      </c>
    </row>
    <row r="851" spans="1:14" x14ac:dyDescent="0.25">
      <c r="A851" t="s">
        <v>44</v>
      </c>
      <c r="B851">
        <v>3607.48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1.2300600000000001E-3</v>
      </c>
      <c r="L851">
        <v>0.99947399999999997</v>
      </c>
      <c r="M851">
        <v>0</v>
      </c>
      <c r="N851" t="s">
        <v>42</v>
      </c>
    </row>
    <row r="852" spans="1:14" x14ac:dyDescent="0.25">
      <c r="A852" t="s">
        <v>44</v>
      </c>
      <c r="B852">
        <v>3706.85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1.23007E-3</v>
      </c>
      <c r="L852">
        <v>0.99943800000000005</v>
      </c>
      <c r="M852">
        <v>0</v>
      </c>
      <c r="N852" t="s">
        <v>42</v>
      </c>
    </row>
    <row r="853" spans="1:14" x14ac:dyDescent="0.25">
      <c r="A853" t="s">
        <v>44</v>
      </c>
      <c r="B853">
        <v>3628.59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0.99970700000000001</v>
      </c>
      <c r="M853">
        <v>0</v>
      </c>
      <c r="N853" t="s">
        <v>42</v>
      </c>
    </row>
    <row r="854" spans="1:14" x14ac:dyDescent="0.25">
      <c r="A854" t="s">
        <v>44</v>
      </c>
      <c r="B854">
        <v>3663.09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1.2300499999999999E-3</v>
      </c>
      <c r="L854">
        <v>0.99979499999999999</v>
      </c>
      <c r="M854">
        <v>0</v>
      </c>
      <c r="N854" t="s">
        <v>42</v>
      </c>
    </row>
    <row r="855" spans="1:14" x14ac:dyDescent="0.25">
      <c r="A855" t="s">
        <v>44</v>
      </c>
      <c r="B855">
        <v>3662.41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0.999807</v>
      </c>
      <c r="M855">
        <v>0</v>
      </c>
      <c r="N855" t="s">
        <v>42</v>
      </c>
    </row>
    <row r="856" spans="1:14" x14ac:dyDescent="0.25">
      <c r="A856" t="s">
        <v>44</v>
      </c>
      <c r="B856">
        <v>3617.81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1.2300499999999999E-3</v>
      </c>
      <c r="L856">
        <v>0.99896399999999996</v>
      </c>
      <c r="M856">
        <v>0</v>
      </c>
      <c r="N856" t="s">
        <v>42</v>
      </c>
    </row>
    <row r="857" spans="1:14" x14ac:dyDescent="0.25">
      <c r="A857" t="s">
        <v>44</v>
      </c>
      <c r="B857">
        <v>3616.73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1.23007E-3</v>
      </c>
      <c r="L857">
        <v>0.99866699999999997</v>
      </c>
      <c r="M857">
        <v>0</v>
      </c>
      <c r="N857" t="s">
        <v>42</v>
      </c>
    </row>
    <row r="858" spans="1:14" x14ac:dyDescent="0.25">
      <c r="A858" t="s">
        <v>44</v>
      </c>
      <c r="B858">
        <v>3691.9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1.2300499999999999E-3</v>
      </c>
      <c r="L858">
        <v>0.99991200000000002</v>
      </c>
      <c r="M858">
        <v>0</v>
      </c>
      <c r="N858" t="s">
        <v>42</v>
      </c>
    </row>
    <row r="859" spans="1:14" x14ac:dyDescent="0.25">
      <c r="A859" t="s">
        <v>44</v>
      </c>
      <c r="B859">
        <v>3714.46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0.99905699999999997</v>
      </c>
      <c r="M859">
        <v>0</v>
      </c>
      <c r="N859" t="s">
        <v>42</v>
      </c>
    </row>
    <row r="860" spans="1:14" x14ac:dyDescent="0.25">
      <c r="A860" t="s">
        <v>44</v>
      </c>
      <c r="B860">
        <v>3636.29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0.99973599999999996</v>
      </c>
      <c r="M860">
        <v>0</v>
      </c>
      <c r="N860" t="s">
        <v>42</v>
      </c>
    </row>
    <row r="861" spans="1:14" x14ac:dyDescent="0.25">
      <c r="A861" t="s">
        <v>44</v>
      </c>
      <c r="B861">
        <v>3622.51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1.2300499999999999E-3</v>
      </c>
      <c r="L861">
        <v>0.99931300000000001</v>
      </c>
      <c r="M861">
        <v>0</v>
      </c>
      <c r="N861" t="s">
        <v>42</v>
      </c>
    </row>
    <row r="862" spans="1:14" x14ac:dyDescent="0.25">
      <c r="A862" t="s">
        <v>44</v>
      </c>
      <c r="B862">
        <v>3592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0.99998200000000004</v>
      </c>
      <c r="M862">
        <v>0</v>
      </c>
      <c r="N862" t="s">
        <v>42</v>
      </c>
    </row>
    <row r="863" spans="1:14" x14ac:dyDescent="0.25">
      <c r="A863" t="s">
        <v>44</v>
      </c>
      <c r="B863">
        <v>3602.8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1.2300600000000001E-3</v>
      </c>
      <c r="L863">
        <v>0.99958999999999998</v>
      </c>
      <c r="M863">
        <v>0</v>
      </c>
      <c r="N863" t="s">
        <v>42</v>
      </c>
    </row>
    <row r="864" spans="1:14" x14ac:dyDescent="0.25">
      <c r="A864" t="s">
        <v>44</v>
      </c>
      <c r="B864">
        <v>3580.28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1.2300499999999999E-3</v>
      </c>
      <c r="L864">
        <v>0.99978800000000001</v>
      </c>
      <c r="M864">
        <v>0</v>
      </c>
      <c r="N864" t="s">
        <v>42</v>
      </c>
    </row>
    <row r="865" spans="1:14" x14ac:dyDescent="0.25">
      <c r="A865" t="s">
        <v>44</v>
      </c>
      <c r="B865">
        <v>3621.23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1.23007E-3</v>
      </c>
      <c r="L865">
        <v>0.99961800000000001</v>
      </c>
      <c r="M865">
        <v>0</v>
      </c>
      <c r="N865" t="s">
        <v>42</v>
      </c>
    </row>
    <row r="866" spans="1:14" x14ac:dyDescent="0.25">
      <c r="A866" t="s">
        <v>44</v>
      </c>
      <c r="B866">
        <v>3607.67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1.2300600000000001E-3</v>
      </c>
      <c r="L866">
        <v>0.99958199999999997</v>
      </c>
      <c r="M866">
        <v>0</v>
      </c>
      <c r="N866" t="s">
        <v>42</v>
      </c>
    </row>
    <row r="867" spans="1:14" x14ac:dyDescent="0.25">
      <c r="A867" t="s">
        <v>44</v>
      </c>
      <c r="B867">
        <v>3593.74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0.99983100000000003</v>
      </c>
      <c r="M867">
        <v>0</v>
      </c>
      <c r="N867" t="s">
        <v>42</v>
      </c>
    </row>
    <row r="868" spans="1:14" x14ac:dyDescent="0.25">
      <c r="A868" t="s">
        <v>44</v>
      </c>
      <c r="B868">
        <v>3592.17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0.99978800000000001</v>
      </c>
      <c r="M868">
        <v>0</v>
      </c>
      <c r="N868" t="s">
        <v>42</v>
      </c>
    </row>
    <row r="869" spans="1:14" x14ac:dyDescent="0.25">
      <c r="A869" t="s">
        <v>44</v>
      </c>
      <c r="B869">
        <v>3659.2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0.99990100000000004</v>
      </c>
      <c r="M869">
        <v>0</v>
      </c>
      <c r="N869" t="s">
        <v>42</v>
      </c>
    </row>
    <row r="870" spans="1:14" x14ac:dyDescent="0.25">
      <c r="A870" t="s">
        <v>44</v>
      </c>
      <c r="B870">
        <v>3772.86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0.99974499999999999</v>
      </c>
      <c r="M870">
        <v>0</v>
      </c>
      <c r="N870" t="s">
        <v>42</v>
      </c>
    </row>
    <row r="871" spans="1:14" x14ac:dyDescent="0.25">
      <c r="A871" t="s">
        <v>44</v>
      </c>
      <c r="B871">
        <v>3701.71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1.2300600000000001E-3</v>
      </c>
      <c r="L871">
        <v>0.99997800000000003</v>
      </c>
      <c r="M871">
        <v>0</v>
      </c>
      <c r="N871" t="s">
        <v>42</v>
      </c>
    </row>
    <row r="872" spans="1:14" x14ac:dyDescent="0.25">
      <c r="A872" t="s">
        <v>44</v>
      </c>
      <c r="B872">
        <v>3651.38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1.2300499999999999E-3</v>
      </c>
      <c r="L872">
        <v>0.99849200000000005</v>
      </c>
      <c r="M872">
        <v>0</v>
      </c>
      <c r="N872" t="s">
        <v>42</v>
      </c>
    </row>
    <row r="873" spans="1:14" x14ac:dyDescent="0.25">
      <c r="A873" t="s">
        <v>44</v>
      </c>
      <c r="B873">
        <v>3758.89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1.2300499999999999E-3</v>
      </c>
      <c r="L873">
        <v>0.99945399999999995</v>
      </c>
      <c r="M873">
        <v>0</v>
      </c>
      <c r="N873" t="s">
        <v>42</v>
      </c>
    </row>
    <row r="874" spans="1:14" x14ac:dyDescent="0.25">
      <c r="A874" t="s">
        <v>44</v>
      </c>
      <c r="B874">
        <v>3794.91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1.23007E-3</v>
      </c>
      <c r="L874">
        <v>0.99956500000000004</v>
      </c>
      <c r="M874">
        <v>0</v>
      </c>
      <c r="N874" t="s">
        <v>42</v>
      </c>
    </row>
    <row r="875" spans="1:14" x14ac:dyDescent="0.25">
      <c r="A875" t="s">
        <v>44</v>
      </c>
      <c r="B875">
        <v>3786.97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1.2300600000000001E-3</v>
      </c>
      <c r="L875">
        <v>0.99885800000000002</v>
      </c>
      <c r="M875">
        <v>0</v>
      </c>
      <c r="N875" t="s">
        <v>42</v>
      </c>
    </row>
    <row r="876" spans="1:14" x14ac:dyDescent="0.25">
      <c r="A876" t="s">
        <v>44</v>
      </c>
      <c r="B876">
        <v>3776.91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1.2301199999999999E-3</v>
      </c>
      <c r="L876">
        <v>0.99980500000000005</v>
      </c>
      <c r="M876">
        <v>0</v>
      </c>
      <c r="N876" t="s">
        <v>42</v>
      </c>
    </row>
    <row r="877" spans="1:14" x14ac:dyDescent="0.25">
      <c r="A877" t="s">
        <v>44</v>
      </c>
      <c r="B877">
        <v>3767.87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1.2300499999999999E-3</v>
      </c>
      <c r="L877">
        <v>0.999977</v>
      </c>
      <c r="M877">
        <v>0</v>
      </c>
      <c r="N877" t="s">
        <v>42</v>
      </c>
    </row>
    <row r="878" spans="1:14" x14ac:dyDescent="0.25">
      <c r="A878" t="s">
        <v>44</v>
      </c>
      <c r="B878">
        <v>3828.02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1.23007E-3</v>
      </c>
      <c r="L878">
        <v>0.99917299999999998</v>
      </c>
      <c r="M878">
        <v>0</v>
      </c>
      <c r="N878" t="s">
        <v>42</v>
      </c>
    </row>
    <row r="879" spans="1:14" x14ac:dyDescent="0.25">
      <c r="A879" t="s">
        <v>44</v>
      </c>
      <c r="B879">
        <v>3839.47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1.2300799999999999E-3</v>
      </c>
      <c r="L879">
        <v>0.99978900000000004</v>
      </c>
      <c r="M879">
        <v>0</v>
      </c>
      <c r="N879" t="s">
        <v>42</v>
      </c>
    </row>
    <row r="880" spans="1:14" x14ac:dyDescent="0.25">
      <c r="A880" t="s">
        <v>44</v>
      </c>
      <c r="B880">
        <v>3784.45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0.99966900000000003</v>
      </c>
      <c r="M880">
        <v>0</v>
      </c>
      <c r="N880" t="s">
        <v>42</v>
      </c>
    </row>
    <row r="881" spans="1:25" x14ac:dyDescent="0.25">
      <c r="A881" t="s">
        <v>44</v>
      </c>
      <c r="B881">
        <v>3783.59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1.2300499999999999E-3</v>
      </c>
      <c r="L881">
        <v>0.99988299999999997</v>
      </c>
      <c r="M881">
        <v>0</v>
      </c>
      <c r="N881" t="s">
        <v>42</v>
      </c>
    </row>
    <row r="882" spans="1:25" x14ac:dyDescent="0.25">
      <c r="A882" t="s">
        <v>44</v>
      </c>
      <c r="B882">
        <v>3829.15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1.2300600000000001E-3</v>
      </c>
      <c r="L882">
        <v>0.999749</v>
      </c>
      <c r="M882">
        <v>0</v>
      </c>
      <c r="N882" t="s">
        <v>42</v>
      </c>
    </row>
    <row r="883" spans="1:25" x14ac:dyDescent="0.25">
      <c r="A883" t="s">
        <v>44</v>
      </c>
      <c r="B883">
        <v>3802.57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0.99940600000000002</v>
      </c>
      <c r="M883">
        <v>0</v>
      </c>
      <c r="N883" t="s">
        <v>42</v>
      </c>
    </row>
    <row r="884" spans="1:25" x14ac:dyDescent="0.25">
      <c r="A884" t="s">
        <v>44</v>
      </c>
      <c r="B884">
        <v>3781.32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1.2300900000000001E-3</v>
      </c>
      <c r="L884">
        <v>0.99950600000000001</v>
      </c>
      <c r="M884">
        <v>0</v>
      </c>
      <c r="N884" t="s">
        <v>42</v>
      </c>
    </row>
    <row r="885" spans="1:25" x14ac:dyDescent="0.25">
      <c r="A885" t="s">
        <v>44</v>
      </c>
      <c r="B885">
        <v>3830.98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1.23007E-3</v>
      </c>
      <c r="L885">
        <v>0.99985900000000005</v>
      </c>
      <c r="M885">
        <v>0</v>
      </c>
      <c r="N885" t="s">
        <v>42</v>
      </c>
    </row>
    <row r="886" spans="1:25" x14ac:dyDescent="0.25">
      <c r="A886" t="s">
        <v>44</v>
      </c>
      <c r="B886">
        <v>3780.65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1.2300799999999999E-3</v>
      </c>
      <c r="L886">
        <v>0.99999899999999997</v>
      </c>
      <c r="M886">
        <v>0</v>
      </c>
      <c r="N886" t="s">
        <v>42</v>
      </c>
    </row>
    <row r="887" spans="1:25" x14ac:dyDescent="0.25">
      <c r="A887" t="s">
        <v>44</v>
      </c>
      <c r="B887">
        <v>3739.84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0.99963000000000002</v>
      </c>
      <c r="M887">
        <v>0</v>
      </c>
      <c r="N887" t="s">
        <v>42</v>
      </c>
    </row>
    <row r="888" spans="1:25" x14ac:dyDescent="0.25">
      <c r="A888" t="s">
        <v>44</v>
      </c>
      <c r="B888">
        <v>3756.23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1.23014E-3</v>
      </c>
      <c r="L888">
        <v>0.99912400000000001</v>
      </c>
      <c r="M888">
        <v>0</v>
      </c>
      <c r="N888" t="s">
        <v>42</v>
      </c>
    </row>
    <row r="889" spans="1:25" x14ac:dyDescent="0.25">
      <c r="A889" t="s">
        <v>44</v>
      </c>
      <c r="B889">
        <v>3787.17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1.2300600000000001E-3</v>
      </c>
      <c r="L889">
        <v>0.99950300000000003</v>
      </c>
      <c r="M889">
        <v>0</v>
      </c>
      <c r="N889" t="s">
        <v>42</v>
      </c>
    </row>
    <row r="890" spans="1:25" x14ac:dyDescent="0.25">
      <c r="A890" t="s">
        <v>44</v>
      </c>
      <c r="B890">
        <v>3793.1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1.2300600000000001E-3</v>
      </c>
      <c r="L890">
        <v>0.999838</v>
      </c>
      <c r="M890">
        <v>0</v>
      </c>
      <c r="N890" t="s">
        <v>42</v>
      </c>
    </row>
    <row r="891" spans="1:25" x14ac:dyDescent="0.25">
      <c r="A891" t="s">
        <v>44</v>
      </c>
      <c r="B891">
        <v>3842.81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1.2301E-3</v>
      </c>
      <c r="L891">
        <v>0.99952700000000005</v>
      </c>
      <c r="M891">
        <v>0</v>
      </c>
      <c r="N891" t="s">
        <v>42</v>
      </c>
    </row>
    <row r="892" spans="1:25" x14ac:dyDescent="0.25">
      <c r="A892" t="s">
        <v>44</v>
      </c>
      <c r="B892">
        <v>3805.61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1.2300600000000001E-3</v>
      </c>
      <c r="L892">
        <v>0.99992300000000001</v>
      </c>
      <c r="M892">
        <v>0</v>
      </c>
      <c r="N892" t="s">
        <v>42</v>
      </c>
    </row>
    <row r="893" spans="1:25" x14ac:dyDescent="0.25">
      <c r="A893" t="s">
        <v>44</v>
      </c>
      <c r="B893">
        <v>3804.69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1.2300900000000001E-3</v>
      </c>
      <c r="L893">
        <v>0.99995299999999998</v>
      </c>
      <c r="M893">
        <v>0</v>
      </c>
      <c r="N893" t="s">
        <v>42</v>
      </c>
    </row>
    <row r="894" spans="1:25" x14ac:dyDescent="0.25">
      <c r="A894" t="s">
        <v>44</v>
      </c>
      <c r="B894">
        <v>3816.09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0.99937900000000002</v>
      </c>
      <c r="M894">
        <v>0</v>
      </c>
      <c r="N894" t="s">
        <v>42</v>
      </c>
    </row>
    <row r="895" spans="1:25" x14ac:dyDescent="0.25">
      <c r="A895" t="s">
        <v>44</v>
      </c>
      <c r="B895">
        <v>3820.5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0.99995900000000004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3774.97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1.2300499999999999E-3</v>
      </c>
      <c r="L896">
        <v>0.99863999999999997</v>
      </c>
      <c r="M896">
        <v>0</v>
      </c>
      <c r="N896" t="s">
        <v>42</v>
      </c>
      <c r="R896">
        <f>AVERAGE(B847:B896)</f>
        <v>3722.9500000000012</v>
      </c>
      <c r="S896">
        <f>AVERAGE(C847:C896)</f>
        <v>0</v>
      </c>
      <c r="U896">
        <f>_xlfn.VAR.P(B847:B896)</f>
        <v>6751.6225639999948</v>
      </c>
      <c r="V896">
        <f>_xlfn.VAR.P(C847:C896)</f>
        <v>0</v>
      </c>
      <c r="X896">
        <f>1.96*SQRT(U896)/50</f>
        <v>3.2209956995849827</v>
      </c>
      <c r="Y896">
        <f>1.96*SQRT(V896)/50</f>
        <v>0</v>
      </c>
    </row>
    <row r="897" spans="1:13" x14ac:dyDescent="0.25">
      <c r="A897" t="s">
        <v>45</v>
      </c>
      <c r="B897">
        <v>186255.14019999999</v>
      </c>
      <c r="C897" t="s">
        <v>36</v>
      </c>
    </row>
    <row r="898" spans="1:13" x14ac:dyDescent="0.25">
      <c r="A898" t="s">
        <v>46</v>
      </c>
      <c r="B898">
        <v>3725.05</v>
      </c>
      <c r="C898">
        <v>3609.92</v>
      </c>
      <c r="D898">
        <v>3609.81</v>
      </c>
      <c r="E898">
        <v>3308.85</v>
      </c>
      <c r="F898">
        <v>57.0002</v>
      </c>
      <c r="G898">
        <v>0</v>
      </c>
      <c r="H898">
        <v>18.2668</v>
      </c>
      <c r="I898">
        <v>0</v>
      </c>
      <c r="J898">
        <v>1.2300499999999999E-3</v>
      </c>
      <c r="K898">
        <v>0.99992199999999998</v>
      </c>
      <c r="L898">
        <v>0</v>
      </c>
      <c r="M898" t="s">
        <v>42</v>
      </c>
    </row>
    <row r="899" spans="1:13" x14ac:dyDescent="0.25">
      <c r="A899" t="s">
        <v>46</v>
      </c>
      <c r="B899">
        <v>3685.07</v>
      </c>
      <c r="C899">
        <v>3572.44</v>
      </c>
      <c r="D899">
        <v>3572.34</v>
      </c>
      <c r="E899">
        <v>3272.67</v>
      </c>
      <c r="F899">
        <v>56.231000000000002</v>
      </c>
      <c r="G899">
        <v>0</v>
      </c>
      <c r="H899">
        <v>18.177900000000001</v>
      </c>
      <c r="I899">
        <v>0</v>
      </c>
      <c r="J899">
        <v>1.2300499999999999E-3</v>
      </c>
      <c r="K899">
        <v>0.99982099999999996</v>
      </c>
      <c r="L899">
        <v>0</v>
      </c>
      <c r="M899" t="s">
        <v>42</v>
      </c>
    </row>
    <row r="900" spans="1:13" x14ac:dyDescent="0.25">
      <c r="A900" t="s">
        <v>46</v>
      </c>
      <c r="B900">
        <v>3735.08</v>
      </c>
      <c r="C900">
        <v>3621.49</v>
      </c>
      <c r="D900">
        <v>3621.38</v>
      </c>
      <c r="E900">
        <v>3319.18</v>
      </c>
      <c r="F900">
        <v>58.36</v>
      </c>
      <c r="G900">
        <v>0</v>
      </c>
      <c r="H900">
        <v>18.548200000000001</v>
      </c>
      <c r="I900">
        <v>0</v>
      </c>
      <c r="J900">
        <v>1.2300600000000001E-3</v>
      </c>
      <c r="K900">
        <v>0.99954600000000005</v>
      </c>
      <c r="L900">
        <v>0</v>
      </c>
      <c r="M900" t="s">
        <v>42</v>
      </c>
    </row>
    <row r="901" spans="1:13" x14ac:dyDescent="0.25">
      <c r="A901" t="s">
        <v>46</v>
      </c>
      <c r="B901">
        <v>3762.27</v>
      </c>
      <c r="C901">
        <v>3644.78</v>
      </c>
      <c r="D901">
        <v>3644.67</v>
      </c>
      <c r="E901">
        <v>3341.4</v>
      </c>
      <c r="F901">
        <v>58.813800000000001</v>
      </c>
      <c r="G901">
        <v>0</v>
      </c>
      <c r="H901">
        <v>18.366800000000001</v>
      </c>
      <c r="I901">
        <v>0</v>
      </c>
      <c r="J901">
        <v>1.2300499999999999E-3</v>
      </c>
      <c r="K901">
        <v>0.99942799999999998</v>
      </c>
      <c r="L901">
        <v>0</v>
      </c>
      <c r="M901" t="s">
        <v>42</v>
      </c>
    </row>
    <row r="902" spans="1:13" x14ac:dyDescent="0.25">
      <c r="A902" t="s">
        <v>46</v>
      </c>
      <c r="B902">
        <v>3747.04</v>
      </c>
      <c r="C902">
        <v>3627.85</v>
      </c>
      <c r="D902">
        <v>3627.75</v>
      </c>
      <c r="E902">
        <v>3323.83</v>
      </c>
      <c r="F902">
        <v>58.417900000000003</v>
      </c>
      <c r="G902">
        <v>0</v>
      </c>
      <c r="H902">
        <v>18.3048</v>
      </c>
      <c r="I902">
        <v>0</v>
      </c>
      <c r="J902">
        <v>1.2300499999999999E-3</v>
      </c>
      <c r="K902">
        <v>0.99914499999999995</v>
      </c>
      <c r="L902">
        <v>0</v>
      </c>
      <c r="M902" t="s">
        <v>42</v>
      </c>
    </row>
    <row r="903" spans="1:13" x14ac:dyDescent="0.25">
      <c r="A903" t="s">
        <v>46</v>
      </c>
      <c r="B903">
        <v>3731.52</v>
      </c>
      <c r="C903">
        <v>3615.71</v>
      </c>
      <c r="D903">
        <v>3615.6</v>
      </c>
      <c r="E903">
        <v>3310.96</v>
      </c>
      <c r="F903">
        <v>58.0379</v>
      </c>
      <c r="G903">
        <v>0</v>
      </c>
      <c r="H903">
        <v>18.3141</v>
      </c>
      <c r="I903">
        <v>0</v>
      </c>
      <c r="J903">
        <v>1.2300600000000001E-3</v>
      </c>
      <c r="K903">
        <v>0.99983900000000003</v>
      </c>
      <c r="L903">
        <v>0</v>
      </c>
      <c r="M903" t="s">
        <v>42</v>
      </c>
    </row>
    <row r="904" spans="1:13" x14ac:dyDescent="0.25">
      <c r="A904" t="s">
        <v>46</v>
      </c>
      <c r="B904">
        <v>3725.65</v>
      </c>
      <c r="C904">
        <v>3610.66</v>
      </c>
      <c r="D904">
        <v>3610.36</v>
      </c>
      <c r="E904">
        <v>3308.77</v>
      </c>
      <c r="F904">
        <v>56.920900000000003</v>
      </c>
      <c r="G904">
        <v>0</v>
      </c>
      <c r="H904">
        <v>18.125299999999999</v>
      </c>
      <c r="I904">
        <v>0</v>
      </c>
      <c r="J904">
        <v>1.2300499999999999E-3</v>
      </c>
      <c r="K904">
        <v>0.99985299999999999</v>
      </c>
      <c r="L904">
        <v>0</v>
      </c>
      <c r="M904" t="s">
        <v>42</v>
      </c>
    </row>
    <row r="905" spans="1:13" x14ac:dyDescent="0.25">
      <c r="A905" t="s">
        <v>46</v>
      </c>
      <c r="B905">
        <v>3745.96</v>
      </c>
      <c r="C905">
        <v>3630.55</v>
      </c>
      <c r="D905">
        <v>3630.43</v>
      </c>
      <c r="E905">
        <v>3323.9</v>
      </c>
      <c r="F905">
        <v>58.308100000000003</v>
      </c>
      <c r="G905">
        <v>0</v>
      </c>
      <c r="H905">
        <v>18.5365</v>
      </c>
      <c r="I905">
        <v>0</v>
      </c>
      <c r="J905">
        <v>1.2300499999999999E-3</v>
      </c>
      <c r="K905">
        <v>0.99972300000000003</v>
      </c>
      <c r="L905">
        <v>0</v>
      </c>
      <c r="M905" t="s">
        <v>42</v>
      </c>
    </row>
    <row r="906" spans="1:13" x14ac:dyDescent="0.25">
      <c r="A906" t="s">
        <v>46</v>
      </c>
      <c r="B906">
        <v>3746.97</v>
      </c>
      <c r="C906">
        <v>3634.48</v>
      </c>
      <c r="D906">
        <v>3634.35</v>
      </c>
      <c r="E906">
        <v>3330.6</v>
      </c>
      <c r="F906">
        <v>60.2956</v>
      </c>
      <c r="G906">
        <v>0</v>
      </c>
      <c r="H906">
        <v>18.292000000000002</v>
      </c>
      <c r="I906">
        <v>0</v>
      </c>
      <c r="J906">
        <v>1.2300499999999999E-3</v>
      </c>
      <c r="K906">
        <v>0.99985400000000002</v>
      </c>
      <c r="L906">
        <v>0</v>
      </c>
      <c r="M906" t="s">
        <v>42</v>
      </c>
    </row>
    <row r="907" spans="1:13" x14ac:dyDescent="0.25">
      <c r="A907" t="s">
        <v>46</v>
      </c>
      <c r="B907">
        <v>3743.21</v>
      </c>
      <c r="C907">
        <v>3630.99</v>
      </c>
      <c r="D907">
        <v>3630.86</v>
      </c>
      <c r="E907">
        <v>3323</v>
      </c>
      <c r="F907">
        <v>58.814399999999999</v>
      </c>
      <c r="G907">
        <v>0</v>
      </c>
      <c r="H907">
        <v>18.7014</v>
      </c>
      <c r="I907">
        <v>0</v>
      </c>
      <c r="J907">
        <v>1.2300499999999999E-3</v>
      </c>
      <c r="K907">
        <v>0.99876699999999996</v>
      </c>
      <c r="L907">
        <v>0</v>
      </c>
      <c r="M907" t="s">
        <v>42</v>
      </c>
    </row>
    <row r="908" spans="1:13" x14ac:dyDescent="0.25">
      <c r="A908" t="s">
        <v>46</v>
      </c>
      <c r="B908">
        <v>3771.52</v>
      </c>
      <c r="C908">
        <v>3649.8</v>
      </c>
      <c r="D908">
        <v>3649.68</v>
      </c>
      <c r="E908">
        <v>3346.22</v>
      </c>
      <c r="F908">
        <v>60.002200000000002</v>
      </c>
      <c r="G908">
        <v>0</v>
      </c>
      <c r="H908">
        <v>18.836400000000001</v>
      </c>
      <c r="I908">
        <v>0</v>
      </c>
      <c r="J908">
        <v>1.2300499999999999E-3</v>
      </c>
      <c r="K908">
        <v>0.99915399999999999</v>
      </c>
      <c r="L908">
        <v>0</v>
      </c>
      <c r="M908" t="s">
        <v>42</v>
      </c>
    </row>
    <row r="909" spans="1:13" x14ac:dyDescent="0.25">
      <c r="A909" t="s">
        <v>46</v>
      </c>
      <c r="B909">
        <v>3744.17</v>
      </c>
      <c r="C909">
        <v>3631.03</v>
      </c>
      <c r="D909">
        <v>3630.92</v>
      </c>
      <c r="E909">
        <v>3329.72</v>
      </c>
      <c r="F909">
        <v>58.0762</v>
      </c>
      <c r="G909">
        <v>0</v>
      </c>
      <c r="H909">
        <v>18.3264</v>
      </c>
      <c r="I909">
        <v>0</v>
      </c>
      <c r="J909">
        <v>1.2300600000000001E-3</v>
      </c>
      <c r="K909">
        <v>0.99984799999999996</v>
      </c>
      <c r="L909">
        <v>0</v>
      </c>
      <c r="M909" t="s">
        <v>42</v>
      </c>
    </row>
    <row r="910" spans="1:13" x14ac:dyDescent="0.25">
      <c r="A910" t="s">
        <v>46</v>
      </c>
      <c r="B910">
        <v>3714.33</v>
      </c>
      <c r="C910">
        <v>3596.17</v>
      </c>
      <c r="D910">
        <v>3596.06</v>
      </c>
      <c r="E910">
        <v>3292.77</v>
      </c>
      <c r="F910">
        <v>59.195799999999998</v>
      </c>
      <c r="G910">
        <v>0</v>
      </c>
      <c r="H910">
        <v>18.432700000000001</v>
      </c>
      <c r="I910">
        <v>0</v>
      </c>
      <c r="J910">
        <v>1.2300499999999999E-3</v>
      </c>
      <c r="K910">
        <v>0.999668</v>
      </c>
      <c r="L910">
        <v>0</v>
      </c>
      <c r="M910" t="s">
        <v>42</v>
      </c>
    </row>
    <row r="911" spans="1:13" x14ac:dyDescent="0.25">
      <c r="A911" t="s">
        <v>46</v>
      </c>
      <c r="B911">
        <v>3706.17</v>
      </c>
      <c r="C911">
        <v>3588.55</v>
      </c>
      <c r="D911">
        <v>3588.44</v>
      </c>
      <c r="E911">
        <v>3286.9</v>
      </c>
      <c r="F911">
        <v>57.110199999999999</v>
      </c>
      <c r="G911">
        <v>0</v>
      </c>
      <c r="H911">
        <v>18.0839</v>
      </c>
      <c r="I911">
        <v>0</v>
      </c>
      <c r="J911">
        <v>1.2300600000000001E-3</v>
      </c>
      <c r="K911">
        <v>0.999695</v>
      </c>
      <c r="L911">
        <v>0</v>
      </c>
      <c r="M911" t="s">
        <v>42</v>
      </c>
    </row>
    <row r="912" spans="1:13" x14ac:dyDescent="0.25">
      <c r="A912" t="s">
        <v>46</v>
      </c>
      <c r="B912">
        <v>3722.85</v>
      </c>
      <c r="C912">
        <v>3604.85</v>
      </c>
      <c r="D912">
        <v>3604.74</v>
      </c>
      <c r="E912">
        <v>3302.29</v>
      </c>
      <c r="F912">
        <v>58.496499999999997</v>
      </c>
      <c r="G912">
        <v>0</v>
      </c>
      <c r="H912">
        <v>18.400099999999998</v>
      </c>
      <c r="I912">
        <v>0</v>
      </c>
      <c r="J912">
        <v>1.2300499999999999E-3</v>
      </c>
      <c r="K912">
        <v>0.99874700000000005</v>
      </c>
      <c r="L912">
        <v>0</v>
      </c>
      <c r="M912" t="s">
        <v>42</v>
      </c>
    </row>
    <row r="913" spans="1:13" x14ac:dyDescent="0.25">
      <c r="A913" t="s">
        <v>46</v>
      </c>
      <c r="B913">
        <v>3716.04</v>
      </c>
      <c r="C913">
        <v>3602.76</v>
      </c>
      <c r="D913">
        <v>3602.65</v>
      </c>
      <c r="E913">
        <v>3299.94</v>
      </c>
      <c r="F913">
        <v>58.244500000000002</v>
      </c>
      <c r="G913">
        <v>0</v>
      </c>
      <c r="H913">
        <v>18.7822</v>
      </c>
      <c r="I913">
        <v>0</v>
      </c>
      <c r="J913">
        <v>1.2300499999999999E-3</v>
      </c>
      <c r="K913">
        <v>0.99980199999999997</v>
      </c>
      <c r="L913">
        <v>0</v>
      </c>
      <c r="M913" t="s">
        <v>42</v>
      </c>
    </row>
    <row r="914" spans="1:13" x14ac:dyDescent="0.25">
      <c r="A914" t="s">
        <v>46</v>
      </c>
      <c r="B914">
        <v>3761.87</v>
      </c>
      <c r="C914">
        <v>3648.19</v>
      </c>
      <c r="D914">
        <v>3648.07</v>
      </c>
      <c r="E914">
        <v>3344.24</v>
      </c>
      <c r="F914">
        <v>59.264800000000001</v>
      </c>
      <c r="G914">
        <v>0</v>
      </c>
      <c r="H914">
        <v>18.3856</v>
      </c>
      <c r="I914">
        <v>0</v>
      </c>
      <c r="J914">
        <v>1.2300499999999999E-3</v>
      </c>
      <c r="K914">
        <v>0.99873599999999996</v>
      </c>
      <c r="L914">
        <v>0</v>
      </c>
      <c r="M914" t="s">
        <v>42</v>
      </c>
    </row>
    <row r="915" spans="1:13" x14ac:dyDescent="0.25">
      <c r="A915" t="s">
        <v>46</v>
      </c>
      <c r="B915">
        <v>3651.8</v>
      </c>
      <c r="C915">
        <v>3532.98</v>
      </c>
      <c r="D915">
        <v>3532.88</v>
      </c>
      <c r="E915">
        <v>3234.74</v>
      </c>
      <c r="F915">
        <v>56.161099999999998</v>
      </c>
      <c r="G915">
        <v>0</v>
      </c>
      <c r="H915">
        <v>17.970199999999998</v>
      </c>
      <c r="I915">
        <v>0</v>
      </c>
      <c r="J915">
        <v>1.2300600000000001E-3</v>
      </c>
      <c r="K915">
        <v>0.99902599999999997</v>
      </c>
      <c r="L915">
        <v>0</v>
      </c>
      <c r="M915" t="s">
        <v>42</v>
      </c>
    </row>
    <row r="916" spans="1:13" x14ac:dyDescent="0.25">
      <c r="A916" t="s">
        <v>46</v>
      </c>
      <c r="B916">
        <v>3696.02</v>
      </c>
      <c r="C916">
        <v>3582.95</v>
      </c>
      <c r="D916">
        <v>3582.84</v>
      </c>
      <c r="E916">
        <v>3283.55</v>
      </c>
      <c r="F916">
        <v>56.912300000000002</v>
      </c>
      <c r="G916">
        <v>0</v>
      </c>
      <c r="H916">
        <v>18.392800000000001</v>
      </c>
      <c r="I916">
        <v>0</v>
      </c>
      <c r="J916">
        <v>1.2300600000000001E-3</v>
      </c>
      <c r="K916">
        <v>0.99968699999999999</v>
      </c>
      <c r="L916">
        <v>0</v>
      </c>
      <c r="M916" t="s">
        <v>42</v>
      </c>
    </row>
    <row r="917" spans="1:13" x14ac:dyDescent="0.25">
      <c r="A917" t="s">
        <v>46</v>
      </c>
      <c r="B917">
        <v>3714.16</v>
      </c>
      <c r="C917">
        <v>3599.51</v>
      </c>
      <c r="D917">
        <v>3599.41</v>
      </c>
      <c r="E917">
        <v>3299.88</v>
      </c>
      <c r="F917">
        <v>56.633099999999999</v>
      </c>
      <c r="G917">
        <v>0</v>
      </c>
      <c r="H917">
        <v>18.2986</v>
      </c>
      <c r="I917">
        <v>0</v>
      </c>
      <c r="J917">
        <v>1.2300499999999999E-3</v>
      </c>
      <c r="K917">
        <v>0.99970800000000004</v>
      </c>
      <c r="L917">
        <v>0</v>
      </c>
      <c r="M917" t="s">
        <v>42</v>
      </c>
    </row>
    <row r="918" spans="1:13" x14ac:dyDescent="0.25">
      <c r="A918" t="s">
        <v>46</v>
      </c>
      <c r="B918">
        <v>3746.37</v>
      </c>
      <c r="C918">
        <v>3630.31</v>
      </c>
      <c r="D918">
        <v>3630.2</v>
      </c>
      <c r="E918">
        <v>3326.97</v>
      </c>
      <c r="F918">
        <v>59.188800000000001</v>
      </c>
      <c r="G918">
        <v>0</v>
      </c>
      <c r="H918">
        <v>18.595199999999998</v>
      </c>
      <c r="I918">
        <v>0</v>
      </c>
      <c r="J918">
        <v>1.2300499999999999E-3</v>
      </c>
      <c r="K918">
        <v>0.99994400000000006</v>
      </c>
      <c r="L918">
        <v>0</v>
      </c>
      <c r="M918" t="s">
        <v>42</v>
      </c>
    </row>
    <row r="919" spans="1:13" x14ac:dyDescent="0.25">
      <c r="A919" t="s">
        <v>46</v>
      </c>
      <c r="B919">
        <v>3694.01</v>
      </c>
      <c r="C919">
        <v>3576.75</v>
      </c>
      <c r="D919">
        <v>3576.65</v>
      </c>
      <c r="E919">
        <v>3277.81</v>
      </c>
      <c r="F919">
        <v>55.872999999999998</v>
      </c>
      <c r="G919">
        <v>0</v>
      </c>
      <c r="H919">
        <v>18.0077</v>
      </c>
      <c r="I919">
        <v>0</v>
      </c>
      <c r="J919">
        <v>1.2300799999999999E-3</v>
      </c>
      <c r="K919">
        <v>0.99973299999999998</v>
      </c>
      <c r="L919">
        <v>0</v>
      </c>
      <c r="M919" t="s">
        <v>42</v>
      </c>
    </row>
    <row r="920" spans="1:13" x14ac:dyDescent="0.25">
      <c r="A920" t="s">
        <v>46</v>
      </c>
      <c r="B920">
        <v>3714.28</v>
      </c>
      <c r="C920">
        <v>3599.05</v>
      </c>
      <c r="D920">
        <v>3598.95</v>
      </c>
      <c r="E920">
        <v>3297.8</v>
      </c>
      <c r="F920">
        <v>57.315100000000001</v>
      </c>
      <c r="G920">
        <v>0</v>
      </c>
      <c r="H920">
        <v>18.389700000000001</v>
      </c>
      <c r="I920">
        <v>0</v>
      </c>
      <c r="J920">
        <v>1.2300499999999999E-3</v>
      </c>
      <c r="K920">
        <v>0.99927200000000005</v>
      </c>
      <c r="L920">
        <v>0</v>
      </c>
      <c r="M920" t="s">
        <v>42</v>
      </c>
    </row>
    <row r="921" spans="1:13" x14ac:dyDescent="0.25">
      <c r="A921" t="s">
        <v>46</v>
      </c>
      <c r="B921">
        <v>3698.17</v>
      </c>
      <c r="C921">
        <v>3583.95</v>
      </c>
      <c r="D921">
        <v>3583.84</v>
      </c>
      <c r="E921">
        <v>3284.43</v>
      </c>
      <c r="F921">
        <v>56.813699999999997</v>
      </c>
      <c r="G921">
        <v>0</v>
      </c>
      <c r="H921">
        <v>18.416599999999999</v>
      </c>
      <c r="I921">
        <v>0</v>
      </c>
      <c r="J921">
        <v>1.2300499999999999E-3</v>
      </c>
      <c r="K921">
        <v>0.99875599999999998</v>
      </c>
      <c r="L921">
        <v>0</v>
      </c>
      <c r="M921" t="s">
        <v>42</v>
      </c>
    </row>
    <row r="922" spans="1:13" x14ac:dyDescent="0.25">
      <c r="A922" t="s">
        <v>46</v>
      </c>
      <c r="B922">
        <v>3615.8</v>
      </c>
      <c r="C922">
        <v>3502.25</v>
      </c>
      <c r="D922">
        <v>3502.15</v>
      </c>
      <c r="E922">
        <v>3206.59</v>
      </c>
      <c r="F922">
        <v>54.468200000000003</v>
      </c>
      <c r="G922">
        <v>0</v>
      </c>
      <c r="H922">
        <v>17.942900000000002</v>
      </c>
      <c r="I922">
        <v>0</v>
      </c>
      <c r="J922">
        <v>1.2300499999999999E-3</v>
      </c>
      <c r="K922">
        <v>0.99984200000000001</v>
      </c>
      <c r="L922">
        <v>0</v>
      </c>
      <c r="M922" t="s">
        <v>42</v>
      </c>
    </row>
    <row r="923" spans="1:13" x14ac:dyDescent="0.25">
      <c r="A923" t="s">
        <v>46</v>
      </c>
      <c r="B923">
        <v>3614.52</v>
      </c>
      <c r="C923">
        <v>3500.17</v>
      </c>
      <c r="D923">
        <v>3500.08</v>
      </c>
      <c r="E923">
        <v>3205.87</v>
      </c>
      <c r="F923">
        <v>53.7667</v>
      </c>
      <c r="G923">
        <v>0</v>
      </c>
      <c r="H923">
        <v>17.890699999999999</v>
      </c>
      <c r="I923">
        <v>0</v>
      </c>
      <c r="J923">
        <v>1.2300600000000001E-3</v>
      </c>
      <c r="K923">
        <v>0.99870199999999998</v>
      </c>
      <c r="L923">
        <v>0</v>
      </c>
      <c r="M923" t="s">
        <v>42</v>
      </c>
    </row>
    <row r="924" spans="1:13" x14ac:dyDescent="0.25">
      <c r="A924" t="s">
        <v>46</v>
      </c>
      <c r="B924">
        <v>3690.56</v>
      </c>
      <c r="C924">
        <v>3577.78</v>
      </c>
      <c r="D924">
        <v>3577.66</v>
      </c>
      <c r="E924">
        <v>3276.56</v>
      </c>
      <c r="F924">
        <v>57.110500000000002</v>
      </c>
      <c r="G924">
        <v>0</v>
      </c>
      <c r="H924">
        <v>18.247299999999999</v>
      </c>
      <c r="I924">
        <v>0</v>
      </c>
      <c r="J924">
        <v>1.2300499999999999E-3</v>
      </c>
      <c r="K924">
        <v>0.99932299999999996</v>
      </c>
      <c r="L924">
        <v>0</v>
      </c>
      <c r="M924" t="s">
        <v>42</v>
      </c>
    </row>
    <row r="925" spans="1:13" x14ac:dyDescent="0.25">
      <c r="A925" t="s">
        <v>46</v>
      </c>
      <c r="B925">
        <v>3674.42</v>
      </c>
      <c r="C925">
        <v>3559.57</v>
      </c>
      <c r="D925">
        <v>3559.47</v>
      </c>
      <c r="E925">
        <v>3262.25</v>
      </c>
      <c r="F925">
        <v>55.703800000000001</v>
      </c>
      <c r="G925">
        <v>0</v>
      </c>
      <c r="H925">
        <v>17.869199999999999</v>
      </c>
      <c r="I925">
        <v>0</v>
      </c>
      <c r="J925">
        <v>1.2300499999999999E-3</v>
      </c>
      <c r="K925">
        <v>0.99922599999999995</v>
      </c>
      <c r="L925">
        <v>0</v>
      </c>
      <c r="M925" t="s">
        <v>42</v>
      </c>
    </row>
    <row r="926" spans="1:13" x14ac:dyDescent="0.25">
      <c r="A926" t="s">
        <v>46</v>
      </c>
      <c r="B926">
        <v>3649.66</v>
      </c>
      <c r="C926">
        <v>3537.06</v>
      </c>
      <c r="D926">
        <v>3536.96</v>
      </c>
      <c r="E926">
        <v>3241.63</v>
      </c>
      <c r="F926">
        <v>55.411700000000003</v>
      </c>
      <c r="G926">
        <v>0</v>
      </c>
      <c r="H926">
        <v>17.863199999999999</v>
      </c>
      <c r="I926">
        <v>0</v>
      </c>
      <c r="J926">
        <v>1.2300499999999999E-3</v>
      </c>
      <c r="K926">
        <v>0.99972300000000003</v>
      </c>
      <c r="L926">
        <v>0</v>
      </c>
      <c r="M926" t="s">
        <v>42</v>
      </c>
    </row>
    <row r="927" spans="1:13" x14ac:dyDescent="0.25">
      <c r="A927" t="s">
        <v>46</v>
      </c>
      <c r="B927">
        <v>3510.04</v>
      </c>
      <c r="C927">
        <v>3397.23</v>
      </c>
      <c r="D927">
        <v>3397.13</v>
      </c>
      <c r="E927">
        <v>3106.92</v>
      </c>
      <c r="F927">
        <v>52.937100000000001</v>
      </c>
      <c r="G927">
        <v>0</v>
      </c>
      <c r="H927">
        <v>17.7483</v>
      </c>
      <c r="I927">
        <v>0</v>
      </c>
      <c r="J927">
        <v>1.2300600000000001E-3</v>
      </c>
      <c r="K927">
        <v>0.99906499999999998</v>
      </c>
      <c r="L927">
        <v>0</v>
      </c>
      <c r="M927" t="s">
        <v>42</v>
      </c>
    </row>
    <row r="928" spans="1:13" x14ac:dyDescent="0.25">
      <c r="A928" t="s">
        <v>46</v>
      </c>
      <c r="B928">
        <v>3629.29</v>
      </c>
      <c r="C928">
        <v>3516.18</v>
      </c>
      <c r="D928">
        <v>3516.09</v>
      </c>
      <c r="E928">
        <v>3221.17</v>
      </c>
      <c r="F928">
        <v>55.071100000000001</v>
      </c>
      <c r="G928">
        <v>0</v>
      </c>
      <c r="H928">
        <v>17.8765</v>
      </c>
      <c r="I928">
        <v>0</v>
      </c>
      <c r="J928">
        <v>1.2300499999999999E-3</v>
      </c>
      <c r="K928">
        <v>0.99887899999999996</v>
      </c>
      <c r="L928">
        <v>0</v>
      </c>
      <c r="M928" t="s">
        <v>42</v>
      </c>
    </row>
    <row r="929" spans="1:13" x14ac:dyDescent="0.25">
      <c r="A929" t="s">
        <v>46</v>
      </c>
      <c r="B929">
        <v>3473.73</v>
      </c>
      <c r="C929">
        <v>3361.06</v>
      </c>
      <c r="D929">
        <v>3360.97</v>
      </c>
      <c r="E929">
        <v>3073.76</v>
      </c>
      <c r="F929">
        <v>50.937800000000003</v>
      </c>
      <c r="G929">
        <v>0</v>
      </c>
      <c r="H929">
        <v>17.678899999999999</v>
      </c>
      <c r="I929">
        <v>0</v>
      </c>
      <c r="J929">
        <v>1.2300499999999999E-3</v>
      </c>
      <c r="K929">
        <v>0.99993399999999999</v>
      </c>
      <c r="L929">
        <v>0</v>
      </c>
      <c r="M929" t="s">
        <v>42</v>
      </c>
    </row>
    <row r="930" spans="1:13" x14ac:dyDescent="0.25">
      <c r="A930" t="s">
        <v>46</v>
      </c>
      <c r="B930">
        <v>3507.37</v>
      </c>
      <c r="C930">
        <v>3393.8</v>
      </c>
      <c r="D930">
        <v>3393.7</v>
      </c>
      <c r="E930">
        <v>3105.14</v>
      </c>
      <c r="F930">
        <v>52.369399999999999</v>
      </c>
      <c r="G930">
        <v>0</v>
      </c>
      <c r="H930">
        <v>17.751799999999999</v>
      </c>
      <c r="I930">
        <v>0</v>
      </c>
      <c r="J930">
        <v>1.2300499999999999E-3</v>
      </c>
      <c r="K930">
        <v>0.99965099999999996</v>
      </c>
      <c r="L930">
        <v>0</v>
      </c>
      <c r="M930" t="s">
        <v>42</v>
      </c>
    </row>
    <row r="931" spans="1:13" x14ac:dyDescent="0.25">
      <c r="A931" t="s">
        <v>46</v>
      </c>
      <c r="B931">
        <v>3493.84</v>
      </c>
      <c r="C931">
        <v>3380.21</v>
      </c>
      <c r="D931">
        <v>3380.12</v>
      </c>
      <c r="E931">
        <v>3091.86</v>
      </c>
      <c r="F931">
        <v>51.510800000000003</v>
      </c>
      <c r="G931">
        <v>0</v>
      </c>
      <c r="H931">
        <v>17.582000000000001</v>
      </c>
      <c r="I931">
        <v>0</v>
      </c>
      <c r="J931">
        <v>1.2300499999999999E-3</v>
      </c>
      <c r="K931">
        <v>0.99889700000000003</v>
      </c>
      <c r="L931">
        <v>0</v>
      </c>
      <c r="M931" t="s">
        <v>42</v>
      </c>
    </row>
    <row r="932" spans="1:13" x14ac:dyDescent="0.25">
      <c r="A932" t="s">
        <v>46</v>
      </c>
      <c r="B932">
        <v>3468.39</v>
      </c>
      <c r="C932">
        <v>3353.76</v>
      </c>
      <c r="D932">
        <v>3353.66</v>
      </c>
      <c r="E932">
        <v>3066.49</v>
      </c>
      <c r="F932">
        <v>51.051499999999997</v>
      </c>
      <c r="G932">
        <v>0</v>
      </c>
      <c r="H932">
        <v>17.587800000000001</v>
      </c>
      <c r="I932">
        <v>0</v>
      </c>
      <c r="J932">
        <v>1.2300499999999999E-3</v>
      </c>
      <c r="K932">
        <v>0.99979799999999996</v>
      </c>
      <c r="L932">
        <v>0</v>
      </c>
      <c r="M932" t="s">
        <v>42</v>
      </c>
    </row>
    <row r="933" spans="1:13" x14ac:dyDescent="0.25">
      <c r="A933" t="s">
        <v>46</v>
      </c>
      <c r="B933">
        <v>3557.68</v>
      </c>
      <c r="C933">
        <v>3445.05</v>
      </c>
      <c r="D933">
        <v>3444.95</v>
      </c>
      <c r="E933">
        <v>3155.18</v>
      </c>
      <c r="F933">
        <v>53.273499999999999</v>
      </c>
      <c r="G933">
        <v>0</v>
      </c>
      <c r="H933">
        <v>17.596</v>
      </c>
      <c r="I933">
        <v>0</v>
      </c>
      <c r="J933">
        <v>1.2300499999999999E-3</v>
      </c>
      <c r="K933">
        <v>0.99929500000000004</v>
      </c>
      <c r="L933">
        <v>0</v>
      </c>
      <c r="M933" t="s">
        <v>42</v>
      </c>
    </row>
    <row r="934" spans="1:13" x14ac:dyDescent="0.25">
      <c r="A934" t="s">
        <v>46</v>
      </c>
      <c r="B934">
        <v>3473.67</v>
      </c>
      <c r="C934">
        <v>3359.54</v>
      </c>
      <c r="D934">
        <v>3359.45</v>
      </c>
      <c r="E934">
        <v>3071.78</v>
      </c>
      <c r="F934">
        <v>51.269500000000001</v>
      </c>
      <c r="G934">
        <v>0</v>
      </c>
      <c r="H934">
        <v>17.6921</v>
      </c>
      <c r="I934">
        <v>0</v>
      </c>
      <c r="J934">
        <v>1.2300499999999999E-3</v>
      </c>
      <c r="K934">
        <v>0.99970899999999996</v>
      </c>
      <c r="L934">
        <v>0</v>
      </c>
      <c r="M934" t="s">
        <v>42</v>
      </c>
    </row>
    <row r="935" spans="1:13" x14ac:dyDescent="0.25">
      <c r="A935" t="s">
        <v>46</v>
      </c>
      <c r="B935">
        <v>3490.59</v>
      </c>
      <c r="C935">
        <v>3377.11</v>
      </c>
      <c r="D935">
        <v>3377.02</v>
      </c>
      <c r="E935">
        <v>3088.75</v>
      </c>
      <c r="F935">
        <v>51.6907</v>
      </c>
      <c r="G935">
        <v>0</v>
      </c>
      <c r="H935">
        <v>17.548999999999999</v>
      </c>
      <c r="I935">
        <v>0</v>
      </c>
      <c r="J935">
        <v>1.2300499999999999E-3</v>
      </c>
      <c r="K935">
        <v>0.99981799999999998</v>
      </c>
      <c r="L935">
        <v>0</v>
      </c>
      <c r="M935" t="s">
        <v>42</v>
      </c>
    </row>
    <row r="936" spans="1:13" x14ac:dyDescent="0.25">
      <c r="A936" t="s">
        <v>46</v>
      </c>
      <c r="B936">
        <v>3537.54</v>
      </c>
      <c r="C936">
        <v>3422.93</v>
      </c>
      <c r="D936">
        <v>3422.84</v>
      </c>
      <c r="E936">
        <v>3133.54</v>
      </c>
      <c r="F936">
        <v>52.719200000000001</v>
      </c>
      <c r="G936">
        <v>0</v>
      </c>
      <c r="H936">
        <v>17.6265</v>
      </c>
      <c r="I936">
        <v>0</v>
      </c>
      <c r="J936">
        <v>1.2300499999999999E-3</v>
      </c>
      <c r="K936">
        <v>0.99964399999999998</v>
      </c>
      <c r="L936">
        <v>0</v>
      </c>
      <c r="M936" t="s">
        <v>42</v>
      </c>
    </row>
    <row r="937" spans="1:13" x14ac:dyDescent="0.25">
      <c r="A937" t="s">
        <v>46</v>
      </c>
      <c r="B937">
        <v>3484.07</v>
      </c>
      <c r="C937">
        <v>3371.59</v>
      </c>
      <c r="D937">
        <v>3371.5</v>
      </c>
      <c r="E937">
        <v>3082.98</v>
      </c>
      <c r="F937">
        <v>51.5976</v>
      </c>
      <c r="G937">
        <v>0</v>
      </c>
      <c r="H937">
        <v>17.771699999999999</v>
      </c>
      <c r="I937">
        <v>0</v>
      </c>
      <c r="J937">
        <v>1.2300499999999999E-3</v>
      </c>
      <c r="K937">
        <v>0.99998500000000001</v>
      </c>
      <c r="L937">
        <v>0</v>
      </c>
      <c r="M937" t="s">
        <v>42</v>
      </c>
    </row>
    <row r="938" spans="1:13" x14ac:dyDescent="0.25">
      <c r="A938" t="s">
        <v>46</v>
      </c>
      <c r="B938">
        <v>3562.22</v>
      </c>
      <c r="C938">
        <v>3447.24</v>
      </c>
      <c r="D938">
        <v>3447.15</v>
      </c>
      <c r="E938">
        <v>3157.32</v>
      </c>
      <c r="F938">
        <v>53.287399999999998</v>
      </c>
      <c r="G938">
        <v>0</v>
      </c>
      <c r="H938">
        <v>17.626300000000001</v>
      </c>
      <c r="I938">
        <v>0</v>
      </c>
      <c r="J938">
        <v>1.2300600000000001E-3</v>
      </c>
      <c r="K938">
        <v>0.99959200000000004</v>
      </c>
      <c r="L938">
        <v>0</v>
      </c>
      <c r="M938" t="s">
        <v>42</v>
      </c>
    </row>
    <row r="939" spans="1:13" x14ac:dyDescent="0.25">
      <c r="A939" t="s">
        <v>46</v>
      </c>
      <c r="B939">
        <v>3533.95</v>
      </c>
      <c r="C939">
        <v>3420.4</v>
      </c>
      <c r="D939">
        <v>3420.3</v>
      </c>
      <c r="E939">
        <v>3130.45</v>
      </c>
      <c r="F939">
        <v>52.298499999999997</v>
      </c>
      <c r="G939">
        <v>0</v>
      </c>
      <c r="H939">
        <v>17.6114</v>
      </c>
      <c r="I939">
        <v>0</v>
      </c>
      <c r="J939">
        <v>1.2300499999999999E-3</v>
      </c>
      <c r="K939">
        <v>0.99993200000000004</v>
      </c>
      <c r="L939">
        <v>0</v>
      </c>
      <c r="M939" t="s">
        <v>42</v>
      </c>
    </row>
    <row r="940" spans="1:13" x14ac:dyDescent="0.25">
      <c r="A940" t="s">
        <v>46</v>
      </c>
      <c r="B940">
        <v>3470.07</v>
      </c>
      <c r="C940">
        <v>3358.52</v>
      </c>
      <c r="D940">
        <v>3358.43</v>
      </c>
      <c r="E940">
        <v>3070.72</v>
      </c>
      <c r="F940">
        <v>51.03</v>
      </c>
      <c r="G940">
        <v>0</v>
      </c>
      <c r="H940">
        <v>17.646999999999998</v>
      </c>
      <c r="I940">
        <v>0</v>
      </c>
      <c r="J940">
        <v>1.2300499999999999E-3</v>
      </c>
      <c r="K940">
        <v>0.99978699999999998</v>
      </c>
      <c r="L940">
        <v>0</v>
      </c>
      <c r="M940" t="s">
        <v>42</v>
      </c>
    </row>
    <row r="941" spans="1:13" x14ac:dyDescent="0.25">
      <c r="A941" t="s">
        <v>46</v>
      </c>
      <c r="B941">
        <v>3620.28</v>
      </c>
      <c r="C941">
        <v>3504.59</v>
      </c>
      <c r="D941">
        <v>3504.49</v>
      </c>
      <c r="E941">
        <v>3208.55</v>
      </c>
      <c r="F941">
        <v>55.896000000000001</v>
      </c>
      <c r="G941">
        <v>0</v>
      </c>
      <c r="H941">
        <v>17.9438</v>
      </c>
      <c r="I941">
        <v>0</v>
      </c>
      <c r="J941">
        <v>1.23007E-3</v>
      </c>
      <c r="K941">
        <v>0.99988100000000002</v>
      </c>
      <c r="L941">
        <v>0</v>
      </c>
      <c r="M941" t="s">
        <v>42</v>
      </c>
    </row>
    <row r="942" spans="1:13" x14ac:dyDescent="0.25">
      <c r="A942" t="s">
        <v>46</v>
      </c>
      <c r="B942">
        <v>3474.29</v>
      </c>
      <c r="C942">
        <v>3361.05</v>
      </c>
      <c r="D942">
        <v>3360.94</v>
      </c>
      <c r="E942">
        <v>3072.88</v>
      </c>
      <c r="F942">
        <v>51.1342</v>
      </c>
      <c r="G942">
        <v>0</v>
      </c>
      <c r="H942">
        <v>17.7182</v>
      </c>
      <c r="I942">
        <v>0</v>
      </c>
      <c r="J942">
        <v>1.2300499999999999E-3</v>
      </c>
      <c r="K942">
        <v>0.99924000000000002</v>
      </c>
      <c r="L942">
        <v>0</v>
      </c>
      <c r="M942" t="s">
        <v>42</v>
      </c>
    </row>
    <row r="943" spans="1:13" x14ac:dyDescent="0.25">
      <c r="A943" t="s">
        <v>46</v>
      </c>
      <c r="B943">
        <v>3543.14</v>
      </c>
      <c r="C943">
        <v>3430.75</v>
      </c>
      <c r="D943">
        <v>3430.65</v>
      </c>
      <c r="E943">
        <v>3140.51</v>
      </c>
      <c r="F943">
        <v>52.731400000000001</v>
      </c>
      <c r="G943">
        <v>0</v>
      </c>
      <c r="H943">
        <v>17.634499999999999</v>
      </c>
      <c r="I943">
        <v>0</v>
      </c>
      <c r="J943">
        <v>1.2300600000000001E-3</v>
      </c>
      <c r="K943">
        <v>0.99942200000000003</v>
      </c>
      <c r="L943">
        <v>0</v>
      </c>
      <c r="M943" t="s">
        <v>42</v>
      </c>
    </row>
    <row r="944" spans="1:13" x14ac:dyDescent="0.25">
      <c r="A944" t="s">
        <v>46</v>
      </c>
      <c r="B944">
        <v>3513.43</v>
      </c>
      <c r="C944">
        <v>3401.32</v>
      </c>
      <c r="D944">
        <v>3401.21</v>
      </c>
      <c r="E944">
        <v>3112.23</v>
      </c>
      <c r="F944">
        <v>52.0184</v>
      </c>
      <c r="G944">
        <v>0</v>
      </c>
      <c r="H944">
        <v>17.718</v>
      </c>
      <c r="I944">
        <v>0</v>
      </c>
      <c r="J944">
        <v>1.2301E-3</v>
      </c>
      <c r="K944">
        <v>0.99984099999999998</v>
      </c>
      <c r="L944">
        <v>0</v>
      </c>
      <c r="M944" t="s">
        <v>42</v>
      </c>
    </row>
    <row r="945" spans="1:25" x14ac:dyDescent="0.25">
      <c r="A945" t="s">
        <v>46</v>
      </c>
      <c r="B945">
        <v>3533.99</v>
      </c>
      <c r="C945">
        <v>3421.08</v>
      </c>
      <c r="D945">
        <v>3420.99</v>
      </c>
      <c r="E945">
        <v>3130.72</v>
      </c>
      <c r="F945">
        <v>52.322800000000001</v>
      </c>
      <c r="G945">
        <v>0</v>
      </c>
      <c r="H945">
        <v>17.670400000000001</v>
      </c>
      <c r="I945">
        <v>0</v>
      </c>
      <c r="J945">
        <v>1.2300600000000001E-3</v>
      </c>
      <c r="K945">
        <v>0.99977199999999999</v>
      </c>
      <c r="L945">
        <v>0</v>
      </c>
      <c r="M945" t="s">
        <v>42</v>
      </c>
    </row>
    <row r="946" spans="1:25" x14ac:dyDescent="0.25">
      <c r="A946" t="s">
        <v>46</v>
      </c>
      <c r="B946">
        <v>3581.64</v>
      </c>
      <c r="C946">
        <v>3468.65</v>
      </c>
      <c r="D946">
        <v>3468.56</v>
      </c>
      <c r="E946">
        <v>3178.01</v>
      </c>
      <c r="F946">
        <v>54.099499999999999</v>
      </c>
      <c r="G946">
        <v>0</v>
      </c>
      <c r="H946">
        <v>17.627099999999999</v>
      </c>
      <c r="I946">
        <v>0</v>
      </c>
      <c r="J946">
        <v>1.2300499999999999E-3</v>
      </c>
      <c r="K946">
        <v>0.99918700000000005</v>
      </c>
      <c r="L946">
        <v>0</v>
      </c>
      <c r="M946" t="s">
        <v>42</v>
      </c>
    </row>
    <row r="947" spans="1:25" x14ac:dyDescent="0.25">
      <c r="A947" t="s">
        <v>46</v>
      </c>
      <c r="B947">
        <v>3502.28</v>
      </c>
      <c r="C947">
        <v>3389.65</v>
      </c>
      <c r="D947">
        <v>3389.55</v>
      </c>
      <c r="E947">
        <v>3100.22</v>
      </c>
      <c r="F947">
        <v>52.415300000000002</v>
      </c>
      <c r="G947">
        <v>0</v>
      </c>
      <c r="H947">
        <v>17.6846</v>
      </c>
      <c r="I947">
        <v>0</v>
      </c>
      <c r="J947">
        <v>1.2300499999999999E-3</v>
      </c>
      <c r="K947">
        <v>0.99980400000000003</v>
      </c>
      <c r="L947">
        <v>0</v>
      </c>
      <c r="M947" t="s">
        <v>42</v>
      </c>
    </row>
    <row r="948" spans="1:25" x14ac:dyDescent="0.25">
      <c r="A948" t="s">
        <v>46</v>
      </c>
      <c r="B948">
        <v>3500.31</v>
      </c>
      <c r="C948">
        <v>3388.21</v>
      </c>
      <c r="D948">
        <v>3388.12</v>
      </c>
      <c r="E948">
        <v>3099.69</v>
      </c>
      <c r="F948">
        <v>51.808599999999998</v>
      </c>
      <c r="G948">
        <v>0</v>
      </c>
      <c r="H948">
        <v>17.684100000000001</v>
      </c>
      <c r="I948">
        <v>0</v>
      </c>
      <c r="J948">
        <v>1.2301199999999999E-3</v>
      </c>
      <c r="K948">
        <v>0.99981399999999998</v>
      </c>
      <c r="L948">
        <v>0</v>
      </c>
      <c r="M948" t="s">
        <v>42</v>
      </c>
    </row>
    <row r="949" spans="1:25" x14ac:dyDescent="0.25">
      <c r="A949" t="s">
        <v>46</v>
      </c>
      <c r="B949">
        <v>3478.71</v>
      </c>
      <c r="C949">
        <v>3365.87</v>
      </c>
      <c r="D949">
        <v>3365.78</v>
      </c>
      <c r="E949">
        <v>3077.64</v>
      </c>
      <c r="F949">
        <v>50.883499999999998</v>
      </c>
      <c r="G949">
        <v>0</v>
      </c>
      <c r="H949">
        <v>17.696100000000001</v>
      </c>
      <c r="I949">
        <v>0</v>
      </c>
      <c r="J949">
        <v>1.23014E-3</v>
      </c>
      <c r="K949">
        <v>0.999278</v>
      </c>
      <c r="L949">
        <v>0</v>
      </c>
      <c r="M949" t="s">
        <v>42</v>
      </c>
    </row>
    <row r="950" spans="1:25" x14ac:dyDescent="0.25">
      <c r="A950" t="s">
        <v>46</v>
      </c>
      <c r="B950">
        <v>3483.18</v>
      </c>
      <c r="C950">
        <v>3370.85</v>
      </c>
      <c r="D950">
        <v>3370.76</v>
      </c>
      <c r="E950">
        <v>3081.91</v>
      </c>
      <c r="F950">
        <v>51.244100000000003</v>
      </c>
      <c r="G950">
        <v>0</v>
      </c>
      <c r="H950">
        <v>17.7743</v>
      </c>
      <c r="I950">
        <v>0</v>
      </c>
      <c r="J950">
        <v>1.2300499999999999E-3</v>
      </c>
      <c r="K950">
        <v>0.99991300000000005</v>
      </c>
      <c r="L950">
        <v>0</v>
      </c>
      <c r="M950" t="s">
        <v>42</v>
      </c>
    </row>
    <row r="951" spans="1:25" x14ac:dyDescent="0.25">
      <c r="A951" t="s">
        <v>46</v>
      </c>
      <c r="B951">
        <v>3494.47</v>
      </c>
      <c r="C951">
        <v>3381.61</v>
      </c>
      <c r="D951">
        <v>3381.52</v>
      </c>
      <c r="E951">
        <v>3092.99</v>
      </c>
      <c r="F951">
        <v>51.688299999999998</v>
      </c>
      <c r="G951">
        <v>0</v>
      </c>
      <c r="H951">
        <v>17.643899999999999</v>
      </c>
      <c r="I951">
        <v>0</v>
      </c>
      <c r="J951">
        <v>1.2300499999999999E-3</v>
      </c>
      <c r="K951">
        <v>0.99948800000000004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3475.03</v>
      </c>
      <c r="C952">
        <v>3362.65</v>
      </c>
      <c r="D952">
        <v>3362.56</v>
      </c>
      <c r="E952">
        <v>3074.91</v>
      </c>
      <c r="F952">
        <v>51.098199999999999</v>
      </c>
      <c r="G952">
        <v>0</v>
      </c>
      <c r="H952">
        <v>17.609000000000002</v>
      </c>
      <c r="I952">
        <v>0</v>
      </c>
      <c r="J952">
        <v>1.23007E-3</v>
      </c>
      <c r="K952">
        <v>0.998506</v>
      </c>
      <c r="L952">
        <v>0</v>
      </c>
      <c r="M952" t="s">
        <v>42</v>
      </c>
      <c r="R952">
        <f>AVERAGE(B903:B952)</f>
        <v>3607.6645999999996</v>
      </c>
      <c r="S952">
        <f>AVERAGE(C903:C952)</f>
        <v>3493.5393999999983</v>
      </c>
      <c r="U952">
        <f>_xlfn.VAR.P(B903:B952)</f>
        <v>11109.299872840003</v>
      </c>
      <c r="V952">
        <f>_xlfn.VAR.P(C903:C952)</f>
        <v>10889.593825639999</v>
      </c>
      <c r="X952">
        <f>1.96*SQRT(U952)/50</f>
        <v>4.1317060104272745</v>
      </c>
      <c r="Y952">
        <f>1.96*SQRT(V952)/50</f>
        <v>4.090646092762297</v>
      </c>
    </row>
    <row r="953" spans="1:25" x14ac:dyDescent="0.25">
      <c r="A953" t="s">
        <v>46</v>
      </c>
      <c r="B953">
        <v>180514.92939999999</v>
      </c>
      <c r="C953" t="s">
        <v>36</v>
      </c>
    </row>
    <row r="954" spans="1:25" x14ac:dyDescent="0.25">
      <c r="A954" t="s">
        <v>47</v>
      </c>
      <c r="B954">
        <v>158169</v>
      </c>
      <c r="C954">
        <v>153266</v>
      </c>
      <c r="D954">
        <v>153219</v>
      </c>
      <c r="E954">
        <v>152820</v>
      </c>
      <c r="F954">
        <v>147.37200000000001</v>
      </c>
      <c r="G954">
        <v>327.25900000000001</v>
      </c>
      <c r="H954">
        <v>56.576099999999997</v>
      </c>
      <c r="I954">
        <v>1.23007E-3</v>
      </c>
      <c r="J954">
        <v>0.999004</v>
      </c>
      <c r="K954">
        <v>0</v>
      </c>
      <c r="L954" t="s">
        <v>42</v>
      </c>
    </row>
    <row r="955" spans="1:25" x14ac:dyDescent="0.25">
      <c r="A955" t="s">
        <v>47</v>
      </c>
      <c r="B955">
        <v>158161</v>
      </c>
      <c r="C955">
        <v>153323</v>
      </c>
      <c r="D955">
        <v>153278</v>
      </c>
      <c r="E955">
        <v>152881</v>
      </c>
      <c r="F955">
        <v>144.17099999999999</v>
      </c>
      <c r="G955">
        <v>316.36500000000001</v>
      </c>
      <c r="H955">
        <v>54.781300000000002</v>
      </c>
      <c r="I955">
        <v>1.2300499999999999E-3</v>
      </c>
      <c r="J955">
        <v>0.999776</v>
      </c>
      <c r="K955">
        <v>0</v>
      </c>
      <c r="L955" t="s">
        <v>42</v>
      </c>
    </row>
    <row r="956" spans="1:25" x14ac:dyDescent="0.25">
      <c r="A956" t="s">
        <v>47</v>
      </c>
      <c r="B956">
        <v>159858</v>
      </c>
      <c r="C956">
        <v>154968</v>
      </c>
      <c r="D956">
        <v>154922</v>
      </c>
      <c r="E956">
        <v>154521</v>
      </c>
      <c r="F956">
        <v>147.83000000000001</v>
      </c>
      <c r="G956">
        <v>339.85300000000001</v>
      </c>
      <c r="H956">
        <v>64.941000000000003</v>
      </c>
      <c r="I956">
        <v>1.2300499999999999E-3</v>
      </c>
      <c r="J956">
        <v>0.99981100000000001</v>
      </c>
      <c r="K956">
        <v>0</v>
      </c>
      <c r="L956" t="s">
        <v>42</v>
      </c>
    </row>
    <row r="957" spans="1:25" x14ac:dyDescent="0.25">
      <c r="A957" t="s">
        <v>47</v>
      </c>
      <c r="B957">
        <v>159093</v>
      </c>
      <c r="C957">
        <v>154108</v>
      </c>
      <c r="D957">
        <v>154062</v>
      </c>
      <c r="E957">
        <v>153659</v>
      </c>
      <c r="F957">
        <v>149.334</v>
      </c>
      <c r="G957">
        <v>331.60500000000002</v>
      </c>
      <c r="H957">
        <v>58.667200000000001</v>
      </c>
      <c r="I957">
        <v>1.2300600000000001E-3</v>
      </c>
      <c r="J957">
        <v>0.99874300000000005</v>
      </c>
      <c r="K957">
        <v>0</v>
      </c>
      <c r="L957" t="s">
        <v>42</v>
      </c>
    </row>
    <row r="958" spans="1:25" x14ac:dyDescent="0.25">
      <c r="A958" t="s">
        <v>47</v>
      </c>
      <c r="B958">
        <v>158035</v>
      </c>
      <c r="C958">
        <v>153232</v>
      </c>
      <c r="D958">
        <v>153187</v>
      </c>
      <c r="E958">
        <v>152793</v>
      </c>
      <c r="F958">
        <v>133.834</v>
      </c>
      <c r="G958">
        <v>311.94200000000001</v>
      </c>
      <c r="H958">
        <v>53.915199999999999</v>
      </c>
      <c r="I958">
        <v>1.2300900000000001E-3</v>
      </c>
      <c r="J958">
        <v>0.99983</v>
      </c>
      <c r="K958">
        <v>0</v>
      </c>
      <c r="L958" t="s">
        <v>42</v>
      </c>
    </row>
    <row r="959" spans="1:25" x14ac:dyDescent="0.25">
      <c r="A959" t="s">
        <v>47</v>
      </c>
      <c r="B959">
        <v>162608</v>
      </c>
      <c r="C959">
        <v>157801</v>
      </c>
      <c r="D959">
        <v>157754</v>
      </c>
      <c r="E959">
        <v>157348</v>
      </c>
      <c r="F959">
        <v>149.149</v>
      </c>
      <c r="G959">
        <v>366.81099999999998</v>
      </c>
      <c r="H959">
        <v>69.737200000000001</v>
      </c>
      <c r="I959">
        <v>1.2300600000000001E-3</v>
      </c>
      <c r="J959">
        <v>0.999946</v>
      </c>
      <c r="K959">
        <v>0</v>
      </c>
      <c r="L959" t="s">
        <v>42</v>
      </c>
    </row>
    <row r="960" spans="1:25" x14ac:dyDescent="0.25">
      <c r="A960" t="s">
        <v>47</v>
      </c>
      <c r="B960">
        <v>162087</v>
      </c>
      <c r="C960">
        <v>157179</v>
      </c>
      <c r="D960">
        <v>157132</v>
      </c>
      <c r="E960">
        <v>156732</v>
      </c>
      <c r="F960">
        <v>143.90799999999999</v>
      </c>
      <c r="G960">
        <v>349.584</v>
      </c>
      <c r="H960">
        <v>67.433599999999998</v>
      </c>
      <c r="I960">
        <v>1.2300499999999999E-3</v>
      </c>
      <c r="J960">
        <v>0.99978100000000003</v>
      </c>
      <c r="K960">
        <v>0</v>
      </c>
      <c r="L960" t="s">
        <v>42</v>
      </c>
    </row>
    <row r="961" spans="1:12" x14ac:dyDescent="0.25">
      <c r="A961" t="s">
        <v>47</v>
      </c>
      <c r="B961">
        <v>158865</v>
      </c>
      <c r="C961">
        <v>154124</v>
      </c>
      <c r="D961">
        <v>154079</v>
      </c>
      <c r="E961">
        <v>153687</v>
      </c>
      <c r="F961">
        <v>133.167</v>
      </c>
      <c r="G961">
        <v>319.64</v>
      </c>
      <c r="H961">
        <v>53.767099999999999</v>
      </c>
      <c r="I961">
        <v>1.2301E-3</v>
      </c>
      <c r="J961">
        <v>0.99770000000000003</v>
      </c>
      <c r="K961">
        <v>0</v>
      </c>
      <c r="L961" t="s">
        <v>42</v>
      </c>
    </row>
    <row r="962" spans="1:12" x14ac:dyDescent="0.25">
      <c r="A962" t="s">
        <v>47</v>
      </c>
      <c r="B962">
        <v>160041</v>
      </c>
      <c r="C962">
        <v>155221</v>
      </c>
      <c r="D962">
        <v>155176</v>
      </c>
      <c r="E962">
        <v>154781</v>
      </c>
      <c r="F962">
        <v>136.63800000000001</v>
      </c>
      <c r="G962">
        <v>318.70600000000002</v>
      </c>
      <c r="H962">
        <v>55.552599999999998</v>
      </c>
      <c r="I962">
        <v>1.2301E-3</v>
      </c>
      <c r="J962">
        <v>0.99972399999999995</v>
      </c>
      <c r="K962">
        <v>0</v>
      </c>
      <c r="L962" t="s">
        <v>42</v>
      </c>
    </row>
    <row r="963" spans="1:12" x14ac:dyDescent="0.25">
      <c r="A963" t="s">
        <v>47</v>
      </c>
      <c r="B963">
        <v>161458</v>
      </c>
      <c r="C963">
        <v>156687</v>
      </c>
      <c r="D963">
        <v>156642</v>
      </c>
      <c r="E963">
        <v>156246</v>
      </c>
      <c r="F963">
        <v>137.33099999999999</v>
      </c>
      <c r="G963">
        <v>316.834</v>
      </c>
      <c r="H963">
        <v>57.5227</v>
      </c>
      <c r="I963">
        <v>1.23011E-3</v>
      </c>
      <c r="J963">
        <v>0.999946</v>
      </c>
      <c r="K963">
        <v>0</v>
      </c>
      <c r="L963" t="s">
        <v>42</v>
      </c>
    </row>
    <row r="964" spans="1:12" x14ac:dyDescent="0.25">
      <c r="A964" t="s">
        <v>47</v>
      </c>
      <c r="B964">
        <v>161222</v>
      </c>
      <c r="C964">
        <v>156425</v>
      </c>
      <c r="D964">
        <v>156380</v>
      </c>
      <c r="E964">
        <v>155985</v>
      </c>
      <c r="F964">
        <v>134.51</v>
      </c>
      <c r="G964">
        <v>301.07</v>
      </c>
      <c r="H964">
        <v>52.946300000000001</v>
      </c>
      <c r="I964">
        <v>1.2300600000000001E-3</v>
      </c>
      <c r="J964">
        <v>0.999857</v>
      </c>
      <c r="K964">
        <v>0</v>
      </c>
      <c r="L964" t="s">
        <v>42</v>
      </c>
    </row>
    <row r="965" spans="1:12" x14ac:dyDescent="0.25">
      <c r="A965" t="s">
        <v>47</v>
      </c>
      <c r="B965">
        <v>162849</v>
      </c>
      <c r="C965">
        <v>158084</v>
      </c>
      <c r="D965">
        <v>158039</v>
      </c>
      <c r="E965">
        <v>157646</v>
      </c>
      <c r="F965">
        <v>135.71100000000001</v>
      </c>
      <c r="G965">
        <v>306.779</v>
      </c>
      <c r="H965">
        <v>55.313400000000001</v>
      </c>
      <c r="I965">
        <v>1.23007E-3</v>
      </c>
      <c r="J965">
        <v>0.99692700000000001</v>
      </c>
      <c r="K965">
        <v>0</v>
      </c>
      <c r="L965" t="s">
        <v>42</v>
      </c>
    </row>
    <row r="966" spans="1:12" x14ac:dyDescent="0.25">
      <c r="A966" t="s">
        <v>47</v>
      </c>
      <c r="B966">
        <v>164448</v>
      </c>
      <c r="C966">
        <v>159671</v>
      </c>
      <c r="D966">
        <v>159625</v>
      </c>
      <c r="E966">
        <v>159230</v>
      </c>
      <c r="F966">
        <v>138.99600000000001</v>
      </c>
      <c r="G966">
        <v>308.18</v>
      </c>
      <c r="H966">
        <v>56.040100000000002</v>
      </c>
      <c r="I966">
        <v>1.2300600000000001E-3</v>
      </c>
      <c r="J966">
        <v>0.99938899999999997</v>
      </c>
      <c r="K966">
        <v>0</v>
      </c>
      <c r="L966" t="s">
        <v>42</v>
      </c>
    </row>
    <row r="967" spans="1:12" x14ac:dyDescent="0.25">
      <c r="A967" t="s">
        <v>47</v>
      </c>
      <c r="B967">
        <v>165015</v>
      </c>
      <c r="C967">
        <v>160244</v>
      </c>
      <c r="D967">
        <v>160198</v>
      </c>
      <c r="E967">
        <v>159803</v>
      </c>
      <c r="F967">
        <v>138.989</v>
      </c>
      <c r="G967">
        <v>302.983</v>
      </c>
      <c r="H967">
        <v>56.4544</v>
      </c>
      <c r="I967">
        <v>1.2300499999999999E-3</v>
      </c>
      <c r="J967">
        <v>0.99935499999999999</v>
      </c>
      <c r="K967">
        <v>0</v>
      </c>
      <c r="L967" t="s">
        <v>42</v>
      </c>
    </row>
    <row r="968" spans="1:12" x14ac:dyDescent="0.25">
      <c r="A968" t="s">
        <v>47</v>
      </c>
      <c r="B968">
        <v>166193</v>
      </c>
      <c r="C968">
        <v>161386</v>
      </c>
      <c r="D968">
        <v>161341</v>
      </c>
      <c r="E968">
        <v>160947</v>
      </c>
      <c r="F968">
        <v>136.18299999999999</v>
      </c>
      <c r="G968">
        <v>306.30900000000003</v>
      </c>
      <c r="H968">
        <v>57.502400000000002</v>
      </c>
      <c r="I968">
        <v>1.2300600000000001E-3</v>
      </c>
      <c r="J968">
        <v>0.99947399999999997</v>
      </c>
      <c r="K968">
        <v>0</v>
      </c>
      <c r="L968" t="s">
        <v>42</v>
      </c>
    </row>
    <row r="969" spans="1:12" x14ac:dyDescent="0.25">
      <c r="A969" t="s">
        <v>47</v>
      </c>
      <c r="B969">
        <v>167231</v>
      </c>
      <c r="C969">
        <v>162423</v>
      </c>
      <c r="D969">
        <v>162377</v>
      </c>
      <c r="E969">
        <v>161980</v>
      </c>
      <c r="F969">
        <v>137.94999999999999</v>
      </c>
      <c r="G969">
        <v>316.06900000000002</v>
      </c>
      <c r="H969">
        <v>57.223500000000001</v>
      </c>
      <c r="I969">
        <v>1.2300499999999999E-3</v>
      </c>
      <c r="J969">
        <v>0.99981799999999998</v>
      </c>
      <c r="K969">
        <v>0</v>
      </c>
      <c r="L969" t="s">
        <v>42</v>
      </c>
    </row>
    <row r="970" spans="1:12" x14ac:dyDescent="0.25">
      <c r="A970" t="s">
        <v>47</v>
      </c>
      <c r="B970">
        <v>167778</v>
      </c>
      <c r="C970">
        <v>162973</v>
      </c>
      <c r="D970">
        <v>162928</v>
      </c>
      <c r="E970">
        <v>162534</v>
      </c>
      <c r="F970">
        <v>134.65299999999999</v>
      </c>
      <c r="G970">
        <v>314.779</v>
      </c>
      <c r="H970">
        <v>54.496600000000001</v>
      </c>
      <c r="I970">
        <v>1.2300600000000001E-3</v>
      </c>
      <c r="J970">
        <v>0.99993200000000004</v>
      </c>
      <c r="K970">
        <v>0</v>
      </c>
      <c r="L970" t="s">
        <v>42</v>
      </c>
    </row>
    <row r="971" spans="1:12" x14ac:dyDescent="0.25">
      <c r="A971" t="s">
        <v>47</v>
      </c>
      <c r="B971">
        <v>169305</v>
      </c>
      <c r="C971">
        <v>164495</v>
      </c>
      <c r="D971">
        <v>164450</v>
      </c>
      <c r="E971">
        <v>164058</v>
      </c>
      <c r="F971">
        <v>133.17599999999999</v>
      </c>
      <c r="G971">
        <v>300.28899999999999</v>
      </c>
      <c r="H971">
        <v>56.202399999999997</v>
      </c>
      <c r="I971">
        <v>1.2300499999999999E-3</v>
      </c>
      <c r="J971">
        <v>0.99785299999999999</v>
      </c>
      <c r="K971">
        <v>0</v>
      </c>
      <c r="L971" t="s">
        <v>42</v>
      </c>
    </row>
    <row r="972" spans="1:12" x14ac:dyDescent="0.25">
      <c r="A972" t="s">
        <v>47</v>
      </c>
      <c r="B972">
        <v>170212</v>
      </c>
      <c r="C972">
        <v>165436</v>
      </c>
      <c r="D972">
        <v>165391</v>
      </c>
      <c r="E972">
        <v>164996</v>
      </c>
      <c r="F972">
        <v>137.43199999999999</v>
      </c>
      <c r="G972">
        <v>303.57</v>
      </c>
      <c r="H972">
        <v>57.497300000000003</v>
      </c>
      <c r="I972">
        <v>1.2300499999999999E-3</v>
      </c>
      <c r="J972">
        <v>0.99983100000000003</v>
      </c>
      <c r="K972">
        <v>0</v>
      </c>
      <c r="L972" t="s">
        <v>42</v>
      </c>
    </row>
    <row r="973" spans="1:12" x14ac:dyDescent="0.25">
      <c r="A973" t="s">
        <v>47</v>
      </c>
      <c r="B973">
        <v>171137</v>
      </c>
      <c r="C973">
        <v>166338</v>
      </c>
      <c r="D973">
        <v>166293</v>
      </c>
      <c r="E973">
        <v>165900</v>
      </c>
      <c r="F973">
        <v>136.29300000000001</v>
      </c>
      <c r="G973">
        <v>308.10300000000001</v>
      </c>
      <c r="H973">
        <v>57.316600000000001</v>
      </c>
      <c r="I973">
        <v>1.2300499999999999E-3</v>
      </c>
      <c r="J973">
        <v>0.99999499999999997</v>
      </c>
      <c r="K973">
        <v>0</v>
      </c>
      <c r="L973" t="s">
        <v>42</v>
      </c>
    </row>
    <row r="974" spans="1:12" x14ac:dyDescent="0.25">
      <c r="A974" t="s">
        <v>47</v>
      </c>
      <c r="B974">
        <v>171652</v>
      </c>
      <c r="C974">
        <v>166802</v>
      </c>
      <c r="D974">
        <v>166757</v>
      </c>
      <c r="E974">
        <v>166364</v>
      </c>
      <c r="F974">
        <v>135.18700000000001</v>
      </c>
      <c r="G974">
        <v>302.142</v>
      </c>
      <c r="H974">
        <v>56.283999999999999</v>
      </c>
      <c r="I974">
        <v>1.2300499999999999E-3</v>
      </c>
      <c r="J974">
        <v>0.99966699999999997</v>
      </c>
      <c r="K974">
        <v>0</v>
      </c>
      <c r="L974" t="s">
        <v>42</v>
      </c>
    </row>
    <row r="975" spans="1:12" x14ac:dyDescent="0.25">
      <c r="A975" t="s">
        <v>47</v>
      </c>
      <c r="B975">
        <v>170973</v>
      </c>
      <c r="C975">
        <v>166143</v>
      </c>
      <c r="D975">
        <v>166097</v>
      </c>
      <c r="E975">
        <v>165704</v>
      </c>
      <c r="F975">
        <v>134.607</v>
      </c>
      <c r="G975">
        <v>302.25700000000001</v>
      </c>
      <c r="H975">
        <v>57.936900000000001</v>
      </c>
      <c r="I975">
        <v>1.2301E-3</v>
      </c>
      <c r="J975">
        <v>0.99985199999999996</v>
      </c>
      <c r="K975">
        <v>0</v>
      </c>
      <c r="L975" t="s">
        <v>42</v>
      </c>
    </row>
    <row r="976" spans="1:12" x14ac:dyDescent="0.25">
      <c r="A976" t="s">
        <v>47</v>
      </c>
      <c r="B976">
        <v>173279</v>
      </c>
      <c r="C976">
        <v>168490</v>
      </c>
      <c r="D976">
        <v>168444</v>
      </c>
      <c r="E976">
        <v>168048</v>
      </c>
      <c r="F976">
        <v>140.13499999999999</v>
      </c>
      <c r="G976">
        <v>306.608</v>
      </c>
      <c r="H976">
        <v>60.927199999999999</v>
      </c>
      <c r="I976">
        <v>1.2301199999999999E-3</v>
      </c>
      <c r="J976">
        <v>0.99996799999999997</v>
      </c>
      <c r="K976">
        <v>0</v>
      </c>
      <c r="L976" t="s">
        <v>42</v>
      </c>
    </row>
    <row r="977" spans="1:12" x14ac:dyDescent="0.25">
      <c r="A977" t="s">
        <v>47</v>
      </c>
      <c r="B977">
        <v>172088</v>
      </c>
      <c r="C977">
        <v>167270</v>
      </c>
      <c r="D977">
        <v>167225</v>
      </c>
      <c r="E977">
        <v>166831</v>
      </c>
      <c r="F977">
        <v>134.22900000000001</v>
      </c>
      <c r="G977">
        <v>301.49700000000001</v>
      </c>
      <c r="H977">
        <v>55.551000000000002</v>
      </c>
      <c r="I977">
        <v>1.2300499999999999E-3</v>
      </c>
      <c r="J977">
        <v>0.99923600000000001</v>
      </c>
      <c r="K977">
        <v>0</v>
      </c>
      <c r="L977" t="s">
        <v>42</v>
      </c>
    </row>
    <row r="978" spans="1:12" x14ac:dyDescent="0.25">
      <c r="A978" t="s">
        <v>47</v>
      </c>
      <c r="B978">
        <v>172196</v>
      </c>
      <c r="C978">
        <v>167369</v>
      </c>
      <c r="D978">
        <v>167324</v>
      </c>
      <c r="E978">
        <v>166930</v>
      </c>
      <c r="F978">
        <v>134.364</v>
      </c>
      <c r="G978">
        <v>302.94900000000001</v>
      </c>
      <c r="H978">
        <v>57.2014</v>
      </c>
      <c r="I978">
        <v>1.2300499999999999E-3</v>
      </c>
      <c r="J978">
        <v>0.99882700000000002</v>
      </c>
      <c r="K978">
        <v>0</v>
      </c>
      <c r="L978" t="s">
        <v>42</v>
      </c>
    </row>
    <row r="979" spans="1:12" x14ac:dyDescent="0.25">
      <c r="A979" t="s">
        <v>47</v>
      </c>
      <c r="B979">
        <v>172968</v>
      </c>
      <c r="C979">
        <v>168156</v>
      </c>
      <c r="D979">
        <v>168110</v>
      </c>
      <c r="E979">
        <v>167714</v>
      </c>
      <c r="F979">
        <v>139.68899999999999</v>
      </c>
      <c r="G979">
        <v>302.78800000000001</v>
      </c>
      <c r="H979">
        <v>57.656599999999997</v>
      </c>
      <c r="I979">
        <v>1.2300600000000001E-3</v>
      </c>
      <c r="J979">
        <v>0.99926099999999995</v>
      </c>
      <c r="K979">
        <v>0</v>
      </c>
      <c r="L979" t="s">
        <v>42</v>
      </c>
    </row>
    <row r="980" spans="1:12" x14ac:dyDescent="0.25">
      <c r="A980" t="s">
        <v>47</v>
      </c>
      <c r="B980">
        <v>172740</v>
      </c>
      <c r="C980">
        <v>167958</v>
      </c>
      <c r="D980">
        <v>167913</v>
      </c>
      <c r="E980">
        <v>167520</v>
      </c>
      <c r="F980">
        <v>134.149</v>
      </c>
      <c r="G980">
        <v>301.56700000000001</v>
      </c>
      <c r="H980">
        <v>58.166200000000003</v>
      </c>
      <c r="I980">
        <v>1.2300600000000001E-3</v>
      </c>
      <c r="J980">
        <v>0.99882800000000005</v>
      </c>
      <c r="K980">
        <v>0</v>
      </c>
      <c r="L980" t="s">
        <v>42</v>
      </c>
    </row>
    <row r="981" spans="1:12" x14ac:dyDescent="0.25">
      <c r="A981" t="s">
        <v>47</v>
      </c>
      <c r="B981">
        <v>173577</v>
      </c>
      <c r="C981">
        <v>168766</v>
      </c>
      <c r="D981">
        <v>168720</v>
      </c>
      <c r="E981">
        <v>168326</v>
      </c>
      <c r="F981">
        <v>136.34700000000001</v>
      </c>
      <c r="G981">
        <v>298.85199999999998</v>
      </c>
      <c r="H981">
        <v>55.908999999999999</v>
      </c>
      <c r="I981">
        <v>1.2300600000000001E-3</v>
      </c>
      <c r="J981">
        <v>0.99997000000000003</v>
      </c>
      <c r="K981">
        <v>0</v>
      </c>
      <c r="L981" t="s">
        <v>42</v>
      </c>
    </row>
    <row r="982" spans="1:12" x14ac:dyDescent="0.25">
      <c r="A982" t="s">
        <v>47</v>
      </c>
      <c r="B982">
        <v>174055</v>
      </c>
      <c r="C982">
        <v>169220</v>
      </c>
      <c r="D982">
        <v>169174</v>
      </c>
      <c r="E982">
        <v>168781</v>
      </c>
      <c r="F982">
        <v>136.15199999999999</v>
      </c>
      <c r="G982">
        <v>301.43200000000002</v>
      </c>
      <c r="H982">
        <v>57.781300000000002</v>
      </c>
      <c r="I982">
        <v>1.2300499999999999E-3</v>
      </c>
      <c r="J982">
        <v>0.99996499999999999</v>
      </c>
      <c r="K982">
        <v>0</v>
      </c>
      <c r="L982" t="s">
        <v>42</v>
      </c>
    </row>
    <row r="983" spans="1:12" x14ac:dyDescent="0.25">
      <c r="A983" t="s">
        <v>47</v>
      </c>
      <c r="B983">
        <v>175206</v>
      </c>
      <c r="C983">
        <v>170360</v>
      </c>
      <c r="D983">
        <v>170315</v>
      </c>
      <c r="E983">
        <v>169920</v>
      </c>
      <c r="F983">
        <v>141.21199999999999</v>
      </c>
      <c r="G983">
        <v>307.858</v>
      </c>
      <c r="H983">
        <v>61.954700000000003</v>
      </c>
      <c r="I983">
        <v>1.23007E-3</v>
      </c>
      <c r="J983">
        <v>0.99943099999999996</v>
      </c>
      <c r="K983">
        <v>0</v>
      </c>
      <c r="L983" t="s">
        <v>42</v>
      </c>
    </row>
    <row r="984" spans="1:12" x14ac:dyDescent="0.25">
      <c r="A984" t="s">
        <v>47</v>
      </c>
      <c r="B984">
        <v>175614</v>
      </c>
      <c r="C984">
        <v>170796</v>
      </c>
      <c r="D984">
        <v>170751</v>
      </c>
      <c r="E984">
        <v>170356</v>
      </c>
      <c r="F984">
        <v>137.893</v>
      </c>
      <c r="G984">
        <v>309.58199999999999</v>
      </c>
      <c r="H984">
        <v>64.491500000000002</v>
      </c>
      <c r="I984">
        <v>1.23011E-3</v>
      </c>
      <c r="J984">
        <v>0.99990999999999997</v>
      </c>
      <c r="K984">
        <v>0</v>
      </c>
      <c r="L984" t="s">
        <v>42</v>
      </c>
    </row>
    <row r="985" spans="1:12" x14ac:dyDescent="0.25">
      <c r="A985" t="s">
        <v>47</v>
      </c>
      <c r="B985">
        <v>175259</v>
      </c>
      <c r="C985">
        <v>170389</v>
      </c>
      <c r="D985">
        <v>170344</v>
      </c>
      <c r="E985">
        <v>169950</v>
      </c>
      <c r="F985">
        <v>133.53200000000001</v>
      </c>
      <c r="G985">
        <v>300.363</v>
      </c>
      <c r="H985">
        <v>57.237299999999998</v>
      </c>
      <c r="I985">
        <v>1.2300799999999999E-3</v>
      </c>
      <c r="J985">
        <v>0.99879300000000004</v>
      </c>
      <c r="K985">
        <v>0</v>
      </c>
      <c r="L985" t="s">
        <v>42</v>
      </c>
    </row>
    <row r="986" spans="1:12" x14ac:dyDescent="0.25">
      <c r="A986" t="s">
        <v>47</v>
      </c>
      <c r="B986">
        <v>176336</v>
      </c>
      <c r="C986">
        <v>171492</v>
      </c>
      <c r="D986">
        <v>171446</v>
      </c>
      <c r="E986">
        <v>171052</v>
      </c>
      <c r="F986">
        <v>136.78299999999999</v>
      </c>
      <c r="G986">
        <v>301.99799999999999</v>
      </c>
      <c r="H986">
        <v>57.6464</v>
      </c>
      <c r="I986">
        <v>1.23021E-3</v>
      </c>
      <c r="J986">
        <v>0.99993100000000001</v>
      </c>
      <c r="K986">
        <v>0</v>
      </c>
      <c r="L986" t="s">
        <v>42</v>
      </c>
    </row>
    <row r="987" spans="1:12" x14ac:dyDescent="0.25">
      <c r="A987" t="s">
        <v>47</v>
      </c>
      <c r="B987">
        <v>177154</v>
      </c>
      <c r="C987">
        <v>172361</v>
      </c>
      <c r="D987">
        <v>172315</v>
      </c>
      <c r="E987">
        <v>171921</v>
      </c>
      <c r="F987">
        <v>138.72800000000001</v>
      </c>
      <c r="G987">
        <v>305.41500000000002</v>
      </c>
      <c r="H987">
        <v>61.637500000000003</v>
      </c>
      <c r="I987">
        <v>1.2300799999999999E-3</v>
      </c>
      <c r="J987">
        <v>0.99954600000000005</v>
      </c>
      <c r="K987">
        <v>0</v>
      </c>
      <c r="L987" t="s">
        <v>42</v>
      </c>
    </row>
    <row r="988" spans="1:12" x14ac:dyDescent="0.25">
      <c r="A988" t="s">
        <v>47</v>
      </c>
      <c r="B988">
        <v>176057</v>
      </c>
      <c r="C988">
        <v>171227</v>
      </c>
      <c r="D988">
        <v>171181</v>
      </c>
      <c r="E988">
        <v>170788</v>
      </c>
      <c r="F988">
        <v>134.03700000000001</v>
      </c>
      <c r="G988">
        <v>298.72300000000001</v>
      </c>
      <c r="H988">
        <v>55.976799999999997</v>
      </c>
      <c r="I988">
        <v>1.2300499999999999E-3</v>
      </c>
      <c r="J988">
        <v>0.99986399999999998</v>
      </c>
      <c r="K988">
        <v>0</v>
      </c>
      <c r="L988" t="s">
        <v>42</v>
      </c>
    </row>
    <row r="989" spans="1:12" x14ac:dyDescent="0.25">
      <c r="A989" t="s">
        <v>47</v>
      </c>
      <c r="B989">
        <v>176307</v>
      </c>
      <c r="C989">
        <v>171429</v>
      </c>
      <c r="D989">
        <v>171383</v>
      </c>
      <c r="E989">
        <v>170988</v>
      </c>
      <c r="F989">
        <v>134.70699999999999</v>
      </c>
      <c r="G989">
        <v>303.173</v>
      </c>
      <c r="H989">
        <v>56.266399999999997</v>
      </c>
      <c r="I989">
        <v>1.23011E-3</v>
      </c>
      <c r="J989">
        <v>0.99978900000000004</v>
      </c>
      <c r="K989">
        <v>0</v>
      </c>
      <c r="L989" t="s">
        <v>42</v>
      </c>
    </row>
    <row r="990" spans="1:12" x14ac:dyDescent="0.25">
      <c r="A990" t="s">
        <v>47</v>
      </c>
      <c r="B990">
        <v>177917</v>
      </c>
      <c r="C990">
        <v>173080</v>
      </c>
      <c r="D990">
        <v>173035</v>
      </c>
      <c r="E990">
        <v>172640</v>
      </c>
      <c r="F990">
        <v>137.75800000000001</v>
      </c>
      <c r="G990">
        <v>301.798</v>
      </c>
      <c r="H990">
        <v>57.9131</v>
      </c>
      <c r="I990">
        <v>1.2300600000000001E-3</v>
      </c>
      <c r="J990">
        <v>0.99956999999999996</v>
      </c>
      <c r="K990">
        <v>0</v>
      </c>
      <c r="L990" t="s">
        <v>42</v>
      </c>
    </row>
    <row r="991" spans="1:12" x14ac:dyDescent="0.25">
      <c r="A991" t="s">
        <v>47</v>
      </c>
      <c r="B991">
        <v>177513</v>
      </c>
      <c r="C991">
        <v>172671</v>
      </c>
      <c r="D991">
        <v>172626</v>
      </c>
      <c r="E991">
        <v>172231</v>
      </c>
      <c r="F991">
        <v>136.67599999999999</v>
      </c>
      <c r="G991">
        <v>302.85599999999999</v>
      </c>
      <c r="H991">
        <v>59.708199999999998</v>
      </c>
      <c r="I991">
        <v>1.2300499999999999E-3</v>
      </c>
      <c r="J991">
        <v>0.99978400000000001</v>
      </c>
      <c r="K991">
        <v>0</v>
      </c>
      <c r="L991" t="s">
        <v>42</v>
      </c>
    </row>
    <row r="992" spans="1:12" x14ac:dyDescent="0.25">
      <c r="A992" t="s">
        <v>47</v>
      </c>
      <c r="B992">
        <v>177484</v>
      </c>
      <c r="C992">
        <v>172657</v>
      </c>
      <c r="D992">
        <v>172611</v>
      </c>
      <c r="E992">
        <v>172216</v>
      </c>
      <c r="F992">
        <v>134.74299999999999</v>
      </c>
      <c r="G992">
        <v>301.33600000000001</v>
      </c>
      <c r="H992">
        <v>59.020899999999997</v>
      </c>
      <c r="I992">
        <v>1.23007E-3</v>
      </c>
      <c r="J992">
        <v>0.99970800000000004</v>
      </c>
      <c r="K992">
        <v>0</v>
      </c>
      <c r="L992" t="s">
        <v>42</v>
      </c>
    </row>
    <row r="993" spans="1:25" x14ac:dyDescent="0.25">
      <c r="A993" t="s">
        <v>47</v>
      </c>
      <c r="B993">
        <v>178246</v>
      </c>
      <c r="C993">
        <v>173379</v>
      </c>
      <c r="D993">
        <v>173333</v>
      </c>
      <c r="E993">
        <v>172938</v>
      </c>
      <c r="F993">
        <v>136.42500000000001</v>
      </c>
      <c r="G993">
        <v>306.01</v>
      </c>
      <c r="H993">
        <v>58.891399999999997</v>
      </c>
      <c r="I993">
        <v>1.2300499999999999E-3</v>
      </c>
      <c r="J993">
        <v>0.99885699999999999</v>
      </c>
      <c r="K993">
        <v>0</v>
      </c>
      <c r="L993" t="s">
        <v>42</v>
      </c>
    </row>
    <row r="994" spans="1:25" x14ac:dyDescent="0.25">
      <c r="A994" t="s">
        <v>47</v>
      </c>
      <c r="B994">
        <v>178846</v>
      </c>
      <c r="C994">
        <v>174007</v>
      </c>
      <c r="D994">
        <v>173962</v>
      </c>
      <c r="E994">
        <v>173564</v>
      </c>
      <c r="F994">
        <v>137.821</v>
      </c>
      <c r="G994">
        <v>309.10000000000002</v>
      </c>
      <c r="H994">
        <v>63.2256</v>
      </c>
      <c r="I994">
        <v>1.2300499999999999E-3</v>
      </c>
      <c r="J994">
        <v>0.99901099999999998</v>
      </c>
      <c r="K994">
        <v>0</v>
      </c>
      <c r="L994" t="s">
        <v>42</v>
      </c>
    </row>
    <row r="995" spans="1:25" x14ac:dyDescent="0.25">
      <c r="A995" t="s">
        <v>47</v>
      </c>
      <c r="B995">
        <v>178898</v>
      </c>
      <c r="C995">
        <v>174044</v>
      </c>
      <c r="D995">
        <v>173999</v>
      </c>
      <c r="E995">
        <v>173603</v>
      </c>
      <c r="F995">
        <v>139.768</v>
      </c>
      <c r="G995">
        <v>324.52699999999999</v>
      </c>
      <c r="H995">
        <v>62.751800000000003</v>
      </c>
      <c r="I995">
        <v>1.2300499999999999E-3</v>
      </c>
      <c r="J995">
        <v>0.99967200000000001</v>
      </c>
      <c r="K995">
        <v>0</v>
      </c>
      <c r="L995" t="s">
        <v>42</v>
      </c>
    </row>
    <row r="996" spans="1:25" x14ac:dyDescent="0.25">
      <c r="A996" t="s">
        <v>47</v>
      </c>
      <c r="B996">
        <v>178573</v>
      </c>
      <c r="C996">
        <v>173691</v>
      </c>
      <c r="D996">
        <v>173645</v>
      </c>
      <c r="E996">
        <v>173252</v>
      </c>
      <c r="F996">
        <v>136.054</v>
      </c>
      <c r="G996">
        <v>322.42700000000002</v>
      </c>
      <c r="H996">
        <v>59.784599999999998</v>
      </c>
      <c r="I996">
        <v>1.2300600000000001E-3</v>
      </c>
      <c r="J996">
        <v>0.99923600000000001</v>
      </c>
      <c r="K996">
        <v>0</v>
      </c>
      <c r="L996" t="s">
        <v>42</v>
      </c>
    </row>
    <row r="997" spans="1:25" x14ac:dyDescent="0.25">
      <c r="A997" t="s">
        <v>47</v>
      </c>
      <c r="B997">
        <v>178880</v>
      </c>
      <c r="C997">
        <v>173989</v>
      </c>
      <c r="D997">
        <v>173943</v>
      </c>
      <c r="E997">
        <v>173551</v>
      </c>
      <c r="F997">
        <v>135.23500000000001</v>
      </c>
      <c r="G997">
        <v>324.76900000000001</v>
      </c>
      <c r="H997">
        <v>60.790799999999997</v>
      </c>
      <c r="I997">
        <v>1.2300499999999999E-3</v>
      </c>
      <c r="J997">
        <v>0.99986399999999998</v>
      </c>
      <c r="K997">
        <v>0</v>
      </c>
      <c r="L997" t="s">
        <v>42</v>
      </c>
    </row>
    <row r="998" spans="1:25" x14ac:dyDescent="0.25">
      <c r="A998" t="s">
        <v>47</v>
      </c>
      <c r="B998">
        <v>182256</v>
      </c>
      <c r="C998">
        <v>177393</v>
      </c>
      <c r="D998">
        <v>177347</v>
      </c>
      <c r="E998">
        <v>176945</v>
      </c>
      <c r="F998">
        <v>135.96100000000001</v>
      </c>
      <c r="G998">
        <v>330.04700000000003</v>
      </c>
      <c r="H998">
        <v>60.429299999999998</v>
      </c>
      <c r="I998">
        <v>1.2300600000000001E-3</v>
      </c>
      <c r="J998">
        <v>0.99900900000000004</v>
      </c>
      <c r="K998">
        <v>0</v>
      </c>
      <c r="L998" t="s">
        <v>42</v>
      </c>
    </row>
    <row r="999" spans="1:25" x14ac:dyDescent="0.25">
      <c r="A999" t="s">
        <v>47</v>
      </c>
      <c r="B999">
        <v>180833</v>
      </c>
      <c r="C999">
        <v>175979</v>
      </c>
      <c r="D999">
        <v>175934</v>
      </c>
      <c r="E999">
        <v>175540</v>
      </c>
      <c r="F999">
        <v>136.916</v>
      </c>
      <c r="G999">
        <v>328.47300000000001</v>
      </c>
      <c r="H999">
        <v>66.615700000000004</v>
      </c>
      <c r="I999">
        <v>1.23007E-3</v>
      </c>
      <c r="J999">
        <v>0.99997400000000003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180777</v>
      </c>
      <c r="C1000">
        <v>175923</v>
      </c>
      <c r="D1000">
        <v>175878</v>
      </c>
      <c r="E1000">
        <v>175484</v>
      </c>
      <c r="F1000">
        <v>137.858</v>
      </c>
      <c r="G1000">
        <v>301.37299999999999</v>
      </c>
      <c r="H1000">
        <v>57.3279</v>
      </c>
      <c r="I1000">
        <v>1.23007E-3</v>
      </c>
      <c r="J1000">
        <v>0.99951299999999998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181804</v>
      </c>
      <c r="C1001">
        <v>176896</v>
      </c>
      <c r="D1001">
        <v>176851</v>
      </c>
      <c r="E1001">
        <v>176456</v>
      </c>
      <c r="F1001">
        <v>135.09200000000001</v>
      </c>
      <c r="G1001">
        <v>302.87700000000001</v>
      </c>
      <c r="H1001">
        <v>60.466999999999999</v>
      </c>
      <c r="I1001">
        <v>1.2300499999999999E-3</v>
      </c>
      <c r="J1001">
        <v>0.99947399999999997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182507</v>
      </c>
      <c r="C1002">
        <v>177640</v>
      </c>
      <c r="D1002">
        <v>177595</v>
      </c>
      <c r="E1002">
        <v>177199</v>
      </c>
      <c r="F1002">
        <v>136.452</v>
      </c>
      <c r="G1002">
        <v>304.81200000000001</v>
      </c>
      <c r="H1002">
        <v>61.331400000000002</v>
      </c>
      <c r="I1002">
        <v>1.2300499999999999E-3</v>
      </c>
      <c r="J1002">
        <v>0.99945399999999995</v>
      </c>
      <c r="K1002">
        <v>0</v>
      </c>
      <c r="L1002" t="s">
        <v>42</v>
      </c>
    </row>
    <row r="1003" spans="1:25" x14ac:dyDescent="0.25">
      <c r="A1003" t="s">
        <v>47</v>
      </c>
      <c r="B1003">
        <v>183568</v>
      </c>
      <c r="C1003">
        <v>178711</v>
      </c>
      <c r="D1003">
        <v>178666</v>
      </c>
      <c r="E1003">
        <v>178270</v>
      </c>
      <c r="F1003">
        <v>138.21799999999999</v>
      </c>
      <c r="G1003">
        <v>307.685</v>
      </c>
      <c r="H1003">
        <v>62.420499999999997</v>
      </c>
      <c r="I1003">
        <v>1.2300499999999999E-3</v>
      </c>
      <c r="J1003">
        <v>0.99996099999999999</v>
      </c>
      <c r="K1003">
        <v>0</v>
      </c>
      <c r="L1003" t="s">
        <v>42</v>
      </c>
    </row>
    <row r="1004" spans="1:25" x14ac:dyDescent="0.25">
      <c r="A1004" t="s">
        <v>47</v>
      </c>
      <c r="B1004">
        <v>182906</v>
      </c>
      <c r="C1004">
        <v>178049</v>
      </c>
      <c r="D1004">
        <v>178004</v>
      </c>
      <c r="E1004">
        <v>177610</v>
      </c>
      <c r="F1004">
        <v>134.61099999999999</v>
      </c>
      <c r="G1004">
        <v>300.37299999999999</v>
      </c>
      <c r="H1004">
        <v>59.315199999999997</v>
      </c>
      <c r="I1004">
        <v>1.2300600000000001E-3</v>
      </c>
      <c r="J1004">
        <v>0.99961100000000003</v>
      </c>
      <c r="K1004">
        <v>0</v>
      </c>
      <c r="L1004" t="s">
        <v>42</v>
      </c>
    </row>
    <row r="1005" spans="1:25" x14ac:dyDescent="0.25">
      <c r="A1005" t="s">
        <v>47</v>
      </c>
      <c r="B1005">
        <v>186045</v>
      </c>
      <c r="C1005">
        <v>181094</v>
      </c>
      <c r="D1005">
        <v>181048</v>
      </c>
      <c r="E1005">
        <v>180647</v>
      </c>
      <c r="F1005">
        <v>137.82499999999999</v>
      </c>
      <c r="G1005">
        <v>325.995</v>
      </c>
      <c r="H1005">
        <v>70.061899999999994</v>
      </c>
      <c r="I1005">
        <v>1.2300499999999999E-3</v>
      </c>
      <c r="J1005">
        <v>0.99919999999999998</v>
      </c>
      <c r="K1005">
        <v>0</v>
      </c>
      <c r="L1005" t="s">
        <v>42</v>
      </c>
    </row>
    <row r="1006" spans="1:25" x14ac:dyDescent="0.25">
      <c r="A1006" t="s">
        <v>47</v>
      </c>
      <c r="B1006">
        <v>190841</v>
      </c>
      <c r="C1006">
        <v>185794</v>
      </c>
      <c r="D1006">
        <v>185747</v>
      </c>
      <c r="E1006">
        <v>185343</v>
      </c>
      <c r="F1006">
        <v>151.23400000000001</v>
      </c>
      <c r="G1006">
        <v>355.642</v>
      </c>
      <c r="H1006">
        <v>80.220699999999994</v>
      </c>
      <c r="I1006">
        <v>1.2300499999999999E-3</v>
      </c>
      <c r="J1006">
        <v>0.99944699999999997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190754</v>
      </c>
      <c r="C1007">
        <v>185734</v>
      </c>
      <c r="D1007">
        <v>185687</v>
      </c>
      <c r="E1007">
        <v>185280</v>
      </c>
      <c r="F1007">
        <v>150.30699999999999</v>
      </c>
      <c r="G1007">
        <v>377.822</v>
      </c>
      <c r="H1007">
        <v>81.298299999999998</v>
      </c>
      <c r="I1007">
        <v>1.2300499999999999E-3</v>
      </c>
      <c r="J1007">
        <v>0.99969799999999998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190155</v>
      </c>
      <c r="C1008">
        <v>185089</v>
      </c>
      <c r="D1008">
        <v>185042</v>
      </c>
      <c r="E1008">
        <v>184636</v>
      </c>
      <c r="F1008">
        <v>147.529</v>
      </c>
      <c r="G1008">
        <v>365.76600000000002</v>
      </c>
      <c r="H1008">
        <v>79.090100000000007</v>
      </c>
      <c r="I1008">
        <v>1.2300499999999999E-3</v>
      </c>
      <c r="J1008">
        <v>0.99953000000000003</v>
      </c>
      <c r="K1008">
        <v>0</v>
      </c>
      <c r="L1008" t="s">
        <v>42</v>
      </c>
      <c r="R1008">
        <f>AVERAGE(B959:B1008)</f>
        <v>174294.26</v>
      </c>
      <c r="S1008">
        <f>AVERAGE(C959:C1008)</f>
        <v>169450.7</v>
      </c>
      <c r="U1008">
        <f>_xlfn.VAR.P(B959:B1008)</f>
        <v>62782914.832399987</v>
      </c>
      <c r="V1008">
        <f>_xlfn.VAR.P(C959:C1008)</f>
        <v>62001879.329999983</v>
      </c>
      <c r="X1008">
        <f>1.96*SQRT(U1008)/50</f>
        <v>310.60382845042187</v>
      </c>
      <c r="Y1008">
        <f>1.96*SQRT(V1008)/50</f>
        <v>308.66578665872765</v>
      </c>
    </row>
    <row r="1009" spans="1:12" x14ac:dyDescent="0.25">
      <c r="A1009" t="s">
        <v>48</v>
      </c>
      <c r="B1009">
        <v>8714868.8454999998</v>
      </c>
      <c r="C1009" t="s">
        <v>36</v>
      </c>
    </row>
    <row r="1010" spans="1:12" x14ac:dyDescent="0.25">
      <c r="A1010" t="s">
        <v>49</v>
      </c>
      <c r="B1010">
        <v>158071</v>
      </c>
      <c r="C1010">
        <v>157933</v>
      </c>
      <c r="D1010">
        <v>157886</v>
      </c>
      <c r="E1010">
        <v>157480</v>
      </c>
      <c r="F1010">
        <v>140.96700000000001</v>
      </c>
      <c r="G1010">
        <v>0</v>
      </c>
      <c r="H1010">
        <v>72.454300000000003</v>
      </c>
      <c r="I1010">
        <v>1.23007E-3</v>
      </c>
      <c r="J1010">
        <v>0.99978599999999995</v>
      </c>
      <c r="K1010">
        <v>0</v>
      </c>
      <c r="L1010" t="s">
        <v>42</v>
      </c>
    </row>
    <row r="1011" spans="1:12" x14ac:dyDescent="0.25">
      <c r="A1011" t="s">
        <v>49</v>
      </c>
      <c r="B1011">
        <v>157942</v>
      </c>
      <c r="C1011">
        <v>157802</v>
      </c>
      <c r="D1011">
        <v>157755</v>
      </c>
      <c r="E1011">
        <v>157348</v>
      </c>
      <c r="F1011">
        <v>141.44800000000001</v>
      </c>
      <c r="G1011">
        <v>0</v>
      </c>
      <c r="H1011">
        <v>70.151200000000003</v>
      </c>
      <c r="I1011">
        <v>1.2300499999999999E-3</v>
      </c>
      <c r="J1011">
        <v>0.99943300000000002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158303</v>
      </c>
      <c r="C1012">
        <v>158165</v>
      </c>
      <c r="D1012">
        <v>158119</v>
      </c>
      <c r="E1012">
        <v>157713</v>
      </c>
      <c r="F1012">
        <v>142.46</v>
      </c>
      <c r="G1012">
        <v>0</v>
      </c>
      <c r="H1012">
        <v>71.458200000000005</v>
      </c>
      <c r="I1012">
        <v>1.23007E-3</v>
      </c>
      <c r="J1012">
        <v>0.999475</v>
      </c>
      <c r="K1012">
        <v>0</v>
      </c>
      <c r="L1012" t="s">
        <v>42</v>
      </c>
    </row>
    <row r="1013" spans="1:12" x14ac:dyDescent="0.25">
      <c r="A1013" t="s">
        <v>49</v>
      </c>
      <c r="B1013">
        <v>157058</v>
      </c>
      <c r="C1013">
        <v>156919</v>
      </c>
      <c r="D1013">
        <v>156873</v>
      </c>
      <c r="E1013">
        <v>156471</v>
      </c>
      <c r="F1013">
        <v>138.66499999999999</v>
      </c>
      <c r="G1013">
        <v>0</v>
      </c>
      <c r="H1013">
        <v>65.717100000000002</v>
      </c>
      <c r="I1013">
        <v>1.2300499999999999E-3</v>
      </c>
      <c r="J1013">
        <v>0.999946</v>
      </c>
      <c r="K1013">
        <v>0</v>
      </c>
      <c r="L1013" t="s">
        <v>42</v>
      </c>
    </row>
    <row r="1014" spans="1:12" x14ac:dyDescent="0.25">
      <c r="A1014" t="s">
        <v>49</v>
      </c>
      <c r="B1014" s="9">
        <v>1179680</v>
      </c>
      <c r="C1014" s="9">
        <v>1179540</v>
      </c>
      <c r="D1014" s="9">
        <v>1179490</v>
      </c>
      <c r="E1014" s="9">
        <v>1179080</v>
      </c>
      <c r="F1014">
        <v>132.494</v>
      </c>
      <c r="G1014">
        <v>0</v>
      </c>
      <c r="H1014">
        <v>72.336699999999993</v>
      </c>
      <c r="I1014">
        <v>1.2300499999999999E-3</v>
      </c>
      <c r="J1014">
        <v>0.99974399999999997</v>
      </c>
      <c r="K1014">
        <v>0</v>
      </c>
      <c r="L1014" t="s">
        <v>42</v>
      </c>
    </row>
    <row r="1015" spans="1:12" x14ac:dyDescent="0.25">
      <c r="A1015" t="s">
        <v>49</v>
      </c>
      <c r="B1015">
        <v>158839</v>
      </c>
      <c r="C1015">
        <v>158699</v>
      </c>
      <c r="D1015">
        <v>158652</v>
      </c>
      <c r="E1015">
        <v>158246</v>
      </c>
      <c r="F1015">
        <v>142.45599999999999</v>
      </c>
      <c r="G1015">
        <v>0</v>
      </c>
      <c r="H1015">
        <v>75.707099999999997</v>
      </c>
      <c r="I1015">
        <v>1.2300499999999999E-3</v>
      </c>
      <c r="J1015">
        <v>0.999332</v>
      </c>
      <c r="K1015">
        <v>0</v>
      </c>
      <c r="L1015" t="s">
        <v>42</v>
      </c>
    </row>
    <row r="1016" spans="1:12" x14ac:dyDescent="0.25">
      <c r="A1016" t="s">
        <v>49</v>
      </c>
      <c r="B1016">
        <v>159614</v>
      </c>
      <c r="C1016">
        <v>159471</v>
      </c>
      <c r="D1016">
        <v>159424</v>
      </c>
      <c r="E1016">
        <v>159014</v>
      </c>
      <c r="F1016">
        <v>143.316</v>
      </c>
      <c r="G1016">
        <v>0</v>
      </c>
      <c r="H1016">
        <v>78.052899999999994</v>
      </c>
      <c r="I1016">
        <v>1.2300499999999999E-3</v>
      </c>
      <c r="J1016">
        <v>0.99845200000000001</v>
      </c>
      <c r="K1016">
        <v>0</v>
      </c>
      <c r="L1016" t="s">
        <v>42</v>
      </c>
    </row>
    <row r="1017" spans="1:12" x14ac:dyDescent="0.25">
      <c r="A1017" t="s">
        <v>49</v>
      </c>
      <c r="B1017">
        <v>159596</v>
      </c>
      <c r="C1017">
        <v>159450</v>
      </c>
      <c r="D1017">
        <v>159402</v>
      </c>
      <c r="E1017">
        <v>158994</v>
      </c>
      <c r="F1017">
        <v>143.34</v>
      </c>
      <c r="G1017">
        <v>0</v>
      </c>
      <c r="H1017">
        <v>79.404399999999995</v>
      </c>
      <c r="I1017">
        <v>1.2300499999999999E-3</v>
      </c>
      <c r="J1017">
        <v>0.99967200000000001</v>
      </c>
      <c r="K1017">
        <v>0</v>
      </c>
      <c r="L1017" t="s">
        <v>42</v>
      </c>
    </row>
    <row r="1018" spans="1:12" x14ac:dyDescent="0.25">
      <c r="A1018" t="s">
        <v>49</v>
      </c>
      <c r="B1018">
        <v>159967</v>
      </c>
      <c r="C1018">
        <v>159828</v>
      </c>
      <c r="D1018">
        <v>159781</v>
      </c>
      <c r="E1018">
        <v>159375</v>
      </c>
      <c r="F1018">
        <v>143.05500000000001</v>
      </c>
      <c r="G1018">
        <v>0</v>
      </c>
      <c r="H1018">
        <v>82.363200000000006</v>
      </c>
      <c r="I1018">
        <v>1.2300499999999999E-3</v>
      </c>
      <c r="J1018">
        <v>0.99988900000000003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160951</v>
      </c>
      <c r="C1019">
        <v>160811</v>
      </c>
      <c r="D1019">
        <v>160762</v>
      </c>
      <c r="E1019">
        <v>160354</v>
      </c>
      <c r="F1019">
        <v>143.50700000000001</v>
      </c>
      <c r="G1019">
        <v>0</v>
      </c>
      <c r="H1019">
        <v>81.966999999999999</v>
      </c>
      <c r="I1019">
        <v>1.2300600000000001E-3</v>
      </c>
      <c r="J1019">
        <v>0.99955400000000005</v>
      </c>
      <c r="K1019">
        <v>0</v>
      </c>
      <c r="L1019" t="s">
        <v>42</v>
      </c>
    </row>
    <row r="1020" spans="1:12" x14ac:dyDescent="0.25">
      <c r="A1020" t="s">
        <v>49</v>
      </c>
      <c r="B1020">
        <v>160034</v>
      </c>
      <c r="C1020">
        <v>159894</v>
      </c>
      <c r="D1020">
        <v>159846</v>
      </c>
      <c r="E1020">
        <v>159439</v>
      </c>
      <c r="F1020">
        <v>143.358</v>
      </c>
      <c r="G1020">
        <v>0</v>
      </c>
      <c r="H1020">
        <v>80.299700000000001</v>
      </c>
      <c r="I1020">
        <v>1.2300499999999999E-3</v>
      </c>
      <c r="J1020">
        <v>0.99974600000000002</v>
      </c>
      <c r="K1020">
        <v>0</v>
      </c>
      <c r="L1020" t="s">
        <v>42</v>
      </c>
    </row>
    <row r="1021" spans="1:12" x14ac:dyDescent="0.25">
      <c r="A1021" t="s">
        <v>49</v>
      </c>
      <c r="B1021">
        <v>160249</v>
      </c>
      <c r="C1021">
        <v>160108</v>
      </c>
      <c r="D1021">
        <v>160060</v>
      </c>
      <c r="E1021">
        <v>159653</v>
      </c>
      <c r="F1021">
        <v>143.696</v>
      </c>
      <c r="G1021">
        <v>0</v>
      </c>
      <c r="H1021">
        <v>81.585400000000007</v>
      </c>
      <c r="I1021">
        <v>1.2300900000000001E-3</v>
      </c>
      <c r="J1021">
        <v>0.999942</v>
      </c>
      <c r="K1021">
        <v>0</v>
      </c>
      <c r="L1021" t="s">
        <v>42</v>
      </c>
    </row>
    <row r="1022" spans="1:12" x14ac:dyDescent="0.25">
      <c r="A1022" t="s">
        <v>49</v>
      </c>
      <c r="B1022">
        <v>161915</v>
      </c>
      <c r="C1022">
        <v>161771</v>
      </c>
      <c r="D1022">
        <v>161722</v>
      </c>
      <c r="E1022">
        <v>161310</v>
      </c>
      <c r="F1022">
        <v>146.60599999999999</v>
      </c>
      <c r="G1022">
        <v>0</v>
      </c>
      <c r="H1022">
        <v>87.1828</v>
      </c>
      <c r="I1022">
        <v>1.2300600000000001E-3</v>
      </c>
      <c r="J1022">
        <v>0.99979099999999999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159728</v>
      </c>
      <c r="C1023">
        <v>159587</v>
      </c>
      <c r="D1023">
        <v>159539</v>
      </c>
      <c r="E1023">
        <v>159131</v>
      </c>
      <c r="F1023">
        <v>138.643</v>
      </c>
      <c r="G1023">
        <v>0</v>
      </c>
      <c r="H1023">
        <v>79.878399999999999</v>
      </c>
      <c r="I1023">
        <v>1.2300499999999999E-3</v>
      </c>
      <c r="J1023">
        <v>0.99952700000000005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160156</v>
      </c>
      <c r="C1024">
        <v>160016</v>
      </c>
      <c r="D1024">
        <v>159969</v>
      </c>
      <c r="E1024">
        <v>159558</v>
      </c>
      <c r="F1024">
        <v>145.393</v>
      </c>
      <c r="G1024">
        <v>0</v>
      </c>
      <c r="H1024">
        <v>81.736699999999999</v>
      </c>
      <c r="I1024">
        <v>1.2300499999999999E-3</v>
      </c>
      <c r="J1024">
        <v>0.99973400000000001</v>
      </c>
      <c r="K1024">
        <v>0</v>
      </c>
      <c r="L1024" t="s">
        <v>42</v>
      </c>
    </row>
    <row r="1025" spans="1:12" x14ac:dyDescent="0.25">
      <c r="A1025" t="s">
        <v>49</v>
      </c>
      <c r="B1025">
        <v>160536</v>
      </c>
      <c r="C1025">
        <v>160398</v>
      </c>
      <c r="D1025">
        <v>160349</v>
      </c>
      <c r="E1025">
        <v>159936</v>
      </c>
      <c r="F1025">
        <v>144.37100000000001</v>
      </c>
      <c r="G1025">
        <v>0</v>
      </c>
      <c r="H1025">
        <v>78.736000000000004</v>
      </c>
      <c r="I1025">
        <v>1.23007E-3</v>
      </c>
      <c r="J1025">
        <v>0.99946500000000005</v>
      </c>
      <c r="K1025">
        <v>0</v>
      </c>
      <c r="L1025" t="s">
        <v>42</v>
      </c>
    </row>
    <row r="1026" spans="1:12" x14ac:dyDescent="0.25">
      <c r="A1026" t="s">
        <v>49</v>
      </c>
      <c r="B1026">
        <v>160743</v>
      </c>
      <c r="C1026">
        <v>160605</v>
      </c>
      <c r="D1026">
        <v>160557</v>
      </c>
      <c r="E1026">
        <v>160146</v>
      </c>
      <c r="F1026">
        <v>145.501</v>
      </c>
      <c r="G1026">
        <v>0</v>
      </c>
      <c r="H1026">
        <v>81.606200000000001</v>
      </c>
      <c r="I1026">
        <v>1.2300799999999999E-3</v>
      </c>
      <c r="J1026">
        <v>0.99995299999999998</v>
      </c>
      <c r="K1026">
        <v>0</v>
      </c>
      <c r="L1026" t="s">
        <v>42</v>
      </c>
    </row>
    <row r="1027" spans="1:12" x14ac:dyDescent="0.25">
      <c r="A1027" t="s">
        <v>49</v>
      </c>
      <c r="B1027">
        <v>160745</v>
      </c>
      <c r="C1027">
        <v>160604</v>
      </c>
      <c r="D1027">
        <v>160557</v>
      </c>
      <c r="E1027">
        <v>160148</v>
      </c>
      <c r="F1027">
        <v>143.47300000000001</v>
      </c>
      <c r="G1027">
        <v>0</v>
      </c>
      <c r="H1027">
        <v>83.490600000000001</v>
      </c>
      <c r="I1027">
        <v>1.2300900000000001E-3</v>
      </c>
      <c r="J1027">
        <v>0.99909800000000004</v>
      </c>
      <c r="K1027">
        <v>0</v>
      </c>
      <c r="L1027" t="s">
        <v>42</v>
      </c>
    </row>
    <row r="1028" spans="1:12" x14ac:dyDescent="0.25">
      <c r="A1028" t="s">
        <v>49</v>
      </c>
      <c r="B1028">
        <v>159651</v>
      </c>
      <c r="C1028">
        <v>159510</v>
      </c>
      <c r="D1028">
        <v>159462</v>
      </c>
      <c r="E1028">
        <v>159056</v>
      </c>
      <c r="F1028">
        <v>144.148</v>
      </c>
      <c r="G1028">
        <v>0</v>
      </c>
      <c r="H1028">
        <v>80.005300000000005</v>
      </c>
      <c r="I1028">
        <v>1.2300499999999999E-3</v>
      </c>
      <c r="J1028">
        <v>0.99951999999999996</v>
      </c>
      <c r="K1028">
        <v>0</v>
      </c>
      <c r="L1028" t="s">
        <v>42</v>
      </c>
    </row>
    <row r="1029" spans="1:12" x14ac:dyDescent="0.25">
      <c r="A1029" t="s">
        <v>49</v>
      </c>
      <c r="B1029">
        <v>159308</v>
      </c>
      <c r="C1029">
        <v>159167</v>
      </c>
      <c r="D1029">
        <v>159120</v>
      </c>
      <c r="E1029">
        <v>158715</v>
      </c>
      <c r="F1029">
        <v>140.953</v>
      </c>
      <c r="G1029">
        <v>0</v>
      </c>
      <c r="H1029">
        <v>78.145799999999994</v>
      </c>
      <c r="I1029">
        <v>1.2300499999999999E-3</v>
      </c>
      <c r="J1029">
        <v>0.99959799999999999</v>
      </c>
      <c r="K1029">
        <v>0</v>
      </c>
      <c r="L1029" t="s">
        <v>42</v>
      </c>
    </row>
    <row r="1030" spans="1:12" x14ac:dyDescent="0.25">
      <c r="A1030" t="s">
        <v>49</v>
      </c>
      <c r="B1030">
        <v>160751</v>
      </c>
      <c r="C1030">
        <v>160611</v>
      </c>
      <c r="D1030">
        <v>160563</v>
      </c>
      <c r="E1030">
        <v>160155</v>
      </c>
      <c r="F1030">
        <v>143.78800000000001</v>
      </c>
      <c r="G1030">
        <v>0</v>
      </c>
      <c r="H1030">
        <v>81.347099999999998</v>
      </c>
      <c r="I1030">
        <v>1.2300600000000001E-3</v>
      </c>
      <c r="J1030">
        <v>0.99985199999999996</v>
      </c>
      <c r="K1030">
        <v>0</v>
      </c>
      <c r="L1030" t="s">
        <v>42</v>
      </c>
    </row>
    <row r="1031" spans="1:12" x14ac:dyDescent="0.25">
      <c r="A1031" t="s">
        <v>49</v>
      </c>
      <c r="B1031">
        <v>160672</v>
      </c>
      <c r="C1031">
        <v>160534</v>
      </c>
      <c r="D1031">
        <v>160486</v>
      </c>
      <c r="E1031">
        <v>160078</v>
      </c>
      <c r="F1031">
        <v>145.47800000000001</v>
      </c>
      <c r="G1031">
        <v>0</v>
      </c>
      <c r="H1031">
        <v>80.206999999999994</v>
      </c>
      <c r="I1031">
        <v>1.2300499999999999E-3</v>
      </c>
      <c r="J1031">
        <v>0.99973100000000004</v>
      </c>
      <c r="K1031">
        <v>0</v>
      </c>
      <c r="L1031" t="s">
        <v>42</v>
      </c>
    </row>
    <row r="1032" spans="1:12" x14ac:dyDescent="0.25">
      <c r="A1032" t="s">
        <v>49</v>
      </c>
      <c r="B1032">
        <v>162687</v>
      </c>
      <c r="C1032">
        <v>162547</v>
      </c>
      <c r="D1032">
        <v>162498</v>
      </c>
      <c r="E1032">
        <v>162084</v>
      </c>
      <c r="F1032">
        <v>146.32300000000001</v>
      </c>
      <c r="G1032">
        <v>0</v>
      </c>
      <c r="H1032">
        <v>89.285700000000006</v>
      </c>
      <c r="I1032">
        <v>1.2300600000000001E-3</v>
      </c>
      <c r="J1032">
        <v>0.99966600000000005</v>
      </c>
      <c r="K1032">
        <v>0</v>
      </c>
      <c r="L1032" t="s">
        <v>42</v>
      </c>
    </row>
    <row r="1033" spans="1:12" x14ac:dyDescent="0.25">
      <c r="A1033" t="s">
        <v>49</v>
      </c>
      <c r="B1033">
        <v>164396</v>
      </c>
      <c r="C1033">
        <v>164256</v>
      </c>
      <c r="D1033">
        <v>164206</v>
      </c>
      <c r="E1033">
        <v>163792</v>
      </c>
      <c r="F1033">
        <v>150.57300000000001</v>
      </c>
      <c r="G1033">
        <v>0</v>
      </c>
      <c r="H1033">
        <v>100.645</v>
      </c>
      <c r="I1033">
        <v>1.2301199999999999E-3</v>
      </c>
      <c r="J1033">
        <v>0.99919199999999997</v>
      </c>
      <c r="K1033">
        <v>0</v>
      </c>
      <c r="L1033" t="s">
        <v>42</v>
      </c>
    </row>
    <row r="1034" spans="1:12" x14ac:dyDescent="0.25">
      <c r="A1034" t="s">
        <v>49</v>
      </c>
      <c r="B1034">
        <v>170469</v>
      </c>
      <c r="C1034">
        <v>170315</v>
      </c>
      <c r="D1034">
        <v>170263</v>
      </c>
      <c r="E1034">
        <v>169837</v>
      </c>
      <c r="F1034">
        <v>160.45500000000001</v>
      </c>
      <c r="G1034">
        <v>0</v>
      </c>
      <c r="H1034">
        <v>134.48500000000001</v>
      </c>
      <c r="I1034">
        <v>1.2300499999999999E-3</v>
      </c>
      <c r="J1034">
        <v>0.99974099999999999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171264</v>
      </c>
      <c r="C1035">
        <v>171113</v>
      </c>
      <c r="D1035">
        <v>171061</v>
      </c>
      <c r="E1035">
        <v>170634</v>
      </c>
      <c r="F1035">
        <v>154.82</v>
      </c>
      <c r="G1035">
        <v>0</v>
      </c>
      <c r="H1035">
        <v>134.49</v>
      </c>
      <c r="I1035">
        <v>1.2300499999999999E-3</v>
      </c>
      <c r="J1035">
        <v>0.99915500000000002</v>
      </c>
      <c r="K1035">
        <v>0</v>
      </c>
      <c r="L1035" t="s">
        <v>42</v>
      </c>
    </row>
    <row r="1036" spans="1:12" x14ac:dyDescent="0.25">
      <c r="A1036" t="s">
        <v>49</v>
      </c>
      <c r="B1036">
        <v>159524</v>
      </c>
      <c r="C1036">
        <v>159381</v>
      </c>
      <c r="D1036">
        <v>159334</v>
      </c>
      <c r="E1036">
        <v>158926</v>
      </c>
      <c r="F1036">
        <v>142.44999999999999</v>
      </c>
      <c r="G1036">
        <v>0</v>
      </c>
      <c r="H1036">
        <v>79.205200000000005</v>
      </c>
      <c r="I1036">
        <v>1.2300499999999999E-3</v>
      </c>
      <c r="J1036">
        <v>0.99993399999999999</v>
      </c>
      <c r="K1036">
        <v>0</v>
      </c>
      <c r="L1036" t="s">
        <v>42</v>
      </c>
    </row>
    <row r="1037" spans="1:12" x14ac:dyDescent="0.25">
      <c r="A1037" t="s">
        <v>49</v>
      </c>
      <c r="B1037">
        <v>160742</v>
      </c>
      <c r="C1037">
        <v>160600</v>
      </c>
      <c r="D1037">
        <v>160551</v>
      </c>
      <c r="E1037">
        <v>160141</v>
      </c>
      <c r="F1037">
        <v>143.52000000000001</v>
      </c>
      <c r="G1037">
        <v>0</v>
      </c>
      <c r="H1037">
        <v>83.613200000000006</v>
      </c>
      <c r="I1037">
        <v>1.2300499999999999E-3</v>
      </c>
      <c r="J1037">
        <v>0.99985900000000005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159359</v>
      </c>
      <c r="C1038">
        <v>159220</v>
      </c>
      <c r="D1038">
        <v>159173</v>
      </c>
      <c r="E1038">
        <v>158767</v>
      </c>
      <c r="F1038">
        <v>138.25800000000001</v>
      </c>
      <c r="G1038">
        <v>0</v>
      </c>
      <c r="H1038">
        <v>79.274799999999999</v>
      </c>
      <c r="I1038">
        <v>1.2300600000000001E-3</v>
      </c>
      <c r="J1038">
        <v>0.999027</v>
      </c>
      <c r="K1038">
        <v>0</v>
      </c>
      <c r="L1038" t="s">
        <v>42</v>
      </c>
    </row>
    <row r="1039" spans="1:12" x14ac:dyDescent="0.25">
      <c r="A1039" t="s">
        <v>49</v>
      </c>
      <c r="B1039">
        <v>159809</v>
      </c>
      <c r="C1039">
        <v>159668</v>
      </c>
      <c r="D1039">
        <v>159620</v>
      </c>
      <c r="E1039">
        <v>159212</v>
      </c>
      <c r="F1039">
        <v>142.22300000000001</v>
      </c>
      <c r="G1039">
        <v>0</v>
      </c>
      <c r="H1039">
        <v>80.076899999999995</v>
      </c>
      <c r="I1039">
        <v>1.2300499999999999E-3</v>
      </c>
      <c r="J1039">
        <v>0.99991399999999997</v>
      </c>
      <c r="K1039">
        <v>0</v>
      </c>
      <c r="L1039" t="s">
        <v>42</v>
      </c>
    </row>
    <row r="1040" spans="1:12" x14ac:dyDescent="0.25">
      <c r="A1040" t="s">
        <v>49</v>
      </c>
      <c r="B1040">
        <v>159709</v>
      </c>
      <c r="C1040">
        <v>159571</v>
      </c>
      <c r="D1040">
        <v>159523</v>
      </c>
      <c r="E1040">
        <v>159113</v>
      </c>
      <c r="F1040">
        <v>141.87</v>
      </c>
      <c r="G1040">
        <v>0</v>
      </c>
      <c r="H1040">
        <v>79.224000000000004</v>
      </c>
      <c r="I1040">
        <v>1.2300600000000001E-3</v>
      </c>
      <c r="J1040">
        <v>0.99955700000000003</v>
      </c>
      <c r="K1040">
        <v>0</v>
      </c>
      <c r="L1040" t="s">
        <v>42</v>
      </c>
    </row>
    <row r="1041" spans="1:12" x14ac:dyDescent="0.25">
      <c r="A1041" t="s">
        <v>49</v>
      </c>
      <c r="B1041">
        <v>159698</v>
      </c>
      <c r="C1041">
        <v>159558</v>
      </c>
      <c r="D1041">
        <v>159510</v>
      </c>
      <c r="E1041">
        <v>159105</v>
      </c>
      <c r="F1041">
        <v>138.881</v>
      </c>
      <c r="G1041">
        <v>0</v>
      </c>
      <c r="H1041">
        <v>80.244299999999996</v>
      </c>
      <c r="I1041">
        <v>1.2300499999999999E-3</v>
      </c>
      <c r="J1041">
        <v>0.99915200000000004</v>
      </c>
      <c r="K1041">
        <v>0</v>
      </c>
      <c r="L1041" t="s">
        <v>42</v>
      </c>
    </row>
    <row r="1042" spans="1:12" x14ac:dyDescent="0.25">
      <c r="A1042" t="s">
        <v>49</v>
      </c>
      <c r="B1042">
        <v>160057</v>
      </c>
      <c r="C1042">
        <v>159916</v>
      </c>
      <c r="D1042">
        <v>159868</v>
      </c>
      <c r="E1042">
        <v>159456</v>
      </c>
      <c r="F1042">
        <v>141.74199999999999</v>
      </c>
      <c r="G1042">
        <v>0</v>
      </c>
      <c r="H1042">
        <v>82.887900000000002</v>
      </c>
      <c r="I1042">
        <v>1.2300799999999999E-3</v>
      </c>
      <c r="J1042">
        <v>0.999942</v>
      </c>
      <c r="K1042">
        <v>0</v>
      </c>
      <c r="L1042" t="s">
        <v>42</v>
      </c>
    </row>
    <row r="1043" spans="1:12" x14ac:dyDescent="0.25">
      <c r="A1043" t="s">
        <v>49</v>
      </c>
      <c r="B1043">
        <v>160839</v>
      </c>
      <c r="C1043">
        <v>160700</v>
      </c>
      <c r="D1043">
        <v>160652</v>
      </c>
      <c r="E1043">
        <v>160243</v>
      </c>
      <c r="F1043">
        <v>143.33000000000001</v>
      </c>
      <c r="G1043">
        <v>0</v>
      </c>
      <c r="H1043">
        <v>84.916899999999998</v>
      </c>
      <c r="I1043">
        <v>1.23007E-3</v>
      </c>
      <c r="J1043">
        <v>0.99943599999999999</v>
      </c>
      <c r="K1043">
        <v>0</v>
      </c>
      <c r="L1043" t="s">
        <v>42</v>
      </c>
    </row>
    <row r="1044" spans="1:12" x14ac:dyDescent="0.25">
      <c r="A1044" t="s">
        <v>49</v>
      </c>
      <c r="B1044">
        <v>159129</v>
      </c>
      <c r="C1044">
        <v>158988</v>
      </c>
      <c r="D1044">
        <v>158941</v>
      </c>
      <c r="E1044">
        <v>158536</v>
      </c>
      <c r="F1044">
        <v>140.608</v>
      </c>
      <c r="G1044">
        <v>0</v>
      </c>
      <c r="H1044">
        <v>78.037599999999998</v>
      </c>
      <c r="I1044">
        <v>1.23007E-3</v>
      </c>
      <c r="J1044">
        <v>0.99964299999999995</v>
      </c>
      <c r="K1044">
        <v>0</v>
      </c>
      <c r="L1044" t="s">
        <v>42</v>
      </c>
    </row>
    <row r="1045" spans="1:12" x14ac:dyDescent="0.25">
      <c r="A1045" t="s">
        <v>49</v>
      </c>
      <c r="B1045">
        <v>160252</v>
      </c>
      <c r="C1045">
        <v>160112</v>
      </c>
      <c r="D1045">
        <v>160064</v>
      </c>
      <c r="E1045">
        <v>159656</v>
      </c>
      <c r="F1045">
        <v>144.19</v>
      </c>
      <c r="G1045">
        <v>0</v>
      </c>
      <c r="H1045">
        <v>83.753200000000007</v>
      </c>
      <c r="I1045">
        <v>1.2300600000000001E-3</v>
      </c>
      <c r="J1045">
        <v>0.99996799999999997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160998</v>
      </c>
      <c r="C1046">
        <v>160861</v>
      </c>
      <c r="D1046">
        <v>160813</v>
      </c>
      <c r="E1046">
        <v>160400</v>
      </c>
      <c r="F1046">
        <v>141.31800000000001</v>
      </c>
      <c r="G1046">
        <v>0</v>
      </c>
      <c r="H1046">
        <v>85.146299999999997</v>
      </c>
      <c r="I1046">
        <v>1.2300499999999999E-3</v>
      </c>
      <c r="J1046">
        <v>0.99989700000000004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160230</v>
      </c>
      <c r="C1047">
        <v>160091</v>
      </c>
      <c r="D1047">
        <v>160042</v>
      </c>
      <c r="E1047">
        <v>159636</v>
      </c>
      <c r="F1047">
        <v>140.49299999999999</v>
      </c>
      <c r="G1047">
        <v>0</v>
      </c>
      <c r="H1047">
        <v>84.147199999999998</v>
      </c>
      <c r="I1047">
        <v>1.2300499999999999E-3</v>
      </c>
      <c r="J1047">
        <v>0.99965899999999996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172169</v>
      </c>
      <c r="C1048">
        <v>172027</v>
      </c>
      <c r="D1048">
        <v>171976</v>
      </c>
      <c r="E1048">
        <v>171532</v>
      </c>
      <c r="F1048">
        <v>146.02000000000001</v>
      </c>
      <c r="G1048">
        <v>0</v>
      </c>
      <c r="H1048">
        <v>63.759599999999999</v>
      </c>
      <c r="I1048">
        <v>1.2300600000000001E-3</v>
      </c>
      <c r="J1048">
        <v>0.99976500000000001</v>
      </c>
      <c r="K1048">
        <v>0</v>
      </c>
      <c r="L1048" t="s">
        <v>42</v>
      </c>
    </row>
    <row r="1049" spans="1:12" x14ac:dyDescent="0.25">
      <c r="A1049" t="s">
        <v>49</v>
      </c>
      <c r="B1049">
        <v>183767</v>
      </c>
      <c r="C1049">
        <v>183611</v>
      </c>
      <c r="D1049">
        <v>183558</v>
      </c>
      <c r="E1049">
        <v>183088</v>
      </c>
      <c r="F1049">
        <v>153.76</v>
      </c>
      <c r="G1049">
        <v>0</v>
      </c>
      <c r="H1049">
        <v>65.728399999999993</v>
      </c>
      <c r="I1049">
        <v>1.2301600000000001E-3</v>
      </c>
      <c r="J1049">
        <v>0.99979200000000001</v>
      </c>
      <c r="K1049">
        <v>0</v>
      </c>
      <c r="L1049" t="s">
        <v>42</v>
      </c>
    </row>
    <row r="1050" spans="1:12" x14ac:dyDescent="0.25">
      <c r="A1050" t="s">
        <v>49</v>
      </c>
      <c r="B1050">
        <v>459264</v>
      </c>
      <c r="C1050">
        <v>459106</v>
      </c>
      <c r="D1050">
        <v>459054</v>
      </c>
      <c r="E1050">
        <v>458586</v>
      </c>
      <c r="F1050">
        <v>149.55500000000001</v>
      </c>
      <c r="G1050">
        <v>0</v>
      </c>
      <c r="H1050">
        <v>66.606700000000004</v>
      </c>
      <c r="I1050">
        <v>1.2300499999999999E-3</v>
      </c>
      <c r="J1050">
        <v>0.99904800000000005</v>
      </c>
      <c r="K1050">
        <v>0</v>
      </c>
      <c r="L1050" t="s">
        <v>42</v>
      </c>
    </row>
    <row r="1051" spans="1:12" x14ac:dyDescent="0.25">
      <c r="A1051" t="s">
        <v>49</v>
      </c>
      <c r="B1051">
        <v>155091</v>
      </c>
      <c r="C1051">
        <v>154955</v>
      </c>
      <c r="D1051">
        <v>154910</v>
      </c>
      <c r="E1051">
        <v>154510</v>
      </c>
      <c r="F1051">
        <v>131.821</v>
      </c>
      <c r="G1051">
        <v>0</v>
      </c>
      <c r="H1051">
        <v>55.7468</v>
      </c>
      <c r="I1051">
        <v>1.2300499999999999E-3</v>
      </c>
      <c r="J1051">
        <v>0.99930600000000003</v>
      </c>
      <c r="K1051">
        <v>0</v>
      </c>
      <c r="L1051" t="s">
        <v>42</v>
      </c>
    </row>
    <row r="1052" spans="1:12" x14ac:dyDescent="0.25">
      <c r="A1052" t="s">
        <v>49</v>
      </c>
      <c r="B1052">
        <v>155927</v>
      </c>
      <c r="C1052">
        <v>155790</v>
      </c>
      <c r="D1052">
        <v>155744</v>
      </c>
      <c r="E1052">
        <v>155342</v>
      </c>
      <c r="F1052">
        <v>138.16800000000001</v>
      </c>
      <c r="G1052">
        <v>0</v>
      </c>
      <c r="H1052">
        <v>59.101399999999998</v>
      </c>
      <c r="I1052">
        <v>1.2300499999999999E-3</v>
      </c>
      <c r="J1052">
        <v>0.99998699999999996</v>
      </c>
      <c r="K1052">
        <v>0</v>
      </c>
      <c r="L1052" t="s">
        <v>42</v>
      </c>
    </row>
    <row r="1053" spans="1:12" x14ac:dyDescent="0.25">
      <c r="A1053" t="s">
        <v>49</v>
      </c>
      <c r="B1053">
        <v>155722</v>
      </c>
      <c r="C1053">
        <v>155586</v>
      </c>
      <c r="D1053">
        <v>155540</v>
      </c>
      <c r="E1053">
        <v>155142</v>
      </c>
      <c r="F1053">
        <v>135.238</v>
      </c>
      <c r="G1053">
        <v>0</v>
      </c>
      <c r="H1053">
        <v>59.154800000000002</v>
      </c>
      <c r="I1053">
        <v>1.2300499999999999E-3</v>
      </c>
      <c r="J1053">
        <v>0.99996600000000002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154814</v>
      </c>
      <c r="C1054">
        <v>154678</v>
      </c>
      <c r="D1054">
        <v>154633</v>
      </c>
      <c r="E1054">
        <v>154238</v>
      </c>
      <c r="F1054">
        <v>127.209</v>
      </c>
      <c r="G1054">
        <v>0</v>
      </c>
      <c r="H1054">
        <v>55.840400000000002</v>
      </c>
      <c r="I1054">
        <v>1.2300600000000001E-3</v>
      </c>
      <c r="J1054">
        <v>0.99934800000000001</v>
      </c>
      <c r="K1054">
        <v>0</v>
      </c>
      <c r="L1054" t="s">
        <v>42</v>
      </c>
    </row>
    <row r="1055" spans="1:12" x14ac:dyDescent="0.25">
      <c r="A1055" t="s">
        <v>49</v>
      </c>
      <c r="B1055">
        <v>155442</v>
      </c>
      <c r="C1055">
        <v>155305</v>
      </c>
      <c r="D1055">
        <v>155258</v>
      </c>
      <c r="E1055">
        <v>154860</v>
      </c>
      <c r="F1055">
        <v>130.46600000000001</v>
      </c>
      <c r="G1055">
        <v>0</v>
      </c>
      <c r="H1055">
        <v>59.121600000000001</v>
      </c>
      <c r="I1055">
        <v>1.2300499999999999E-3</v>
      </c>
      <c r="J1055">
        <v>0.99982599999999999</v>
      </c>
      <c r="K1055">
        <v>0</v>
      </c>
      <c r="L1055" t="s">
        <v>42</v>
      </c>
    </row>
    <row r="1056" spans="1:12" x14ac:dyDescent="0.25">
      <c r="A1056" t="s">
        <v>49</v>
      </c>
      <c r="B1056">
        <v>155606</v>
      </c>
      <c r="C1056">
        <v>155470</v>
      </c>
      <c r="D1056">
        <v>155424</v>
      </c>
      <c r="E1056">
        <v>155027</v>
      </c>
      <c r="F1056">
        <v>135.46700000000001</v>
      </c>
      <c r="G1056">
        <v>0</v>
      </c>
      <c r="H1056">
        <v>58.280999999999999</v>
      </c>
      <c r="I1056">
        <v>1.2300499999999999E-3</v>
      </c>
      <c r="J1056">
        <v>0.99971100000000002</v>
      </c>
      <c r="K1056">
        <v>0</v>
      </c>
      <c r="L1056" t="s">
        <v>42</v>
      </c>
    </row>
    <row r="1057" spans="1:25" x14ac:dyDescent="0.25">
      <c r="A1057" t="s">
        <v>49</v>
      </c>
      <c r="B1057">
        <v>155008</v>
      </c>
      <c r="C1057">
        <v>154871</v>
      </c>
      <c r="D1057">
        <v>154825</v>
      </c>
      <c r="E1057">
        <v>154428</v>
      </c>
      <c r="F1057">
        <v>133.59200000000001</v>
      </c>
      <c r="G1057">
        <v>0</v>
      </c>
      <c r="H1057">
        <v>56.723500000000001</v>
      </c>
      <c r="I1057">
        <v>1.2300499999999999E-3</v>
      </c>
      <c r="J1057">
        <v>0.99785900000000005</v>
      </c>
      <c r="K1057">
        <v>0</v>
      </c>
      <c r="L1057" t="s">
        <v>42</v>
      </c>
    </row>
    <row r="1058" spans="1:25" x14ac:dyDescent="0.25">
      <c r="A1058" t="s">
        <v>49</v>
      </c>
      <c r="B1058">
        <v>155444</v>
      </c>
      <c r="C1058">
        <v>155307</v>
      </c>
      <c r="D1058">
        <v>155262</v>
      </c>
      <c r="E1058">
        <v>154863</v>
      </c>
      <c r="F1058">
        <v>134.01400000000001</v>
      </c>
      <c r="G1058">
        <v>0</v>
      </c>
      <c r="H1058">
        <v>58.5229</v>
      </c>
      <c r="I1058">
        <v>1.2300499999999999E-3</v>
      </c>
      <c r="J1058">
        <v>0.99975400000000003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155469</v>
      </c>
      <c r="C1059">
        <v>155332</v>
      </c>
      <c r="D1059">
        <v>155285</v>
      </c>
      <c r="E1059">
        <v>154884</v>
      </c>
      <c r="F1059">
        <v>136.36199999999999</v>
      </c>
      <c r="G1059">
        <v>0</v>
      </c>
      <c r="H1059">
        <v>58.604799999999997</v>
      </c>
      <c r="I1059">
        <v>1.2300600000000001E-3</v>
      </c>
      <c r="J1059">
        <v>0.99996200000000002</v>
      </c>
      <c r="K1059">
        <v>0</v>
      </c>
      <c r="L1059" t="s">
        <v>42</v>
      </c>
    </row>
    <row r="1060" spans="1:25" x14ac:dyDescent="0.25">
      <c r="A1060" t="s">
        <v>49</v>
      </c>
      <c r="B1060">
        <v>155051</v>
      </c>
      <c r="C1060">
        <v>154914</v>
      </c>
      <c r="D1060">
        <v>154869</v>
      </c>
      <c r="E1060">
        <v>154472</v>
      </c>
      <c r="F1060">
        <v>130.74799999999999</v>
      </c>
      <c r="G1060">
        <v>0</v>
      </c>
      <c r="H1060">
        <v>56.840699999999998</v>
      </c>
      <c r="I1060">
        <v>1.2300600000000001E-3</v>
      </c>
      <c r="J1060">
        <v>0.99868299999999999</v>
      </c>
      <c r="K1060">
        <v>0</v>
      </c>
      <c r="L1060" t="s">
        <v>42</v>
      </c>
    </row>
    <row r="1061" spans="1:25" x14ac:dyDescent="0.25">
      <c r="A1061" t="s">
        <v>49</v>
      </c>
      <c r="B1061">
        <v>155494</v>
      </c>
      <c r="C1061">
        <v>155358</v>
      </c>
      <c r="D1061">
        <v>155312</v>
      </c>
      <c r="E1061">
        <v>154911</v>
      </c>
      <c r="F1061">
        <v>133.30799999999999</v>
      </c>
      <c r="G1061">
        <v>0</v>
      </c>
      <c r="H1061">
        <v>59.049900000000001</v>
      </c>
      <c r="I1061">
        <v>1.2300600000000001E-3</v>
      </c>
      <c r="J1061">
        <v>0.99895699999999998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155463</v>
      </c>
      <c r="C1062">
        <v>155326</v>
      </c>
      <c r="D1062">
        <v>155280</v>
      </c>
      <c r="E1062">
        <v>154879</v>
      </c>
      <c r="F1062">
        <v>136.16</v>
      </c>
      <c r="G1062">
        <v>0</v>
      </c>
      <c r="H1062">
        <v>57.685499999999998</v>
      </c>
      <c r="I1062">
        <v>1.2300499999999999E-3</v>
      </c>
      <c r="J1062">
        <v>0.99990699999999999</v>
      </c>
      <c r="K1062">
        <v>0</v>
      </c>
      <c r="L1062" t="s">
        <v>42</v>
      </c>
    </row>
    <row r="1063" spans="1:25" x14ac:dyDescent="0.25">
      <c r="A1063" t="s">
        <v>49</v>
      </c>
      <c r="B1063">
        <v>155049</v>
      </c>
      <c r="C1063">
        <v>154912</v>
      </c>
      <c r="D1063">
        <v>154866</v>
      </c>
      <c r="E1063">
        <v>154467</v>
      </c>
      <c r="F1063">
        <v>130.22399999999999</v>
      </c>
      <c r="G1063">
        <v>0</v>
      </c>
      <c r="H1063">
        <v>56.9574</v>
      </c>
      <c r="I1063">
        <v>1.2300499999999999E-3</v>
      </c>
      <c r="J1063">
        <v>0.99884200000000001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155665</v>
      </c>
      <c r="C1064">
        <v>155529</v>
      </c>
      <c r="D1064">
        <v>155483</v>
      </c>
      <c r="E1064">
        <v>155083</v>
      </c>
      <c r="F1064">
        <v>134.58799999999999</v>
      </c>
      <c r="G1064">
        <v>0</v>
      </c>
      <c r="H1064">
        <v>58.632300000000001</v>
      </c>
      <c r="I1064">
        <v>1.2300900000000001E-3</v>
      </c>
      <c r="J1064">
        <v>0.99984700000000004</v>
      </c>
      <c r="K1064">
        <v>0</v>
      </c>
      <c r="L1064" t="s">
        <v>42</v>
      </c>
      <c r="R1064">
        <f>AVERAGE(B1015:B1064)</f>
        <v>166061.24</v>
      </c>
      <c r="S1064">
        <f>AVERAGE(C1015:C1064)</f>
        <v>165920.76</v>
      </c>
      <c r="U1064">
        <f>_xlfn.VAR.P(B1015:B1064)</f>
        <v>1780244598.1024001</v>
      </c>
      <c r="V1064">
        <f>_xlfn.VAR.P(C1015:C1064)</f>
        <v>1779999248.0223999</v>
      </c>
      <c r="X1064">
        <f>1.96*SQRT(U1064)/50</f>
        <v>1653.9634395076791</v>
      </c>
      <c r="Y1064">
        <f>1.96*SQRT(V1064)/50</f>
        <v>1653.8494624605771</v>
      </c>
    </row>
    <row r="1065" spans="1:25" x14ac:dyDescent="0.25">
      <c r="A1065" t="s">
        <v>50</v>
      </c>
      <c r="B1065">
        <v>8303261.9836999997</v>
      </c>
      <c r="C1065" t="s">
        <v>36</v>
      </c>
    </row>
    <row r="1066" spans="1:25" x14ac:dyDescent="0.25">
      <c r="A1066" t="s">
        <v>51</v>
      </c>
      <c r="B1066">
        <v>3728.97</v>
      </c>
      <c r="C1066">
        <v>3553.04</v>
      </c>
      <c r="D1066">
        <v>3552.93</v>
      </c>
      <c r="E1066">
        <v>3258.98</v>
      </c>
      <c r="F1066">
        <v>54.1997</v>
      </c>
      <c r="G1066">
        <v>90.115600000000001</v>
      </c>
      <c r="H1066">
        <v>17.5837</v>
      </c>
      <c r="I1066">
        <v>1.2300600000000001E-3</v>
      </c>
      <c r="J1066">
        <v>0.999996</v>
      </c>
      <c r="K1066">
        <v>0</v>
      </c>
      <c r="L1066" t="s">
        <v>42</v>
      </c>
    </row>
    <row r="1067" spans="1:25" x14ac:dyDescent="0.25">
      <c r="A1067" t="s">
        <v>51</v>
      </c>
      <c r="B1067">
        <v>3655.15</v>
      </c>
      <c r="C1067">
        <v>3484.11</v>
      </c>
      <c r="D1067">
        <v>3484.01</v>
      </c>
      <c r="E1067">
        <v>3192.64</v>
      </c>
      <c r="F1067">
        <v>52.592399999999998</v>
      </c>
      <c r="G1067">
        <v>90.008600000000001</v>
      </c>
      <c r="H1067">
        <v>17.579000000000001</v>
      </c>
      <c r="I1067">
        <v>1.2300499999999999E-3</v>
      </c>
      <c r="J1067">
        <v>0.99975400000000003</v>
      </c>
      <c r="K1067">
        <v>0</v>
      </c>
      <c r="L1067" t="s">
        <v>42</v>
      </c>
    </row>
    <row r="1068" spans="1:25" x14ac:dyDescent="0.25">
      <c r="A1068" t="s">
        <v>51</v>
      </c>
      <c r="B1068">
        <v>3693.14</v>
      </c>
      <c r="C1068">
        <v>3522.02</v>
      </c>
      <c r="D1068">
        <v>3521.92</v>
      </c>
      <c r="E1068">
        <v>3228.97</v>
      </c>
      <c r="F1068">
        <v>53.951000000000001</v>
      </c>
      <c r="G1068">
        <v>90.010099999999994</v>
      </c>
      <c r="H1068">
        <v>17.474699999999999</v>
      </c>
      <c r="I1068">
        <v>1.2300799999999999E-3</v>
      </c>
      <c r="J1068">
        <v>0.99966500000000003</v>
      </c>
      <c r="K1068">
        <v>0</v>
      </c>
      <c r="L1068" t="s">
        <v>42</v>
      </c>
    </row>
    <row r="1069" spans="1:25" x14ac:dyDescent="0.25">
      <c r="A1069" t="s">
        <v>51</v>
      </c>
      <c r="B1069">
        <v>3700.79</v>
      </c>
      <c r="C1069">
        <v>3529.66</v>
      </c>
      <c r="D1069">
        <v>3529.55</v>
      </c>
      <c r="E1069">
        <v>3236.29</v>
      </c>
      <c r="F1069">
        <v>53.917900000000003</v>
      </c>
      <c r="G1069">
        <v>89.518799999999999</v>
      </c>
      <c r="H1069">
        <v>17.493300000000001</v>
      </c>
      <c r="I1069">
        <v>1.2300499999999999E-3</v>
      </c>
      <c r="J1069">
        <v>0.99938499999999997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3860.4</v>
      </c>
      <c r="C1070">
        <v>3688.64</v>
      </c>
      <c r="D1070">
        <v>3688.52</v>
      </c>
      <c r="E1070">
        <v>3384.42</v>
      </c>
      <c r="F1070">
        <v>56.507100000000001</v>
      </c>
      <c r="G1070">
        <v>91.4739</v>
      </c>
      <c r="H1070">
        <v>18.360900000000001</v>
      </c>
      <c r="I1070">
        <v>1.23007E-3</v>
      </c>
      <c r="J1070">
        <v>0.99977899999999997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4739.96</v>
      </c>
      <c r="C1071">
        <v>4488.34</v>
      </c>
      <c r="D1071">
        <v>4488.13</v>
      </c>
      <c r="E1071">
        <v>4114</v>
      </c>
      <c r="F1071">
        <v>70.0334</v>
      </c>
      <c r="G1071">
        <v>117.569</v>
      </c>
      <c r="H1071">
        <v>22.3064</v>
      </c>
      <c r="I1071">
        <v>1.2300499999999999E-3</v>
      </c>
      <c r="J1071">
        <v>0.99938300000000002</v>
      </c>
      <c r="K1071">
        <v>0</v>
      </c>
      <c r="L1071" t="s">
        <v>42</v>
      </c>
    </row>
    <row r="1072" spans="1:25" x14ac:dyDescent="0.25">
      <c r="A1072" t="s">
        <v>51</v>
      </c>
      <c r="B1072">
        <v>4058.29</v>
      </c>
      <c r="C1072">
        <v>3882.56</v>
      </c>
      <c r="D1072">
        <v>3882.37</v>
      </c>
      <c r="E1072">
        <v>3568</v>
      </c>
      <c r="F1072">
        <v>60.885399999999997</v>
      </c>
      <c r="G1072">
        <v>106.968</v>
      </c>
      <c r="H1072">
        <v>22.110700000000001</v>
      </c>
      <c r="I1072">
        <v>1.2301600000000001E-3</v>
      </c>
      <c r="J1072">
        <v>0.99965199999999999</v>
      </c>
      <c r="K1072">
        <v>0</v>
      </c>
      <c r="L1072" t="s">
        <v>42</v>
      </c>
    </row>
    <row r="1073" spans="1:12" x14ac:dyDescent="0.25">
      <c r="A1073" t="s">
        <v>51</v>
      </c>
      <c r="B1073">
        <v>4373.66</v>
      </c>
      <c r="C1073">
        <v>4120.3500000000004</v>
      </c>
      <c r="D1073">
        <v>4120.18</v>
      </c>
      <c r="E1073">
        <v>3799.93</v>
      </c>
      <c r="F1073">
        <v>59.813800000000001</v>
      </c>
      <c r="G1073">
        <v>112.33799999999999</v>
      </c>
      <c r="H1073">
        <v>26.327100000000002</v>
      </c>
      <c r="I1073">
        <v>1.2300499999999999E-3</v>
      </c>
      <c r="J1073">
        <v>0.999888</v>
      </c>
      <c r="K1073">
        <v>0</v>
      </c>
      <c r="L1073" t="s">
        <v>42</v>
      </c>
    </row>
    <row r="1074" spans="1:12" x14ac:dyDescent="0.25">
      <c r="A1074" t="s">
        <v>51</v>
      </c>
      <c r="B1074">
        <v>3615.46</v>
      </c>
      <c r="C1074">
        <v>3443.58</v>
      </c>
      <c r="D1074">
        <v>3443.48</v>
      </c>
      <c r="E1074">
        <v>3153.84</v>
      </c>
      <c r="F1074">
        <v>51.339300000000001</v>
      </c>
      <c r="G1074">
        <v>87.255200000000002</v>
      </c>
      <c r="H1074">
        <v>17.366700000000002</v>
      </c>
      <c r="I1074">
        <v>1.2301E-3</v>
      </c>
      <c r="J1074">
        <v>0.99959699999999996</v>
      </c>
      <c r="K1074">
        <v>0</v>
      </c>
      <c r="L1074" t="s">
        <v>42</v>
      </c>
    </row>
    <row r="1075" spans="1:12" x14ac:dyDescent="0.25">
      <c r="A1075" t="s">
        <v>51</v>
      </c>
      <c r="B1075">
        <v>3613.23</v>
      </c>
      <c r="C1075">
        <v>3438.32</v>
      </c>
      <c r="D1075">
        <v>3438.22</v>
      </c>
      <c r="E1075">
        <v>3148.83</v>
      </c>
      <c r="F1075">
        <v>51.097999999999999</v>
      </c>
      <c r="G1075">
        <v>87.1096</v>
      </c>
      <c r="H1075">
        <v>17.3992</v>
      </c>
      <c r="I1075">
        <v>1.2300499999999999E-3</v>
      </c>
      <c r="J1075">
        <v>0.99989499999999998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3624.22</v>
      </c>
      <c r="C1076">
        <v>3449.75</v>
      </c>
      <c r="D1076">
        <v>3449.65</v>
      </c>
      <c r="E1076">
        <v>3159.61</v>
      </c>
      <c r="F1076">
        <v>51.765000000000001</v>
      </c>
      <c r="G1076">
        <v>87.664400000000001</v>
      </c>
      <c r="H1076">
        <v>17.450099999999999</v>
      </c>
      <c r="I1076">
        <v>1.2300600000000001E-3</v>
      </c>
      <c r="J1076">
        <v>0.99956500000000004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3624.98</v>
      </c>
      <c r="C1077">
        <v>3451.77</v>
      </c>
      <c r="D1077">
        <v>3451.68</v>
      </c>
      <c r="E1077">
        <v>3161.11</v>
      </c>
      <c r="F1077">
        <v>51.046999999999997</v>
      </c>
      <c r="G1077">
        <v>88.013199999999998</v>
      </c>
      <c r="H1077">
        <v>17.5229</v>
      </c>
      <c r="I1077">
        <v>1.2300499999999999E-3</v>
      </c>
      <c r="J1077">
        <v>0.99947900000000001</v>
      </c>
      <c r="K1077">
        <v>0</v>
      </c>
      <c r="L1077" t="s">
        <v>42</v>
      </c>
    </row>
    <row r="1078" spans="1:12" x14ac:dyDescent="0.25">
      <c r="A1078" t="s">
        <v>51</v>
      </c>
      <c r="B1078">
        <v>3619.25</v>
      </c>
      <c r="C1078">
        <v>3447.36</v>
      </c>
      <c r="D1078">
        <v>3447.26</v>
      </c>
      <c r="E1078">
        <v>3157.51</v>
      </c>
      <c r="F1078">
        <v>51.6175</v>
      </c>
      <c r="G1078">
        <v>88.377799999999993</v>
      </c>
      <c r="H1078">
        <v>17.465399999999999</v>
      </c>
      <c r="I1078">
        <v>1.2300499999999999E-3</v>
      </c>
      <c r="J1078">
        <v>0.99934699999999999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3613.02</v>
      </c>
      <c r="C1079">
        <v>3442.42</v>
      </c>
      <c r="D1079">
        <v>3442.33</v>
      </c>
      <c r="E1079">
        <v>3152.88</v>
      </c>
      <c r="F1079">
        <v>50.768099999999997</v>
      </c>
      <c r="G1079">
        <v>88.463499999999996</v>
      </c>
      <c r="H1079">
        <v>17.363700000000001</v>
      </c>
      <c r="I1079">
        <v>1.2300499999999999E-3</v>
      </c>
      <c r="J1079">
        <v>0.99948199999999998</v>
      </c>
      <c r="K1079">
        <v>0</v>
      </c>
      <c r="L1079" t="s">
        <v>42</v>
      </c>
    </row>
    <row r="1080" spans="1:12" x14ac:dyDescent="0.25">
      <c r="A1080" t="s">
        <v>51</v>
      </c>
      <c r="B1080">
        <v>3613.85</v>
      </c>
      <c r="C1080">
        <v>3438.87</v>
      </c>
      <c r="D1080">
        <v>3438.78</v>
      </c>
      <c r="E1080">
        <v>3149.93</v>
      </c>
      <c r="F1080">
        <v>50.994399999999999</v>
      </c>
      <c r="G1080">
        <v>87.161500000000004</v>
      </c>
      <c r="H1080">
        <v>17.411200000000001</v>
      </c>
      <c r="I1080">
        <v>1.2300499999999999E-3</v>
      </c>
      <c r="J1080">
        <v>0.99982800000000005</v>
      </c>
      <c r="K1080">
        <v>0</v>
      </c>
      <c r="L1080" t="s">
        <v>42</v>
      </c>
    </row>
    <row r="1081" spans="1:12" x14ac:dyDescent="0.25">
      <c r="A1081" t="s">
        <v>51</v>
      </c>
      <c r="B1081">
        <v>3622.45</v>
      </c>
      <c r="C1081">
        <v>3449.92</v>
      </c>
      <c r="D1081">
        <v>3449.82</v>
      </c>
      <c r="E1081">
        <v>3159.81</v>
      </c>
      <c r="F1081">
        <v>51.520800000000001</v>
      </c>
      <c r="G1081">
        <v>88.230699999999999</v>
      </c>
      <c r="H1081">
        <v>17.4055</v>
      </c>
      <c r="I1081">
        <v>1.2300499999999999E-3</v>
      </c>
      <c r="J1081">
        <v>0.99993799999999999</v>
      </c>
      <c r="K1081">
        <v>0</v>
      </c>
      <c r="L1081" t="s">
        <v>42</v>
      </c>
    </row>
    <row r="1082" spans="1:12" x14ac:dyDescent="0.25">
      <c r="A1082" t="s">
        <v>51</v>
      </c>
      <c r="B1082">
        <v>3627.25</v>
      </c>
      <c r="C1082">
        <v>3455.26</v>
      </c>
      <c r="D1082">
        <v>3455.15</v>
      </c>
      <c r="E1082">
        <v>3165.13</v>
      </c>
      <c r="F1082">
        <v>52.011600000000001</v>
      </c>
      <c r="G1082">
        <v>88.726600000000005</v>
      </c>
      <c r="H1082">
        <v>17.452300000000001</v>
      </c>
      <c r="I1082">
        <v>1.2300499999999999E-3</v>
      </c>
      <c r="J1082">
        <v>0.99970899999999996</v>
      </c>
      <c r="K1082">
        <v>0</v>
      </c>
      <c r="L1082" t="s">
        <v>42</v>
      </c>
    </row>
    <row r="1083" spans="1:12" x14ac:dyDescent="0.25">
      <c r="A1083" t="s">
        <v>51</v>
      </c>
      <c r="B1083">
        <v>3628.38</v>
      </c>
      <c r="C1083">
        <v>3454.28</v>
      </c>
      <c r="D1083">
        <v>3454.18</v>
      </c>
      <c r="E1083">
        <v>3164.17</v>
      </c>
      <c r="F1083">
        <v>51.7639</v>
      </c>
      <c r="G1083">
        <v>87.834900000000005</v>
      </c>
      <c r="H1083">
        <v>17.442799999999998</v>
      </c>
      <c r="I1083">
        <v>1.2300600000000001E-3</v>
      </c>
      <c r="J1083">
        <v>0.99960700000000002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3669.25</v>
      </c>
      <c r="C1084">
        <v>3494.03</v>
      </c>
      <c r="D1084">
        <v>3493.92</v>
      </c>
      <c r="E1084">
        <v>3200.25</v>
      </c>
      <c r="F1084">
        <v>53.988300000000002</v>
      </c>
      <c r="G1084">
        <v>92.487300000000005</v>
      </c>
      <c r="H1084">
        <v>17.66</v>
      </c>
      <c r="I1084">
        <v>1.2300499999999999E-3</v>
      </c>
      <c r="J1084">
        <v>0.99992499999999995</v>
      </c>
      <c r="K1084">
        <v>0</v>
      </c>
      <c r="L1084" t="s">
        <v>42</v>
      </c>
    </row>
    <row r="1085" spans="1:12" x14ac:dyDescent="0.25">
      <c r="A1085" t="s">
        <v>51</v>
      </c>
      <c r="B1085">
        <v>3615.36</v>
      </c>
      <c r="C1085">
        <v>3442.96</v>
      </c>
      <c r="D1085">
        <v>3442.87</v>
      </c>
      <c r="E1085">
        <v>3153.68</v>
      </c>
      <c r="F1085">
        <v>50.829099999999997</v>
      </c>
      <c r="G1085">
        <v>87.956800000000001</v>
      </c>
      <c r="H1085">
        <v>17.320399999999999</v>
      </c>
      <c r="I1085">
        <v>1.2300499999999999E-3</v>
      </c>
      <c r="J1085">
        <v>0.99941500000000005</v>
      </c>
      <c r="K1085">
        <v>0</v>
      </c>
      <c r="L1085" t="s">
        <v>42</v>
      </c>
    </row>
    <row r="1086" spans="1:12" x14ac:dyDescent="0.25">
      <c r="A1086" t="s">
        <v>51</v>
      </c>
      <c r="B1086">
        <v>3629.74</v>
      </c>
      <c r="C1086">
        <v>3458.35</v>
      </c>
      <c r="D1086">
        <v>3458.25</v>
      </c>
      <c r="E1086">
        <v>3168.5</v>
      </c>
      <c r="F1086">
        <v>51.480600000000003</v>
      </c>
      <c r="G1086">
        <v>88.184700000000007</v>
      </c>
      <c r="H1086">
        <v>17.434100000000001</v>
      </c>
      <c r="I1086">
        <v>1.2300499999999999E-3</v>
      </c>
      <c r="J1086">
        <v>0.99985199999999996</v>
      </c>
      <c r="K1086">
        <v>0</v>
      </c>
      <c r="L1086" t="s">
        <v>42</v>
      </c>
    </row>
    <row r="1087" spans="1:12" x14ac:dyDescent="0.25">
      <c r="A1087" t="s">
        <v>51</v>
      </c>
      <c r="B1087">
        <v>3617.03</v>
      </c>
      <c r="C1087">
        <v>3445.55</v>
      </c>
      <c r="D1087">
        <v>3445.45</v>
      </c>
      <c r="E1087">
        <v>3156.16</v>
      </c>
      <c r="F1087">
        <v>50.915999999999997</v>
      </c>
      <c r="G1087">
        <v>87.936000000000007</v>
      </c>
      <c r="H1087">
        <v>17.392399999999999</v>
      </c>
      <c r="I1087">
        <v>1.2300600000000001E-3</v>
      </c>
      <c r="J1087">
        <v>0.99970800000000004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3617.82</v>
      </c>
      <c r="C1088">
        <v>3444.21</v>
      </c>
      <c r="D1088">
        <v>3444.11</v>
      </c>
      <c r="E1088">
        <v>3154.16</v>
      </c>
      <c r="F1088">
        <v>51.110100000000003</v>
      </c>
      <c r="G1088">
        <v>87.954099999999997</v>
      </c>
      <c r="H1088">
        <v>17.432600000000001</v>
      </c>
      <c r="I1088">
        <v>1.2300600000000001E-3</v>
      </c>
      <c r="J1088">
        <v>0.99924000000000002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3629.35</v>
      </c>
      <c r="C1089">
        <v>3457.71</v>
      </c>
      <c r="D1089">
        <v>3457.62</v>
      </c>
      <c r="E1089">
        <v>3167.39</v>
      </c>
      <c r="F1089">
        <v>51.407800000000002</v>
      </c>
      <c r="G1089">
        <v>87.817999999999998</v>
      </c>
      <c r="H1089">
        <v>17.447099999999999</v>
      </c>
      <c r="I1089">
        <v>1.2300600000000001E-3</v>
      </c>
      <c r="J1089">
        <v>0.99953099999999995</v>
      </c>
      <c r="K1089">
        <v>0</v>
      </c>
      <c r="L1089" t="s">
        <v>42</v>
      </c>
    </row>
    <row r="1090" spans="1:12" x14ac:dyDescent="0.25">
      <c r="A1090" t="s">
        <v>51</v>
      </c>
      <c r="B1090">
        <v>3611.34</v>
      </c>
      <c r="C1090">
        <v>3441.17</v>
      </c>
      <c r="D1090">
        <v>3441.07</v>
      </c>
      <c r="E1090">
        <v>3152.25</v>
      </c>
      <c r="F1090">
        <v>50.880400000000002</v>
      </c>
      <c r="G1090">
        <v>87.997100000000003</v>
      </c>
      <c r="H1090">
        <v>17.403199999999998</v>
      </c>
      <c r="I1090">
        <v>1.2300600000000001E-3</v>
      </c>
      <c r="J1090">
        <v>0.99970800000000004</v>
      </c>
      <c r="K1090">
        <v>0</v>
      </c>
      <c r="L1090" t="s">
        <v>42</v>
      </c>
    </row>
    <row r="1091" spans="1:12" x14ac:dyDescent="0.25">
      <c r="A1091" t="s">
        <v>51</v>
      </c>
      <c r="B1091">
        <v>3622.28</v>
      </c>
      <c r="C1091">
        <v>3448.18</v>
      </c>
      <c r="D1091">
        <v>3448.08</v>
      </c>
      <c r="E1091">
        <v>3158.88</v>
      </c>
      <c r="F1091">
        <v>50.925699999999999</v>
      </c>
      <c r="G1091">
        <v>87.923900000000003</v>
      </c>
      <c r="H1091">
        <v>17.410299999999999</v>
      </c>
      <c r="I1091">
        <v>1.2300600000000001E-3</v>
      </c>
      <c r="J1091">
        <v>0.99968699999999999</v>
      </c>
      <c r="K1091">
        <v>0</v>
      </c>
      <c r="L1091" t="s">
        <v>42</v>
      </c>
    </row>
    <row r="1092" spans="1:12" x14ac:dyDescent="0.25">
      <c r="A1092" t="s">
        <v>51</v>
      </c>
      <c r="B1092">
        <v>3633.51</v>
      </c>
      <c r="C1092">
        <v>3461.27</v>
      </c>
      <c r="D1092">
        <v>3461.17</v>
      </c>
      <c r="E1092">
        <v>3170.96</v>
      </c>
      <c r="F1092">
        <v>51.6096</v>
      </c>
      <c r="G1092">
        <v>88.6571</v>
      </c>
      <c r="H1092">
        <v>17.454699999999999</v>
      </c>
      <c r="I1092">
        <v>1.2300600000000001E-3</v>
      </c>
      <c r="J1092">
        <v>0.99970899999999996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3620.38</v>
      </c>
      <c r="C1093">
        <v>3449.23</v>
      </c>
      <c r="D1093">
        <v>3449.13</v>
      </c>
      <c r="E1093">
        <v>3159.38</v>
      </c>
      <c r="F1093">
        <v>51.0092</v>
      </c>
      <c r="G1093">
        <v>88.376999999999995</v>
      </c>
      <c r="H1093">
        <v>17.419599999999999</v>
      </c>
      <c r="I1093">
        <v>1.2300499999999999E-3</v>
      </c>
      <c r="J1093">
        <v>0.99926000000000004</v>
      </c>
      <c r="K1093">
        <v>0</v>
      </c>
      <c r="L1093" t="s">
        <v>42</v>
      </c>
    </row>
    <row r="1094" spans="1:12" x14ac:dyDescent="0.25">
      <c r="A1094" t="s">
        <v>51</v>
      </c>
      <c r="B1094">
        <v>3626.2</v>
      </c>
      <c r="C1094">
        <v>3452.69</v>
      </c>
      <c r="D1094">
        <v>3452.58</v>
      </c>
      <c r="E1094">
        <v>3162.95</v>
      </c>
      <c r="F1094">
        <v>51.1648</v>
      </c>
      <c r="G1094">
        <v>87.659700000000001</v>
      </c>
      <c r="H1094">
        <v>17.506399999999999</v>
      </c>
      <c r="I1094">
        <v>1.2300499999999999E-3</v>
      </c>
      <c r="J1094">
        <v>0.999081</v>
      </c>
      <c r="K1094">
        <v>0</v>
      </c>
      <c r="L1094" t="s">
        <v>42</v>
      </c>
    </row>
    <row r="1095" spans="1:12" x14ac:dyDescent="0.25">
      <c r="A1095" t="s">
        <v>51</v>
      </c>
      <c r="B1095">
        <v>3691.95</v>
      </c>
      <c r="C1095">
        <v>3520.71</v>
      </c>
      <c r="D1095">
        <v>3520.61</v>
      </c>
      <c r="E1095">
        <v>3227.85</v>
      </c>
      <c r="F1095">
        <v>52.611699999999999</v>
      </c>
      <c r="G1095">
        <v>89.280900000000003</v>
      </c>
      <c r="H1095">
        <v>17.465299999999999</v>
      </c>
      <c r="I1095">
        <v>1.2300499999999999E-3</v>
      </c>
      <c r="J1095">
        <v>0.99993500000000002</v>
      </c>
      <c r="K1095">
        <v>0</v>
      </c>
      <c r="L1095" t="s">
        <v>42</v>
      </c>
    </row>
    <row r="1096" spans="1:12" x14ac:dyDescent="0.25">
      <c r="A1096" t="s">
        <v>51</v>
      </c>
      <c r="B1096">
        <v>3830.28</v>
      </c>
      <c r="C1096">
        <v>3656</v>
      </c>
      <c r="D1096">
        <v>3655.89</v>
      </c>
      <c r="E1096">
        <v>3358.27</v>
      </c>
      <c r="F1096">
        <v>55.677300000000002</v>
      </c>
      <c r="G1096">
        <v>91.128699999999995</v>
      </c>
      <c r="H1096">
        <v>17.670200000000001</v>
      </c>
      <c r="I1096">
        <v>1.2300600000000001E-3</v>
      </c>
      <c r="J1096">
        <v>0.99931499999999995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3815.4</v>
      </c>
      <c r="C1097">
        <v>3641.48</v>
      </c>
      <c r="D1097">
        <v>3641.38</v>
      </c>
      <c r="E1097">
        <v>3343.85</v>
      </c>
      <c r="F1097">
        <v>55.493600000000001</v>
      </c>
      <c r="G1097">
        <v>90.761099999999999</v>
      </c>
      <c r="H1097">
        <v>17.693899999999999</v>
      </c>
      <c r="I1097">
        <v>1.2300499999999999E-3</v>
      </c>
      <c r="J1097">
        <v>0.99948000000000004</v>
      </c>
      <c r="K1097">
        <v>0</v>
      </c>
      <c r="L1097" t="s">
        <v>42</v>
      </c>
    </row>
    <row r="1098" spans="1:12" x14ac:dyDescent="0.25">
      <c r="A1098" t="s">
        <v>51</v>
      </c>
      <c r="B1098">
        <v>3820.64</v>
      </c>
      <c r="C1098">
        <v>3648.77</v>
      </c>
      <c r="D1098">
        <v>3648.66</v>
      </c>
      <c r="E1098">
        <v>3351.22</v>
      </c>
      <c r="F1098">
        <v>55.928100000000001</v>
      </c>
      <c r="G1098">
        <v>91.500399999999999</v>
      </c>
      <c r="H1098">
        <v>18.184200000000001</v>
      </c>
      <c r="I1098">
        <v>1.2300499999999999E-3</v>
      </c>
      <c r="J1098">
        <v>0.99997000000000003</v>
      </c>
      <c r="K1098">
        <v>0</v>
      </c>
      <c r="L1098" t="s">
        <v>42</v>
      </c>
    </row>
    <row r="1099" spans="1:12" x14ac:dyDescent="0.25">
      <c r="A1099" t="s">
        <v>51</v>
      </c>
      <c r="B1099">
        <v>3845.29</v>
      </c>
      <c r="C1099">
        <v>3671.24</v>
      </c>
      <c r="D1099">
        <v>3671.13</v>
      </c>
      <c r="E1099">
        <v>3372.21</v>
      </c>
      <c r="F1099">
        <v>56.1571</v>
      </c>
      <c r="G1099">
        <v>91.881699999999995</v>
      </c>
      <c r="H1099">
        <v>17.796900000000001</v>
      </c>
      <c r="I1099">
        <v>1.2300600000000001E-3</v>
      </c>
      <c r="J1099">
        <v>0.99939500000000003</v>
      </c>
      <c r="K1099">
        <v>0</v>
      </c>
      <c r="L1099" t="s">
        <v>42</v>
      </c>
    </row>
    <row r="1100" spans="1:12" x14ac:dyDescent="0.25">
      <c r="A1100" t="s">
        <v>51</v>
      </c>
      <c r="B1100">
        <v>3896.97</v>
      </c>
      <c r="C1100">
        <v>3725.23</v>
      </c>
      <c r="D1100">
        <v>3725.11</v>
      </c>
      <c r="E1100">
        <v>3419.08</v>
      </c>
      <c r="F1100">
        <v>60.4161</v>
      </c>
      <c r="G1100">
        <v>95.105800000000002</v>
      </c>
      <c r="H1100">
        <v>17.964200000000002</v>
      </c>
      <c r="I1100">
        <v>1.2300499999999999E-3</v>
      </c>
      <c r="J1100">
        <v>0.99883100000000002</v>
      </c>
      <c r="K1100">
        <v>0</v>
      </c>
      <c r="L1100" t="s">
        <v>42</v>
      </c>
    </row>
    <row r="1101" spans="1:12" x14ac:dyDescent="0.25">
      <c r="A1101" t="s">
        <v>51</v>
      </c>
      <c r="B1101">
        <v>3802.08</v>
      </c>
      <c r="C1101">
        <v>3630.78</v>
      </c>
      <c r="D1101">
        <v>3630.68</v>
      </c>
      <c r="E1101">
        <v>3333.89</v>
      </c>
      <c r="F1101">
        <v>54.978499999999997</v>
      </c>
      <c r="G1101">
        <v>90.725099999999998</v>
      </c>
      <c r="H1101">
        <v>17.788900000000002</v>
      </c>
      <c r="I1101">
        <v>1.2300600000000001E-3</v>
      </c>
      <c r="J1101">
        <v>0.99966699999999997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3842.05</v>
      </c>
      <c r="C1102">
        <v>3668.3</v>
      </c>
      <c r="D1102">
        <v>3668.2</v>
      </c>
      <c r="E1102">
        <v>3367.49</v>
      </c>
      <c r="F1102">
        <v>55.584000000000003</v>
      </c>
      <c r="G1102">
        <v>90.887100000000004</v>
      </c>
      <c r="H1102">
        <v>17.638100000000001</v>
      </c>
      <c r="I1102">
        <v>1.2300499999999999E-3</v>
      </c>
      <c r="J1102">
        <v>0.99981399999999998</v>
      </c>
      <c r="K1102">
        <v>0</v>
      </c>
      <c r="L1102" t="s">
        <v>42</v>
      </c>
    </row>
    <row r="1103" spans="1:12" x14ac:dyDescent="0.25">
      <c r="A1103" t="s">
        <v>51</v>
      </c>
      <c r="B1103">
        <v>3710.21</v>
      </c>
      <c r="C1103">
        <v>3537.19</v>
      </c>
      <c r="D1103">
        <v>3537.09</v>
      </c>
      <c r="E1103">
        <v>3243.06</v>
      </c>
      <c r="F1103">
        <v>53.228200000000001</v>
      </c>
      <c r="G1103">
        <v>89.233699999999999</v>
      </c>
      <c r="H1103">
        <v>17.6279</v>
      </c>
      <c r="I1103">
        <v>1.2300499999999999E-3</v>
      </c>
      <c r="J1103">
        <v>0.99983</v>
      </c>
      <c r="K1103">
        <v>0</v>
      </c>
      <c r="L1103" t="s">
        <v>42</v>
      </c>
    </row>
    <row r="1104" spans="1:12" x14ac:dyDescent="0.25">
      <c r="A1104" t="s">
        <v>51</v>
      </c>
      <c r="B1104">
        <v>3735.97</v>
      </c>
      <c r="C1104">
        <v>3560.71</v>
      </c>
      <c r="D1104">
        <v>3560.61</v>
      </c>
      <c r="E1104">
        <v>3264.22</v>
      </c>
      <c r="F1104">
        <v>54.048900000000003</v>
      </c>
      <c r="G1104">
        <v>89.783799999999999</v>
      </c>
      <c r="H1104">
        <v>17.6632</v>
      </c>
      <c r="I1104">
        <v>1.2300600000000001E-3</v>
      </c>
      <c r="J1104">
        <v>0.99988999999999995</v>
      </c>
      <c r="K1104">
        <v>0</v>
      </c>
      <c r="L1104" t="s">
        <v>42</v>
      </c>
    </row>
    <row r="1105" spans="1:25" x14ac:dyDescent="0.25">
      <c r="A1105" t="s">
        <v>51</v>
      </c>
      <c r="B1105">
        <v>3730.22</v>
      </c>
      <c r="C1105">
        <v>3556.56</v>
      </c>
      <c r="D1105">
        <v>3556.46</v>
      </c>
      <c r="E1105">
        <v>3261.17</v>
      </c>
      <c r="F1105">
        <v>53.588200000000001</v>
      </c>
      <c r="G1105">
        <v>89.868099999999998</v>
      </c>
      <c r="H1105">
        <v>17.639199999999999</v>
      </c>
      <c r="I1105">
        <v>1.2300900000000001E-3</v>
      </c>
      <c r="J1105">
        <v>0.99895599999999996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3752.91</v>
      </c>
      <c r="C1106">
        <v>3578.38</v>
      </c>
      <c r="D1106">
        <v>3578.28</v>
      </c>
      <c r="E1106">
        <v>3282.21</v>
      </c>
      <c r="F1106">
        <v>53.740699999999997</v>
      </c>
      <c r="G1106">
        <v>89.301199999999994</v>
      </c>
      <c r="H1106">
        <v>17.6876</v>
      </c>
      <c r="I1106">
        <v>1.2300600000000001E-3</v>
      </c>
      <c r="J1106">
        <v>0.99809700000000001</v>
      </c>
      <c r="K1106">
        <v>0</v>
      </c>
      <c r="L1106" t="s">
        <v>42</v>
      </c>
    </row>
    <row r="1107" spans="1:25" x14ac:dyDescent="0.25">
      <c r="A1107" t="s">
        <v>51</v>
      </c>
      <c r="B1107">
        <v>3753.99</v>
      </c>
      <c r="C1107">
        <v>3580.29</v>
      </c>
      <c r="D1107">
        <v>3580.19</v>
      </c>
      <c r="E1107">
        <v>3285.04</v>
      </c>
      <c r="F1107">
        <v>54.5154</v>
      </c>
      <c r="G1107">
        <v>90.020399999999995</v>
      </c>
      <c r="H1107">
        <v>17.740600000000001</v>
      </c>
      <c r="I1107">
        <v>1.2301E-3</v>
      </c>
      <c r="J1107">
        <v>0.99805200000000005</v>
      </c>
      <c r="K1107">
        <v>0</v>
      </c>
      <c r="L1107" t="s">
        <v>42</v>
      </c>
    </row>
    <row r="1108" spans="1:25" x14ac:dyDescent="0.25">
      <c r="A1108" t="s">
        <v>51</v>
      </c>
      <c r="B1108">
        <v>3738.16</v>
      </c>
      <c r="C1108">
        <v>3565.24</v>
      </c>
      <c r="D1108">
        <v>3565.14</v>
      </c>
      <c r="E1108">
        <v>3270.48</v>
      </c>
      <c r="F1108">
        <v>53.662999999999997</v>
      </c>
      <c r="G1108">
        <v>90.533900000000003</v>
      </c>
      <c r="H1108">
        <v>17.696000000000002</v>
      </c>
      <c r="I1108">
        <v>1.23015E-3</v>
      </c>
      <c r="J1108">
        <v>0.99992199999999998</v>
      </c>
      <c r="K1108">
        <v>0</v>
      </c>
      <c r="L1108" t="s">
        <v>42</v>
      </c>
    </row>
    <row r="1109" spans="1:25" x14ac:dyDescent="0.25">
      <c r="A1109" t="s">
        <v>51</v>
      </c>
      <c r="B1109">
        <v>3781.2</v>
      </c>
      <c r="C1109">
        <v>3604.32</v>
      </c>
      <c r="D1109">
        <v>3604.22</v>
      </c>
      <c r="E1109">
        <v>3307.81</v>
      </c>
      <c r="F1109">
        <v>54.921300000000002</v>
      </c>
      <c r="G1109">
        <v>90.045900000000003</v>
      </c>
      <c r="H1109">
        <v>17.736599999999999</v>
      </c>
      <c r="I1109">
        <v>1.2300499999999999E-3</v>
      </c>
      <c r="J1109">
        <v>0.99990199999999996</v>
      </c>
      <c r="K1109">
        <v>0</v>
      </c>
      <c r="L1109" t="s">
        <v>42</v>
      </c>
    </row>
    <row r="1110" spans="1:25" x14ac:dyDescent="0.25">
      <c r="A1110" t="s">
        <v>51</v>
      </c>
      <c r="B1110">
        <v>3720.35</v>
      </c>
      <c r="C1110">
        <v>3548.84</v>
      </c>
      <c r="D1110">
        <v>3548.75</v>
      </c>
      <c r="E1110">
        <v>3255.56</v>
      </c>
      <c r="F1110">
        <v>53.563800000000001</v>
      </c>
      <c r="G1110">
        <v>89.438199999999995</v>
      </c>
      <c r="H1110">
        <v>17.5001</v>
      </c>
      <c r="I1110">
        <v>1.2300499999999999E-3</v>
      </c>
      <c r="J1110">
        <v>0.99991300000000005</v>
      </c>
      <c r="K1110">
        <v>0</v>
      </c>
      <c r="L1110" t="s">
        <v>42</v>
      </c>
    </row>
    <row r="1111" spans="1:25" x14ac:dyDescent="0.25">
      <c r="A1111" t="s">
        <v>51</v>
      </c>
      <c r="B1111">
        <v>3752.55</v>
      </c>
      <c r="C1111">
        <v>3578.9</v>
      </c>
      <c r="D1111">
        <v>3578.8</v>
      </c>
      <c r="E1111">
        <v>3284.43</v>
      </c>
      <c r="F1111">
        <v>53.7014</v>
      </c>
      <c r="G1111">
        <v>89.577399999999997</v>
      </c>
      <c r="H1111">
        <v>17.761399999999998</v>
      </c>
      <c r="I1111">
        <v>1.2300600000000001E-3</v>
      </c>
      <c r="J1111">
        <v>0.99896700000000005</v>
      </c>
      <c r="K1111">
        <v>0</v>
      </c>
      <c r="L1111" t="s">
        <v>42</v>
      </c>
    </row>
    <row r="1112" spans="1:25" x14ac:dyDescent="0.25">
      <c r="A1112" t="s">
        <v>51</v>
      </c>
      <c r="B1112">
        <v>3712.08</v>
      </c>
      <c r="C1112">
        <v>3538.8</v>
      </c>
      <c r="D1112">
        <v>3538.7</v>
      </c>
      <c r="E1112">
        <v>3244.18</v>
      </c>
      <c r="F1112">
        <v>53.113</v>
      </c>
      <c r="G1112">
        <v>88.871700000000004</v>
      </c>
      <c r="H1112">
        <v>17.647400000000001</v>
      </c>
      <c r="I1112">
        <v>1.2300600000000001E-3</v>
      </c>
      <c r="J1112">
        <v>0.99944500000000003</v>
      </c>
      <c r="K1112">
        <v>0</v>
      </c>
      <c r="L1112" t="s">
        <v>42</v>
      </c>
    </row>
    <row r="1113" spans="1:25" x14ac:dyDescent="0.25">
      <c r="A1113" t="s">
        <v>51</v>
      </c>
      <c r="B1113">
        <v>3721.13</v>
      </c>
      <c r="C1113">
        <v>3547.62</v>
      </c>
      <c r="D1113">
        <v>3547.51</v>
      </c>
      <c r="E1113">
        <v>3253.42</v>
      </c>
      <c r="F1113">
        <v>53.595500000000001</v>
      </c>
      <c r="G1113">
        <v>89.787099999999995</v>
      </c>
      <c r="H1113">
        <v>17.506900000000002</v>
      </c>
      <c r="I1113">
        <v>1.2300499999999999E-3</v>
      </c>
      <c r="J1113">
        <v>0.99904400000000004</v>
      </c>
      <c r="K1113">
        <v>0</v>
      </c>
      <c r="L1113" t="s">
        <v>42</v>
      </c>
    </row>
    <row r="1114" spans="1:25" x14ac:dyDescent="0.25">
      <c r="A1114" t="s">
        <v>51</v>
      </c>
      <c r="B1114">
        <v>3800.65</v>
      </c>
      <c r="C1114">
        <v>3627.84</v>
      </c>
      <c r="D1114">
        <v>3627.73</v>
      </c>
      <c r="E1114">
        <v>3329.98</v>
      </c>
      <c r="F1114">
        <v>55.556199999999997</v>
      </c>
      <c r="G1114">
        <v>91.175200000000004</v>
      </c>
      <c r="H1114">
        <v>17.573799999999999</v>
      </c>
      <c r="I1114">
        <v>1.2300499999999999E-3</v>
      </c>
      <c r="J1114">
        <v>0.999865</v>
      </c>
      <c r="K1114">
        <v>0</v>
      </c>
      <c r="L1114" t="s">
        <v>42</v>
      </c>
    </row>
    <row r="1115" spans="1:25" x14ac:dyDescent="0.25">
      <c r="A1115" t="s">
        <v>51</v>
      </c>
      <c r="B1115">
        <v>3791.54</v>
      </c>
      <c r="C1115">
        <v>3616.71</v>
      </c>
      <c r="D1115">
        <v>3616.6</v>
      </c>
      <c r="E1115">
        <v>3319.74</v>
      </c>
      <c r="F1115">
        <v>56.252600000000001</v>
      </c>
      <c r="G1115">
        <v>90.888900000000007</v>
      </c>
      <c r="H1115">
        <v>17.670200000000001</v>
      </c>
      <c r="I1115">
        <v>1.2300499999999999E-3</v>
      </c>
      <c r="J1115">
        <v>0.99973999999999996</v>
      </c>
      <c r="K1115">
        <v>0</v>
      </c>
      <c r="L1115" t="s">
        <v>42</v>
      </c>
    </row>
    <row r="1116" spans="1:25" x14ac:dyDescent="0.25">
      <c r="A1116" t="s">
        <v>51</v>
      </c>
      <c r="B1116">
        <v>3880.29</v>
      </c>
      <c r="C1116">
        <v>3705.7</v>
      </c>
      <c r="D1116">
        <v>3705.57</v>
      </c>
      <c r="E1116">
        <v>3401.71</v>
      </c>
      <c r="F1116">
        <v>60.6008</v>
      </c>
      <c r="G1116">
        <v>94.969399999999993</v>
      </c>
      <c r="H1116">
        <v>17.895600000000002</v>
      </c>
      <c r="I1116">
        <v>1.2300499999999999E-3</v>
      </c>
      <c r="J1116">
        <v>0.99985100000000005</v>
      </c>
      <c r="K1116">
        <v>0</v>
      </c>
      <c r="L1116" t="s">
        <v>42</v>
      </c>
    </row>
    <row r="1117" spans="1:25" x14ac:dyDescent="0.25">
      <c r="A1117" t="s">
        <v>51</v>
      </c>
      <c r="B1117">
        <v>3744.44</v>
      </c>
      <c r="C1117">
        <v>3571.35</v>
      </c>
      <c r="D1117">
        <v>3571.26</v>
      </c>
      <c r="E1117">
        <v>3276.06</v>
      </c>
      <c r="F1117">
        <v>53.734900000000003</v>
      </c>
      <c r="G1117">
        <v>89.660200000000003</v>
      </c>
      <c r="H1117">
        <v>17.5853</v>
      </c>
      <c r="I1117">
        <v>1.2300499999999999E-3</v>
      </c>
      <c r="J1117">
        <v>0.99921300000000002</v>
      </c>
      <c r="K1117">
        <v>0</v>
      </c>
      <c r="L1117" t="s">
        <v>42</v>
      </c>
    </row>
    <row r="1118" spans="1:25" x14ac:dyDescent="0.25">
      <c r="A1118" t="s">
        <v>51</v>
      </c>
      <c r="B1118">
        <v>3739.97</v>
      </c>
      <c r="C1118">
        <v>3564.41</v>
      </c>
      <c r="D1118">
        <v>3564.31</v>
      </c>
      <c r="E1118">
        <v>3268.09</v>
      </c>
      <c r="F1118">
        <v>54.3919</v>
      </c>
      <c r="G1118">
        <v>89.846900000000005</v>
      </c>
      <c r="H1118">
        <v>17.5031</v>
      </c>
      <c r="I1118">
        <v>1.2300499999999999E-3</v>
      </c>
      <c r="J1118">
        <v>0.99977800000000006</v>
      </c>
      <c r="K1118">
        <v>0</v>
      </c>
      <c r="L1118" t="s">
        <v>42</v>
      </c>
    </row>
    <row r="1119" spans="1:25" x14ac:dyDescent="0.25">
      <c r="A1119" t="s">
        <v>51</v>
      </c>
      <c r="B1119">
        <v>3723.07</v>
      </c>
      <c r="C1119">
        <v>3548.14</v>
      </c>
      <c r="D1119">
        <v>3548.04</v>
      </c>
      <c r="E1119">
        <v>3254.64</v>
      </c>
      <c r="F1119">
        <v>54.004300000000001</v>
      </c>
      <c r="G1119">
        <v>88.869500000000002</v>
      </c>
      <c r="H1119">
        <v>17.4557</v>
      </c>
      <c r="I1119">
        <v>1.2300499999999999E-3</v>
      </c>
      <c r="J1119">
        <v>0.99924800000000003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3700.36</v>
      </c>
      <c r="C1120">
        <v>3528.23</v>
      </c>
      <c r="D1120">
        <v>3528.13</v>
      </c>
      <c r="E1120">
        <v>3234.61</v>
      </c>
      <c r="F1120">
        <v>53.415500000000002</v>
      </c>
      <c r="G1120">
        <v>89.317599999999999</v>
      </c>
      <c r="H1120">
        <v>17.478300000000001</v>
      </c>
      <c r="I1120">
        <v>1.2300499999999999E-3</v>
      </c>
      <c r="J1120">
        <v>0.99996200000000002</v>
      </c>
      <c r="K1120">
        <v>0</v>
      </c>
      <c r="L1120" t="s">
        <v>42</v>
      </c>
      <c r="R1120">
        <f>AVERAGE(B1071:B1120)</f>
        <v>3746.0001999999995</v>
      </c>
      <c r="S1120">
        <f>AVERAGE(C1071:C1120)</f>
        <v>3569.5974000000006</v>
      </c>
      <c r="U1120">
        <f>_xlfn.VAR.P(B1071:B1120)</f>
        <v>37881.101409959992</v>
      </c>
      <c r="V1120">
        <f>_xlfn.VAR.P(C1071:C1120)</f>
        <v>32896.62474323999</v>
      </c>
      <c r="X1120">
        <f>1.96*SQRT(U1120)/50</f>
        <v>7.629522637137983</v>
      </c>
      <c r="Y1120">
        <f>1.96*SQRT(V1120)/50</f>
        <v>7.1098712678537508</v>
      </c>
    </row>
    <row r="1121" spans="1:12" x14ac:dyDescent="0.25">
      <c r="A1121" t="s">
        <v>51</v>
      </c>
      <c r="B1121">
        <v>195888.3106</v>
      </c>
      <c r="C1121" t="s">
        <v>36</v>
      </c>
    </row>
    <row r="1122" spans="1:12" x14ac:dyDescent="0.25">
      <c r="A1122" t="s">
        <v>70</v>
      </c>
      <c r="B1122">
        <v>3519.13</v>
      </c>
      <c r="C1122">
        <v>3405.86</v>
      </c>
      <c r="D1122">
        <v>3405.76</v>
      </c>
      <c r="E1122">
        <v>3113.87</v>
      </c>
      <c r="F1122">
        <v>52.914700000000003</v>
      </c>
      <c r="G1122">
        <v>0</v>
      </c>
      <c r="H1122">
        <v>17.613</v>
      </c>
      <c r="I1122">
        <v>1.2300499999999999E-3</v>
      </c>
      <c r="J1122">
        <v>0.99999099999999996</v>
      </c>
      <c r="K1122">
        <v>0</v>
      </c>
      <c r="L1122" t="s">
        <v>42</v>
      </c>
    </row>
    <row r="1123" spans="1:12" x14ac:dyDescent="0.25">
      <c r="A1123" t="s">
        <v>70</v>
      </c>
      <c r="B1123">
        <v>3459.78</v>
      </c>
      <c r="C1123">
        <v>3346.6</v>
      </c>
      <c r="D1123">
        <v>3346.51</v>
      </c>
      <c r="E1123">
        <v>3056.07</v>
      </c>
      <c r="F1123">
        <v>51.229100000000003</v>
      </c>
      <c r="G1123">
        <v>0</v>
      </c>
      <c r="H1123">
        <v>17.698399999999999</v>
      </c>
      <c r="I1123">
        <v>1.2300600000000001E-3</v>
      </c>
      <c r="J1123">
        <v>0.99885999999999997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3454.69</v>
      </c>
      <c r="C1124">
        <v>3341.51</v>
      </c>
      <c r="D1124">
        <v>3341.43</v>
      </c>
      <c r="E1124">
        <v>3051.51</v>
      </c>
      <c r="F1124">
        <v>51.7502</v>
      </c>
      <c r="G1124">
        <v>0</v>
      </c>
      <c r="H1124">
        <v>17.656400000000001</v>
      </c>
      <c r="I1124">
        <v>1.2300499999999999E-3</v>
      </c>
      <c r="J1124">
        <v>0.99960800000000005</v>
      </c>
      <c r="K1124">
        <v>0</v>
      </c>
      <c r="L1124" t="s">
        <v>42</v>
      </c>
    </row>
    <row r="1125" spans="1:12" x14ac:dyDescent="0.25">
      <c r="A1125" t="s">
        <v>70</v>
      </c>
      <c r="B1125">
        <v>3510.48</v>
      </c>
      <c r="C1125">
        <v>3395.97</v>
      </c>
      <c r="D1125">
        <v>3395.88</v>
      </c>
      <c r="E1125">
        <v>3104.96</v>
      </c>
      <c r="F1125">
        <v>52.708100000000002</v>
      </c>
      <c r="G1125">
        <v>0</v>
      </c>
      <c r="H1125">
        <v>17.658100000000001</v>
      </c>
      <c r="I1125">
        <v>1.2300499999999999E-3</v>
      </c>
      <c r="J1125">
        <v>0.99907599999999996</v>
      </c>
      <c r="K1125">
        <v>0</v>
      </c>
      <c r="L1125" t="s">
        <v>42</v>
      </c>
    </row>
    <row r="1126" spans="1:12" x14ac:dyDescent="0.25">
      <c r="A1126" t="s">
        <v>70</v>
      </c>
      <c r="B1126">
        <v>3458.66</v>
      </c>
      <c r="C1126">
        <v>3345.6</v>
      </c>
      <c r="D1126">
        <v>3345.51</v>
      </c>
      <c r="E1126">
        <v>3055.78</v>
      </c>
      <c r="F1126">
        <v>51.221699999999998</v>
      </c>
      <c r="G1126">
        <v>0</v>
      </c>
      <c r="H1126">
        <v>17.645800000000001</v>
      </c>
      <c r="I1126">
        <v>1.2300499999999999E-3</v>
      </c>
      <c r="J1126">
        <v>0.99903200000000003</v>
      </c>
      <c r="K1126">
        <v>0</v>
      </c>
      <c r="L1126" t="s">
        <v>42</v>
      </c>
    </row>
    <row r="1127" spans="1:12" x14ac:dyDescent="0.25">
      <c r="A1127" t="s">
        <v>70</v>
      </c>
      <c r="B1127">
        <v>3516.31</v>
      </c>
      <c r="C1127">
        <v>3401.36</v>
      </c>
      <c r="D1127">
        <v>3401.27</v>
      </c>
      <c r="E1127">
        <v>3109.29</v>
      </c>
      <c r="F1127">
        <v>52.639600000000002</v>
      </c>
      <c r="G1127">
        <v>0</v>
      </c>
      <c r="H1127">
        <v>17.596399999999999</v>
      </c>
      <c r="I1127">
        <v>1.2300499999999999E-3</v>
      </c>
      <c r="J1127">
        <v>0.99979700000000005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3457.73</v>
      </c>
      <c r="C1128">
        <v>3344.52</v>
      </c>
      <c r="D1128">
        <v>3344.43</v>
      </c>
      <c r="E1128">
        <v>3053.97</v>
      </c>
      <c r="F1128">
        <v>51.580500000000001</v>
      </c>
      <c r="G1128">
        <v>0</v>
      </c>
      <c r="H1128">
        <v>17.657800000000002</v>
      </c>
      <c r="I1128">
        <v>1.2300799999999999E-3</v>
      </c>
      <c r="J1128">
        <v>0.99971200000000005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3506.62</v>
      </c>
      <c r="C1129">
        <v>3393.08</v>
      </c>
      <c r="D1129">
        <v>3392.99</v>
      </c>
      <c r="E1129">
        <v>3101.73</v>
      </c>
      <c r="F1129">
        <v>52.4191</v>
      </c>
      <c r="G1129">
        <v>0</v>
      </c>
      <c r="H1129">
        <v>17.7225</v>
      </c>
      <c r="I1129">
        <v>1.2300799999999999E-3</v>
      </c>
      <c r="J1129">
        <v>0.99993200000000004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3516.05</v>
      </c>
      <c r="C1130">
        <v>3402.84</v>
      </c>
      <c r="D1130">
        <v>3402.76</v>
      </c>
      <c r="E1130">
        <v>3110.88</v>
      </c>
      <c r="F1130">
        <v>52.975099999999998</v>
      </c>
      <c r="G1130">
        <v>0</v>
      </c>
      <c r="H1130">
        <v>17.551200000000001</v>
      </c>
      <c r="I1130">
        <v>1.2300600000000001E-3</v>
      </c>
      <c r="J1130">
        <v>0.99975499999999995</v>
      </c>
      <c r="K1130">
        <v>0</v>
      </c>
      <c r="L1130" t="s">
        <v>42</v>
      </c>
    </row>
    <row r="1131" spans="1:12" x14ac:dyDescent="0.25">
      <c r="A1131" t="s">
        <v>70</v>
      </c>
      <c r="B1131">
        <v>3481.46</v>
      </c>
      <c r="C1131">
        <v>3367.18</v>
      </c>
      <c r="D1131">
        <v>3367.09</v>
      </c>
      <c r="E1131">
        <v>3076.04</v>
      </c>
      <c r="F1131">
        <v>52.131300000000003</v>
      </c>
      <c r="G1131">
        <v>0</v>
      </c>
      <c r="H1131">
        <v>17.631900000000002</v>
      </c>
      <c r="I1131">
        <v>1.2301199999999999E-3</v>
      </c>
      <c r="J1131">
        <v>0.99865199999999998</v>
      </c>
      <c r="K1131">
        <v>0</v>
      </c>
      <c r="L1131" t="s">
        <v>42</v>
      </c>
    </row>
    <row r="1132" spans="1:12" x14ac:dyDescent="0.25">
      <c r="A1132" t="s">
        <v>70</v>
      </c>
      <c r="B1132">
        <v>3514.86</v>
      </c>
      <c r="C1132">
        <v>3402.81</v>
      </c>
      <c r="D1132">
        <v>3402.7</v>
      </c>
      <c r="E1132">
        <v>3109.19</v>
      </c>
      <c r="F1132">
        <v>53.7943</v>
      </c>
      <c r="G1132">
        <v>0</v>
      </c>
      <c r="H1132">
        <v>17.824200000000001</v>
      </c>
      <c r="I1132">
        <v>1.2300499999999999E-3</v>
      </c>
      <c r="J1132">
        <v>0.99860099999999996</v>
      </c>
      <c r="K1132">
        <v>0</v>
      </c>
      <c r="L1132" t="s">
        <v>42</v>
      </c>
    </row>
    <row r="1133" spans="1:12" x14ac:dyDescent="0.25">
      <c r="A1133" t="s">
        <v>70</v>
      </c>
      <c r="B1133">
        <v>3560.22</v>
      </c>
      <c r="C1133">
        <v>3444.48</v>
      </c>
      <c r="D1133">
        <v>3444.38</v>
      </c>
      <c r="E1133">
        <v>3150.09</v>
      </c>
      <c r="F1133">
        <v>53.981299999999997</v>
      </c>
      <c r="G1133">
        <v>0</v>
      </c>
      <c r="H1133">
        <v>17.7453</v>
      </c>
      <c r="I1133">
        <v>1.2300499999999999E-3</v>
      </c>
      <c r="J1133">
        <v>0.99982400000000005</v>
      </c>
      <c r="K1133">
        <v>0</v>
      </c>
      <c r="L1133" t="s">
        <v>42</v>
      </c>
    </row>
    <row r="1134" spans="1:12" x14ac:dyDescent="0.25">
      <c r="A1134" t="s">
        <v>70</v>
      </c>
      <c r="B1134">
        <v>3572.33</v>
      </c>
      <c r="C1134">
        <v>3458.52</v>
      </c>
      <c r="D1134">
        <v>3458.41</v>
      </c>
      <c r="E1134">
        <v>3160.17</v>
      </c>
      <c r="F1134">
        <v>56.605800000000002</v>
      </c>
      <c r="G1134">
        <v>0</v>
      </c>
      <c r="H1134">
        <v>18.207799999999999</v>
      </c>
      <c r="I1134">
        <v>1.2300600000000001E-3</v>
      </c>
      <c r="J1134">
        <v>0.99984499999999998</v>
      </c>
      <c r="K1134">
        <v>0</v>
      </c>
      <c r="L1134" t="s">
        <v>42</v>
      </c>
    </row>
    <row r="1135" spans="1:12" x14ac:dyDescent="0.25">
      <c r="A1135" t="s">
        <v>70</v>
      </c>
      <c r="B1135">
        <v>3485.15</v>
      </c>
      <c r="C1135">
        <v>3372.24</v>
      </c>
      <c r="D1135">
        <v>3372.14</v>
      </c>
      <c r="E1135">
        <v>3081.35</v>
      </c>
      <c r="F1135">
        <v>51.837800000000001</v>
      </c>
      <c r="G1135">
        <v>0</v>
      </c>
      <c r="H1135">
        <v>17.5839</v>
      </c>
      <c r="I1135">
        <v>1.2300600000000001E-3</v>
      </c>
      <c r="J1135">
        <v>0.99989600000000001</v>
      </c>
      <c r="K1135">
        <v>0</v>
      </c>
      <c r="L1135" t="s">
        <v>42</v>
      </c>
    </row>
    <row r="1136" spans="1:12" x14ac:dyDescent="0.25">
      <c r="A1136" t="s">
        <v>70</v>
      </c>
      <c r="B1136">
        <v>3489.01</v>
      </c>
      <c r="C1136">
        <v>3375.96</v>
      </c>
      <c r="D1136">
        <v>3375.87</v>
      </c>
      <c r="E1136">
        <v>3085.06</v>
      </c>
      <c r="F1136">
        <v>51.800699999999999</v>
      </c>
      <c r="G1136">
        <v>0</v>
      </c>
      <c r="H1136">
        <v>17.697500000000002</v>
      </c>
      <c r="I1136">
        <v>1.2300600000000001E-3</v>
      </c>
      <c r="J1136">
        <v>0.99980500000000005</v>
      </c>
      <c r="K1136">
        <v>0</v>
      </c>
      <c r="L1136" t="s">
        <v>42</v>
      </c>
    </row>
    <row r="1137" spans="1:12" x14ac:dyDescent="0.25">
      <c r="A1137" t="s">
        <v>70</v>
      </c>
      <c r="B1137">
        <v>3512.54</v>
      </c>
      <c r="C1137">
        <v>3399.52</v>
      </c>
      <c r="D1137">
        <v>3399.43</v>
      </c>
      <c r="E1137">
        <v>3107.52</v>
      </c>
      <c r="F1137">
        <v>52.121899999999997</v>
      </c>
      <c r="G1137">
        <v>0</v>
      </c>
      <c r="H1137">
        <v>17.725899999999999</v>
      </c>
      <c r="I1137">
        <v>1.2300499999999999E-3</v>
      </c>
      <c r="J1137">
        <v>0.99990100000000004</v>
      </c>
      <c r="K1137">
        <v>0</v>
      </c>
      <c r="L1137" t="s">
        <v>42</v>
      </c>
    </row>
    <row r="1138" spans="1:12" x14ac:dyDescent="0.25">
      <c r="A1138" t="s">
        <v>70</v>
      </c>
      <c r="B1138">
        <v>3540.14</v>
      </c>
      <c r="C1138">
        <v>3426.77</v>
      </c>
      <c r="D1138">
        <v>3426.68</v>
      </c>
      <c r="E1138">
        <v>3134.82</v>
      </c>
      <c r="F1138">
        <v>52.7926</v>
      </c>
      <c r="G1138">
        <v>0</v>
      </c>
      <c r="H1138">
        <v>17.760999999999999</v>
      </c>
      <c r="I1138">
        <v>1.2300499999999999E-3</v>
      </c>
      <c r="J1138">
        <v>0.99967600000000001</v>
      </c>
      <c r="K1138">
        <v>0</v>
      </c>
      <c r="L1138" t="s">
        <v>42</v>
      </c>
    </row>
    <row r="1139" spans="1:12" x14ac:dyDescent="0.25">
      <c r="A1139" t="s">
        <v>70</v>
      </c>
      <c r="B1139">
        <v>3519.86</v>
      </c>
      <c r="C1139">
        <v>3405.07</v>
      </c>
      <c r="D1139">
        <v>3404.97</v>
      </c>
      <c r="E1139">
        <v>3112.82</v>
      </c>
      <c r="F1139">
        <v>52.501899999999999</v>
      </c>
      <c r="G1139">
        <v>0</v>
      </c>
      <c r="H1139">
        <v>17.732900000000001</v>
      </c>
      <c r="I1139">
        <v>1.23007E-3</v>
      </c>
      <c r="J1139">
        <v>0.99906600000000001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3605.04</v>
      </c>
      <c r="C1140">
        <v>3491.62</v>
      </c>
      <c r="D1140">
        <v>3491.52</v>
      </c>
      <c r="E1140">
        <v>3196</v>
      </c>
      <c r="F1140">
        <v>55.492899999999999</v>
      </c>
      <c r="G1140">
        <v>0</v>
      </c>
      <c r="H1140">
        <v>17.809899999999999</v>
      </c>
      <c r="I1140">
        <v>1.2300499999999999E-3</v>
      </c>
      <c r="J1140">
        <v>0.99994799999999995</v>
      </c>
      <c r="K1140">
        <v>0</v>
      </c>
      <c r="L1140" t="s">
        <v>42</v>
      </c>
    </row>
    <row r="1141" spans="1:12" x14ac:dyDescent="0.25">
      <c r="A1141" t="s">
        <v>70</v>
      </c>
      <c r="B1141">
        <v>3582.19</v>
      </c>
      <c r="C1141">
        <v>3469.1</v>
      </c>
      <c r="D1141">
        <v>3469</v>
      </c>
      <c r="E1141">
        <v>3175.26</v>
      </c>
      <c r="F1141">
        <v>54.176600000000001</v>
      </c>
      <c r="G1141">
        <v>0</v>
      </c>
      <c r="H1141">
        <v>17.677600000000002</v>
      </c>
      <c r="I1141">
        <v>1.2300900000000001E-3</v>
      </c>
      <c r="J1141">
        <v>0.99992499999999995</v>
      </c>
      <c r="K1141">
        <v>0</v>
      </c>
      <c r="L1141" t="s">
        <v>42</v>
      </c>
    </row>
    <row r="1142" spans="1:12" x14ac:dyDescent="0.25">
      <c r="A1142" t="s">
        <v>70</v>
      </c>
      <c r="B1142">
        <v>3543.16</v>
      </c>
      <c r="C1142">
        <v>3429.5</v>
      </c>
      <c r="D1142">
        <v>3429.41</v>
      </c>
      <c r="E1142">
        <v>3135.98</v>
      </c>
      <c r="F1142">
        <v>53.264200000000002</v>
      </c>
      <c r="G1142">
        <v>0</v>
      </c>
      <c r="H1142">
        <v>17.715900000000001</v>
      </c>
      <c r="I1142">
        <v>1.2300499999999999E-3</v>
      </c>
      <c r="J1142">
        <v>0.99857399999999996</v>
      </c>
      <c r="K1142">
        <v>0</v>
      </c>
      <c r="L1142" t="s">
        <v>42</v>
      </c>
    </row>
    <row r="1143" spans="1:12" x14ac:dyDescent="0.25">
      <c r="A1143" t="s">
        <v>70</v>
      </c>
      <c r="B1143">
        <v>3512.75</v>
      </c>
      <c r="C1143">
        <v>3399.59</v>
      </c>
      <c r="D1143">
        <v>3399.49</v>
      </c>
      <c r="E1143">
        <v>3107.83</v>
      </c>
      <c r="F1143">
        <v>52.041800000000002</v>
      </c>
      <c r="G1143">
        <v>0</v>
      </c>
      <c r="H1143">
        <v>17.639700000000001</v>
      </c>
      <c r="I1143">
        <v>1.2300799999999999E-3</v>
      </c>
      <c r="J1143">
        <v>0.99934999999999996</v>
      </c>
      <c r="K1143">
        <v>0</v>
      </c>
      <c r="L1143" t="s">
        <v>42</v>
      </c>
    </row>
    <row r="1144" spans="1:12" x14ac:dyDescent="0.25">
      <c r="A1144" t="s">
        <v>70</v>
      </c>
      <c r="B1144">
        <v>3604.9</v>
      </c>
      <c r="C1144">
        <v>3490.98</v>
      </c>
      <c r="D1144">
        <v>3490.89</v>
      </c>
      <c r="E1144">
        <v>3196.86</v>
      </c>
      <c r="F1144">
        <v>54.432299999999998</v>
      </c>
      <c r="G1144">
        <v>0</v>
      </c>
      <c r="H1144">
        <v>17.747</v>
      </c>
      <c r="I1144">
        <v>1.2300499999999999E-3</v>
      </c>
      <c r="J1144">
        <v>0.99994899999999998</v>
      </c>
      <c r="K1144">
        <v>0</v>
      </c>
      <c r="L1144" t="s">
        <v>42</v>
      </c>
    </row>
    <row r="1145" spans="1:12" x14ac:dyDescent="0.25">
      <c r="A1145" t="s">
        <v>70</v>
      </c>
      <c r="B1145">
        <v>3612.56</v>
      </c>
      <c r="C1145">
        <v>3499.08</v>
      </c>
      <c r="D1145">
        <v>3498.99</v>
      </c>
      <c r="E1145">
        <v>3203.99</v>
      </c>
      <c r="F1145">
        <v>54.644100000000002</v>
      </c>
      <c r="G1145">
        <v>0</v>
      </c>
      <c r="H1145">
        <v>17.680700000000002</v>
      </c>
      <c r="I1145">
        <v>1.2301300000000001E-3</v>
      </c>
      <c r="J1145">
        <v>0.99974200000000002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3609.52</v>
      </c>
      <c r="C1146">
        <v>3495.33</v>
      </c>
      <c r="D1146">
        <v>3495.23</v>
      </c>
      <c r="E1146">
        <v>3201.09</v>
      </c>
      <c r="F1146">
        <v>54.450800000000001</v>
      </c>
      <c r="G1146">
        <v>0</v>
      </c>
      <c r="H1146">
        <v>17.935700000000001</v>
      </c>
      <c r="I1146">
        <v>1.2300900000000001E-3</v>
      </c>
      <c r="J1146">
        <v>0.99974499999999999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3595.89</v>
      </c>
      <c r="C1147">
        <v>3482.43</v>
      </c>
      <c r="D1147">
        <v>3482.3</v>
      </c>
      <c r="E1147">
        <v>3184.65</v>
      </c>
      <c r="F1147">
        <v>57.224499999999999</v>
      </c>
      <c r="G1147">
        <v>0</v>
      </c>
      <c r="H1147">
        <v>17.819099999999999</v>
      </c>
      <c r="I1147">
        <v>1.2300499999999999E-3</v>
      </c>
      <c r="J1147">
        <v>0.999498</v>
      </c>
      <c r="K1147">
        <v>0</v>
      </c>
      <c r="L1147" t="s">
        <v>42</v>
      </c>
    </row>
    <row r="1148" spans="1:12" x14ac:dyDescent="0.25">
      <c r="A1148" t="s">
        <v>70</v>
      </c>
      <c r="B1148">
        <v>3561.99</v>
      </c>
      <c r="C1148">
        <v>3448.51</v>
      </c>
      <c r="D1148">
        <v>3448.4</v>
      </c>
      <c r="E1148">
        <v>3151.98</v>
      </c>
      <c r="F1148">
        <v>54.101999999999997</v>
      </c>
      <c r="G1148">
        <v>0</v>
      </c>
      <c r="H1148">
        <v>18.0032</v>
      </c>
      <c r="I1148">
        <v>1.23007E-3</v>
      </c>
      <c r="J1148">
        <v>0.99957099999999999</v>
      </c>
      <c r="K1148">
        <v>0</v>
      </c>
      <c r="L1148" t="s">
        <v>42</v>
      </c>
    </row>
    <row r="1149" spans="1:12" x14ac:dyDescent="0.25">
      <c r="A1149" t="s">
        <v>70</v>
      </c>
      <c r="B1149">
        <v>3634.21</v>
      </c>
      <c r="C1149">
        <v>3520.58</v>
      </c>
      <c r="D1149">
        <v>3520.48</v>
      </c>
      <c r="E1149">
        <v>3224.74</v>
      </c>
      <c r="F1149">
        <v>54.814300000000003</v>
      </c>
      <c r="G1149">
        <v>0</v>
      </c>
      <c r="H1149">
        <v>17.773399999999999</v>
      </c>
      <c r="I1149">
        <v>1.2300600000000001E-3</v>
      </c>
      <c r="J1149">
        <v>0.99930600000000003</v>
      </c>
      <c r="K1149">
        <v>0</v>
      </c>
      <c r="L1149" t="s">
        <v>42</v>
      </c>
    </row>
    <row r="1150" spans="1:12" x14ac:dyDescent="0.25">
      <c r="A1150" t="s">
        <v>70</v>
      </c>
      <c r="B1150">
        <v>3686.33</v>
      </c>
      <c r="C1150">
        <v>3572.74</v>
      </c>
      <c r="D1150">
        <v>3572.63</v>
      </c>
      <c r="E1150">
        <v>3271.04</v>
      </c>
      <c r="F1150">
        <v>56.802700000000002</v>
      </c>
      <c r="G1150">
        <v>0</v>
      </c>
      <c r="H1150">
        <v>18.146599999999999</v>
      </c>
      <c r="I1150">
        <v>1.2300499999999999E-3</v>
      </c>
      <c r="J1150">
        <v>0.99962799999999996</v>
      </c>
      <c r="K1150">
        <v>0</v>
      </c>
      <c r="L1150" t="s">
        <v>42</v>
      </c>
    </row>
    <row r="1151" spans="1:12" x14ac:dyDescent="0.25">
      <c r="A1151" t="s">
        <v>70</v>
      </c>
      <c r="B1151">
        <v>3641.57</v>
      </c>
      <c r="C1151">
        <v>3526.37</v>
      </c>
      <c r="D1151">
        <v>3526.25</v>
      </c>
      <c r="E1151">
        <v>3226.87</v>
      </c>
      <c r="F1151">
        <v>57.719299999999997</v>
      </c>
      <c r="G1151">
        <v>0</v>
      </c>
      <c r="H1151">
        <v>17.977</v>
      </c>
      <c r="I1151">
        <v>1.2300600000000001E-3</v>
      </c>
      <c r="J1151">
        <v>0.99946199999999996</v>
      </c>
      <c r="K1151">
        <v>0</v>
      </c>
      <c r="L1151" t="s">
        <v>42</v>
      </c>
    </row>
    <row r="1152" spans="1:12" x14ac:dyDescent="0.25">
      <c r="A1152" t="s">
        <v>70</v>
      </c>
      <c r="B1152">
        <v>3668.87</v>
      </c>
      <c r="C1152">
        <v>3555.59</v>
      </c>
      <c r="D1152">
        <v>3555.5</v>
      </c>
      <c r="E1152">
        <v>3256.95</v>
      </c>
      <c r="F1152">
        <v>55.619799999999998</v>
      </c>
      <c r="G1152">
        <v>0</v>
      </c>
      <c r="H1152">
        <v>17.944700000000001</v>
      </c>
      <c r="I1152">
        <v>1.2300600000000001E-3</v>
      </c>
      <c r="J1152">
        <v>0.99860099999999996</v>
      </c>
      <c r="K1152">
        <v>0</v>
      </c>
      <c r="L1152" t="s">
        <v>42</v>
      </c>
    </row>
    <row r="1153" spans="1:12" x14ac:dyDescent="0.25">
      <c r="A1153" t="s">
        <v>70</v>
      </c>
      <c r="B1153">
        <v>3637.12</v>
      </c>
      <c r="C1153">
        <v>3523.91</v>
      </c>
      <c r="D1153">
        <v>3523.81</v>
      </c>
      <c r="E1153">
        <v>3223.59</v>
      </c>
      <c r="F1153">
        <v>54.713700000000003</v>
      </c>
      <c r="G1153">
        <v>0</v>
      </c>
      <c r="H1153">
        <v>17.747800000000002</v>
      </c>
      <c r="I1153">
        <v>1.2300499999999999E-3</v>
      </c>
      <c r="J1153">
        <v>0.99978400000000001</v>
      </c>
      <c r="K1153">
        <v>0</v>
      </c>
      <c r="L1153" t="s">
        <v>42</v>
      </c>
    </row>
    <row r="1154" spans="1:12" x14ac:dyDescent="0.25">
      <c r="A1154" t="s">
        <v>70</v>
      </c>
      <c r="B1154">
        <v>3664.89</v>
      </c>
      <c r="C1154">
        <v>3551.58</v>
      </c>
      <c r="D1154">
        <v>3551.48</v>
      </c>
      <c r="E1154">
        <v>3254.13</v>
      </c>
      <c r="F1154">
        <v>55.250100000000003</v>
      </c>
      <c r="G1154">
        <v>0</v>
      </c>
      <c r="H1154">
        <v>17.783300000000001</v>
      </c>
      <c r="I1154">
        <v>1.2300499999999999E-3</v>
      </c>
      <c r="J1154">
        <v>0.99989799999999995</v>
      </c>
      <c r="K1154">
        <v>0</v>
      </c>
      <c r="L1154" t="s">
        <v>42</v>
      </c>
    </row>
    <row r="1155" spans="1:12" x14ac:dyDescent="0.25">
      <c r="A1155" t="s">
        <v>70</v>
      </c>
      <c r="B1155">
        <v>3672.62</v>
      </c>
      <c r="C1155">
        <v>3559.06</v>
      </c>
      <c r="D1155">
        <v>3558.97</v>
      </c>
      <c r="E1155">
        <v>3261.8</v>
      </c>
      <c r="F1155">
        <v>55.459099999999999</v>
      </c>
      <c r="G1155">
        <v>0</v>
      </c>
      <c r="H1155">
        <v>17.683199999999999</v>
      </c>
      <c r="I1155">
        <v>1.2300499999999999E-3</v>
      </c>
      <c r="J1155">
        <v>0.99975099999999995</v>
      </c>
      <c r="K1155">
        <v>0</v>
      </c>
      <c r="L1155" t="s">
        <v>42</v>
      </c>
    </row>
    <row r="1156" spans="1:12" x14ac:dyDescent="0.25">
      <c r="A1156" t="s">
        <v>70</v>
      </c>
      <c r="B1156">
        <v>3681.25</v>
      </c>
      <c r="C1156">
        <v>3567.69</v>
      </c>
      <c r="D1156">
        <v>3567.6</v>
      </c>
      <c r="E1156">
        <v>3267.7</v>
      </c>
      <c r="F1156">
        <v>55.973500000000001</v>
      </c>
      <c r="G1156">
        <v>0</v>
      </c>
      <c r="H1156">
        <v>17.87</v>
      </c>
      <c r="I1156">
        <v>1.2300499999999999E-3</v>
      </c>
      <c r="J1156">
        <v>0.99967600000000001</v>
      </c>
      <c r="K1156">
        <v>0</v>
      </c>
      <c r="L1156" t="s">
        <v>42</v>
      </c>
    </row>
    <row r="1157" spans="1:12" x14ac:dyDescent="0.25">
      <c r="A1157" t="s">
        <v>70</v>
      </c>
      <c r="B1157">
        <v>3654.33</v>
      </c>
      <c r="C1157">
        <v>3540.42</v>
      </c>
      <c r="D1157">
        <v>3540.32</v>
      </c>
      <c r="E1157">
        <v>3242.8</v>
      </c>
      <c r="F1157">
        <v>55.3245</v>
      </c>
      <c r="G1157">
        <v>0</v>
      </c>
      <c r="H1157">
        <v>18.1021</v>
      </c>
      <c r="I1157">
        <v>1.2300499999999999E-3</v>
      </c>
      <c r="J1157">
        <v>0.99917</v>
      </c>
      <c r="K1157">
        <v>0</v>
      </c>
      <c r="L1157" t="s">
        <v>42</v>
      </c>
    </row>
    <row r="1158" spans="1:12" x14ac:dyDescent="0.25">
      <c r="A1158" t="s">
        <v>70</v>
      </c>
      <c r="B1158">
        <v>3670.71</v>
      </c>
      <c r="C1158">
        <v>3557.81</v>
      </c>
      <c r="D1158">
        <v>3557.72</v>
      </c>
      <c r="E1158">
        <v>3260.03</v>
      </c>
      <c r="F1158">
        <v>55.301299999999998</v>
      </c>
      <c r="G1158">
        <v>0</v>
      </c>
      <c r="H1158">
        <v>17.829499999999999</v>
      </c>
      <c r="I1158">
        <v>1.2300499999999999E-3</v>
      </c>
      <c r="J1158">
        <v>0.99912800000000002</v>
      </c>
      <c r="K1158">
        <v>0</v>
      </c>
      <c r="L1158" t="s">
        <v>42</v>
      </c>
    </row>
    <row r="1159" spans="1:12" x14ac:dyDescent="0.25">
      <c r="A1159" t="s">
        <v>70</v>
      </c>
      <c r="B1159">
        <v>3677.58</v>
      </c>
      <c r="C1159">
        <v>3564.89</v>
      </c>
      <c r="D1159">
        <v>3564.79</v>
      </c>
      <c r="E1159">
        <v>3267.17</v>
      </c>
      <c r="F1159">
        <v>56.131399999999999</v>
      </c>
      <c r="G1159">
        <v>0</v>
      </c>
      <c r="H1159">
        <v>17.778199999999998</v>
      </c>
      <c r="I1159">
        <v>1.23011E-3</v>
      </c>
      <c r="J1159">
        <v>0.99978199999999995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3676.58</v>
      </c>
      <c r="C1160">
        <v>3563.33</v>
      </c>
      <c r="D1160">
        <v>3563.23</v>
      </c>
      <c r="E1160">
        <v>3264.13</v>
      </c>
      <c r="F1160">
        <v>55.734000000000002</v>
      </c>
      <c r="G1160">
        <v>0</v>
      </c>
      <c r="H1160">
        <v>17.734500000000001</v>
      </c>
      <c r="I1160">
        <v>1.2300499999999999E-3</v>
      </c>
      <c r="J1160">
        <v>0.99997000000000003</v>
      </c>
      <c r="K1160">
        <v>0</v>
      </c>
      <c r="L1160" t="s">
        <v>42</v>
      </c>
    </row>
    <row r="1161" spans="1:12" x14ac:dyDescent="0.25">
      <c r="A1161" t="s">
        <v>70</v>
      </c>
      <c r="B1161">
        <v>3667.53</v>
      </c>
      <c r="C1161">
        <v>3552.98</v>
      </c>
      <c r="D1161">
        <v>3552.88</v>
      </c>
      <c r="E1161">
        <v>3254.78</v>
      </c>
      <c r="F1161">
        <v>55.128999999999998</v>
      </c>
      <c r="G1161">
        <v>0</v>
      </c>
      <c r="H1161">
        <v>17.741399999999999</v>
      </c>
      <c r="I1161">
        <v>1.23029E-3</v>
      </c>
      <c r="J1161">
        <v>0.99966500000000003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3680.03</v>
      </c>
      <c r="C1162">
        <v>3566.68</v>
      </c>
      <c r="D1162">
        <v>3566.55</v>
      </c>
      <c r="E1162">
        <v>3267.62</v>
      </c>
      <c r="F1162">
        <v>56.000599999999999</v>
      </c>
      <c r="G1162">
        <v>0</v>
      </c>
      <c r="H1162">
        <v>17.737300000000001</v>
      </c>
      <c r="I1162">
        <v>1.2300499999999999E-3</v>
      </c>
      <c r="J1162">
        <v>0.999803</v>
      </c>
      <c r="K1162">
        <v>0</v>
      </c>
      <c r="L1162" t="s">
        <v>42</v>
      </c>
    </row>
    <row r="1163" spans="1:12" x14ac:dyDescent="0.25">
      <c r="A1163" t="s">
        <v>70</v>
      </c>
      <c r="B1163">
        <v>3674.57</v>
      </c>
      <c r="C1163">
        <v>3561.98</v>
      </c>
      <c r="D1163">
        <v>3561.88</v>
      </c>
      <c r="E1163">
        <v>3263.91</v>
      </c>
      <c r="F1163">
        <v>54.933100000000003</v>
      </c>
      <c r="G1163">
        <v>0</v>
      </c>
      <c r="H1163">
        <v>18.286200000000001</v>
      </c>
      <c r="I1163">
        <v>1.2300499999999999E-3</v>
      </c>
      <c r="J1163">
        <v>0.99948199999999998</v>
      </c>
      <c r="K1163">
        <v>0</v>
      </c>
      <c r="L1163" t="s">
        <v>42</v>
      </c>
    </row>
    <row r="1164" spans="1:12" x14ac:dyDescent="0.25">
      <c r="A1164" t="s">
        <v>70</v>
      </c>
      <c r="B1164">
        <v>3661.94</v>
      </c>
      <c r="C1164">
        <v>3547.02</v>
      </c>
      <c r="D1164">
        <v>3546.92</v>
      </c>
      <c r="E1164">
        <v>3249.28</v>
      </c>
      <c r="F1164">
        <v>55.0809</v>
      </c>
      <c r="G1164">
        <v>0</v>
      </c>
      <c r="H1164">
        <v>18.0185</v>
      </c>
      <c r="I1164">
        <v>1.2300600000000001E-3</v>
      </c>
      <c r="J1164">
        <v>0.99973999999999996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3671.48</v>
      </c>
      <c r="C1165">
        <v>3558.12</v>
      </c>
      <c r="D1165">
        <v>3558.02</v>
      </c>
      <c r="E1165">
        <v>3259.66</v>
      </c>
      <c r="F1165">
        <v>56.186500000000002</v>
      </c>
      <c r="G1165">
        <v>0</v>
      </c>
      <c r="H1165">
        <v>17.863</v>
      </c>
      <c r="I1165">
        <v>1.2300900000000001E-3</v>
      </c>
      <c r="J1165">
        <v>0.99932100000000001</v>
      </c>
      <c r="K1165">
        <v>0</v>
      </c>
      <c r="L1165" t="s">
        <v>42</v>
      </c>
    </row>
    <row r="1166" spans="1:12" x14ac:dyDescent="0.25">
      <c r="A1166" t="s">
        <v>70</v>
      </c>
      <c r="B1166">
        <v>3666.34</v>
      </c>
      <c r="C1166">
        <v>3552.63</v>
      </c>
      <c r="D1166">
        <v>3552.53</v>
      </c>
      <c r="E1166">
        <v>3253.72</v>
      </c>
      <c r="F1166">
        <v>55.795499999999997</v>
      </c>
      <c r="G1166">
        <v>0</v>
      </c>
      <c r="H1166">
        <v>17.745000000000001</v>
      </c>
      <c r="I1166">
        <v>1.2300799999999999E-3</v>
      </c>
      <c r="J1166">
        <v>0.99970199999999998</v>
      </c>
      <c r="K1166">
        <v>0</v>
      </c>
      <c r="L1166" t="s">
        <v>42</v>
      </c>
    </row>
    <row r="1167" spans="1:12" x14ac:dyDescent="0.25">
      <c r="A1167" t="s">
        <v>70</v>
      </c>
      <c r="B1167">
        <v>3752.15</v>
      </c>
      <c r="C1167">
        <v>3637.89</v>
      </c>
      <c r="D1167">
        <v>3637.77</v>
      </c>
      <c r="E1167">
        <v>3330.65</v>
      </c>
      <c r="F1167">
        <v>59.825299999999999</v>
      </c>
      <c r="G1167">
        <v>0</v>
      </c>
      <c r="H1167">
        <v>18.5214</v>
      </c>
      <c r="I1167">
        <v>1.2300600000000001E-3</v>
      </c>
      <c r="J1167">
        <v>0.99995100000000003</v>
      </c>
      <c r="K1167">
        <v>0</v>
      </c>
      <c r="L1167" t="s">
        <v>42</v>
      </c>
    </row>
    <row r="1168" spans="1:12" x14ac:dyDescent="0.25">
      <c r="A1168" t="s">
        <v>70</v>
      </c>
      <c r="B1168">
        <v>3672.7</v>
      </c>
      <c r="C1168">
        <v>3559</v>
      </c>
      <c r="D1168">
        <v>3558.91</v>
      </c>
      <c r="E1168">
        <v>3261.6</v>
      </c>
      <c r="F1168">
        <v>55.279699999999998</v>
      </c>
      <c r="G1168">
        <v>0</v>
      </c>
      <c r="H1168">
        <v>18.042200000000001</v>
      </c>
      <c r="I1168">
        <v>1.2300499999999999E-3</v>
      </c>
      <c r="J1168">
        <v>0.99948899999999996</v>
      </c>
      <c r="K1168">
        <v>0</v>
      </c>
      <c r="L1168" t="s">
        <v>42</v>
      </c>
    </row>
    <row r="1169" spans="1:25" x14ac:dyDescent="0.25">
      <c r="A1169" t="s">
        <v>70</v>
      </c>
      <c r="B1169">
        <v>3668.45</v>
      </c>
      <c r="C1169">
        <v>3554.82</v>
      </c>
      <c r="D1169">
        <v>3554.73</v>
      </c>
      <c r="E1169">
        <v>3256.77</v>
      </c>
      <c r="F1169">
        <v>55.795499999999997</v>
      </c>
      <c r="G1169">
        <v>0</v>
      </c>
      <c r="H1169">
        <v>17.913900000000002</v>
      </c>
      <c r="I1169">
        <v>1.2300600000000001E-3</v>
      </c>
      <c r="J1169">
        <v>0.99972499999999997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3562.83</v>
      </c>
      <c r="C1170">
        <v>3450.1</v>
      </c>
      <c r="D1170">
        <v>3450.02</v>
      </c>
      <c r="E1170">
        <v>3156.04</v>
      </c>
      <c r="F1170">
        <v>53.4741</v>
      </c>
      <c r="G1170">
        <v>0</v>
      </c>
      <c r="H1170">
        <v>17.871600000000001</v>
      </c>
      <c r="I1170">
        <v>1.2300600000000001E-3</v>
      </c>
      <c r="J1170">
        <v>0.999579</v>
      </c>
      <c r="K1170">
        <v>0</v>
      </c>
      <c r="L1170" t="s">
        <v>42</v>
      </c>
    </row>
    <row r="1171" spans="1:25" x14ac:dyDescent="0.25">
      <c r="A1171" t="s">
        <v>70</v>
      </c>
      <c r="B1171">
        <v>3620.11</v>
      </c>
      <c r="C1171">
        <v>3506.91</v>
      </c>
      <c r="D1171">
        <v>3506.81</v>
      </c>
      <c r="E1171">
        <v>3209.62</v>
      </c>
      <c r="F1171">
        <v>54.874499999999998</v>
      </c>
      <c r="G1171">
        <v>0</v>
      </c>
      <c r="H1171">
        <v>17.9038</v>
      </c>
      <c r="I1171">
        <v>1.2300499999999999E-3</v>
      </c>
      <c r="J1171">
        <v>0.99921300000000002</v>
      </c>
      <c r="K1171">
        <v>0</v>
      </c>
      <c r="L1171" t="s">
        <v>42</v>
      </c>
    </row>
    <row r="1172" spans="1:25" x14ac:dyDescent="0.25">
      <c r="A1172" t="s">
        <v>70</v>
      </c>
      <c r="B1172">
        <v>3510.59</v>
      </c>
      <c r="C1172">
        <v>3397.72</v>
      </c>
      <c r="D1172">
        <v>3397.63</v>
      </c>
      <c r="E1172">
        <v>3104.41</v>
      </c>
      <c r="F1172">
        <v>52.453600000000002</v>
      </c>
      <c r="G1172">
        <v>0</v>
      </c>
      <c r="H1172">
        <v>17.873699999999999</v>
      </c>
      <c r="I1172">
        <v>1.2300499999999999E-3</v>
      </c>
      <c r="J1172">
        <v>0.99976799999999999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3606.61</v>
      </c>
      <c r="C1173">
        <v>3492.77</v>
      </c>
      <c r="D1173">
        <v>3492.68</v>
      </c>
      <c r="E1173">
        <v>3196.14</v>
      </c>
      <c r="F1173">
        <v>54.344000000000001</v>
      </c>
      <c r="G1173">
        <v>0</v>
      </c>
      <c r="H1173">
        <v>17.898499999999999</v>
      </c>
      <c r="I1173">
        <v>1.2300499999999999E-3</v>
      </c>
      <c r="J1173">
        <v>0.99996700000000005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3544.63</v>
      </c>
      <c r="C1174">
        <v>3431.59</v>
      </c>
      <c r="D1174">
        <v>3431.51</v>
      </c>
      <c r="E1174">
        <v>3137.26</v>
      </c>
      <c r="F1174">
        <v>52.8857</v>
      </c>
      <c r="G1174">
        <v>0</v>
      </c>
      <c r="H1174">
        <v>18.110700000000001</v>
      </c>
      <c r="I1174">
        <v>1.2300600000000001E-3</v>
      </c>
      <c r="J1174">
        <v>0.99975599999999998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3557.62</v>
      </c>
      <c r="C1175">
        <v>3443.43</v>
      </c>
      <c r="D1175">
        <v>3443.34</v>
      </c>
      <c r="E1175">
        <v>3148.41</v>
      </c>
      <c r="F1175">
        <v>53.751199999999997</v>
      </c>
      <c r="G1175">
        <v>0</v>
      </c>
      <c r="H1175">
        <v>17.701499999999999</v>
      </c>
      <c r="I1175">
        <v>1.2300900000000001E-3</v>
      </c>
      <c r="J1175">
        <v>0.99992499999999995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3552.44</v>
      </c>
      <c r="C1176">
        <v>3438.8</v>
      </c>
      <c r="D1176">
        <v>3438.72</v>
      </c>
      <c r="E1176">
        <v>3145</v>
      </c>
      <c r="F1176">
        <v>55.389699999999998</v>
      </c>
      <c r="G1176">
        <v>0</v>
      </c>
      <c r="H1176">
        <v>17.792000000000002</v>
      </c>
      <c r="I1176">
        <v>1.2300600000000001E-3</v>
      </c>
      <c r="J1176">
        <v>0.99930099999999999</v>
      </c>
      <c r="K1176">
        <v>0</v>
      </c>
      <c r="L1176" t="s">
        <v>42</v>
      </c>
      <c r="R1176">
        <f>AVERAGE(B1127:B1176)</f>
        <v>3598.7272000000003</v>
      </c>
      <c r="S1176">
        <f>AVERAGE(C1127:C1176)</f>
        <v>3485.1379999999995</v>
      </c>
      <c r="U1176">
        <f>_xlfn.VAR.P(B1127:B1176)</f>
        <v>5099.9550041599987</v>
      </c>
      <c r="V1176">
        <f>_xlfn.VAR.P(C1127:C1176)</f>
        <v>5091.4427639999976</v>
      </c>
      <c r="X1176">
        <f>1.96*SQRT(U1176)/50</f>
        <v>2.7994275946329492</v>
      </c>
      <c r="Y1176">
        <f>1.96*SQRT(V1176)/50</f>
        <v>2.7970903826785714</v>
      </c>
    </row>
    <row r="1177" spans="1:25" x14ac:dyDescent="0.25">
      <c r="A1177" t="s">
        <v>70</v>
      </c>
      <c r="B1177">
        <v>180047.38699999999</v>
      </c>
      <c r="C1177" t="s">
        <v>36</v>
      </c>
    </row>
    <row r="1178" spans="1:25" x14ac:dyDescent="0.25">
      <c r="A1178" t="s">
        <v>153</v>
      </c>
      <c r="B1178">
        <v>8134.88</v>
      </c>
      <c r="C1178">
        <v>7957.52</v>
      </c>
      <c r="D1178">
        <v>7957.39</v>
      </c>
      <c r="E1178">
        <v>7545.39</v>
      </c>
      <c r="F1178">
        <v>86.544700000000006</v>
      </c>
      <c r="G1178">
        <v>121.18</v>
      </c>
      <c r="H1178">
        <v>18.2181</v>
      </c>
      <c r="I1178">
        <v>12.013400000000001</v>
      </c>
      <c r="J1178">
        <v>65.025199999999998</v>
      </c>
      <c r="K1178">
        <v>7317.29</v>
      </c>
      <c r="L1178">
        <v>1.23007E-3</v>
      </c>
      <c r="M1178">
        <v>0.99692099999999995</v>
      </c>
      <c r="N1178">
        <v>0</v>
      </c>
      <c r="O1178" t="s">
        <v>42</v>
      </c>
    </row>
    <row r="1179" spans="1:25" x14ac:dyDescent="0.25">
      <c r="A1179" t="s">
        <v>153</v>
      </c>
      <c r="B1179">
        <v>7897.38</v>
      </c>
      <c r="C1179">
        <v>7720.05</v>
      </c>
      <c r="D1179">
        <v>7719.92</v>
      </c>
      <c r="E1179">
        <v>7316.51</v>
      </c>
      <c r="F1179">
        <v>83.6935</v>
      </c>
      <c r="G1179">
        <v>120.316</v>
      </c>
      <c r="H1179">
        <v>18.112300000000001</v>
      </c>
      <c r="I1179">
        <v>12.2499</v>
      </c>
      <c r="J1179">
        <v>64.492099999999994</v>
      </c>
      <c r="K1179">
        <v>7091.97</v>
      </c>
      <c r="L1179">
        <v>1.2300499999999999E-3</v>
      </c>
      <c r="M1179">
        <v>0.99825299999999995</v>
      </c>
      <c r="N1179">
        <v>0</v>
      </c>
      <c r="O1179" t="s">
        <v>42</v>
      </c>
    </row>
    <row r="1180" spans="1:25" x14ac:dyDescent="0.25">
      <c r="A1180" t="s">
        <v>153</v>
      </c>
      <c r="B1180">
        <v>7866.01</v>
      </c>
      <c r="C1180">
        <v>7690.1</v>
      </c>
      <c r="D1180">
        <v>7689.97</v>
      </c>
      <c r="E1180">
        <v>7276.35</v>
      </c>
      <c r="F1180">
        <v>85.170599999999993</v>
      </c>
      <c r="G1180">
        <v>122.11499999999999</v>
      </c>
      <c r="H1180">
        <v>18.747599999999998</v>
      </c>
      <c r="I1180">
        <v>12.1683</v>
      </c>
      <c r="J1180">
        <v>65.738299999999995</v>
      </c>
      <c r="K1180">
        <v>7048.34</v>
      </c>
      <c r="L1180">
        <v>1.2300499999999999E-3</v>
      </c>
      <c r="M1180">
        <v>0.99982599999999999</v>
      </c>
      <c r="N1180">
        <v>0</v>
      </c>
      <c r="O1180" t="s">
        <v>42</v>
      </c>
    </row>
    <row r="1181" spans="1:25" x14ac:dyDescent="0.25">
      <c r="A1181" t="s">
        <v>153</v>
      </c>
      <c r="B1181">
        <v>8092.88</v>
      </c>
      <c r="C1181">
        <v>7918.23</v>
      </c>
      <c r="D1181">
        <v>7918.09</v>
      </c>
      <c r="E1181">
        <v>7491.86</v>
      </c>
      <c r="F1181">
        <v>89.003299999999996</v>
      </c>
      <c r="G1181">
        <v>122.223</v>
      </c>
      <c r="H1181">
        <v>18.6126</v>
      </c>
      <c r="I1181">
        <v>12.229799999999999</v>
      </c>
      <c r="J1181">
        <v>65.861999999999995</v>
      </c>
      <c r="K1181">
        <v>7259.72</v>
      </c>
      <c r="L1181">
        <v>1.2300799999999999E-3</v>
      </c>
      <c r="M1181">
        <v>0.99786600000000003</v>
      </c>
      <c r="N1181">
        <v>0</v>
      </c>
      <c r="O1181" t="s">
        <v>42</v>
      </c>
    </row>
    <row r="1182" spans="1:25" x14ac:dyDescent="0.25">
      <c r="A1182" t="s">
        <v>153</v>
      </c>
      <c r="B1182">
        <v>8007.14</v>
      </c>
      <c r="C1182">
        <v>7827.62</v>
      </c>
      <c r="D1182">
        <v>7827.49</v>
      </c>
      <c r="E1182">
        <v>7425.54</v>
      </c>
      <c r="F1182">
        <v>84.473699999999994</v>
      </c>
      <c r="G1182">
        <v>119.51300000000001</v>
      </c>
      <c r="H1182">
        <v>18.082999999999998</v>
      </c>
      <c r="I1182">
        <v>12.0693</v>
      </c>
      <c r="J1182">
        <v>64.043599999999998</v>
      </c>
      <c r="K1182">
        <v>7201.14</v>
      </c>
      <c r="L1182">
        <v>1.2300600000000001E-3</v>
      </c>
      <c r="M1182">
        <v>0.99979799999999996</v>
      </c>
      <c r="N1182">
        <v>0</v>
      </c>
      <c r="O1182" t="s">
        <v>42</v>
      </c>
    </row>
    <row r="1183" spans="1:25" x14ac:dyDescent="0.25">
      <c r="A1183" t="s">
        <v>153</v>
      </c>
      <c r="B1183">
        <v>7940.24</v>
      </c>
      <c r="C1183">
        <v>7767.03</v>
      </c>
      <c r="D1183">
        <v>7766.9</v>
      </c>
      <c r="E1183">
        <v>7367.95</v>
      </c>
      <c r="F1183">
        <v>84.012</v>
      </c>
      <c r="G1183">
        <v>119.351</v>
      </c>
      <c r="H1183">
        <v>17.918199999999999</v>
      </c>
      <c r="I1183">
        <v>12.0215</v>
      </c>
      <c r="J1183">
        <v>64.023600000000002</v>
      </c>
      <c r="K1183">
        <v>7144.33</v>
      </c>
      <c r="L1183">
        <v>1.2300499999999999E-3</v>
      </c>
      <c r="M1183">
        <v>0.99997100000000005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7980.76</v>
      </c>
      <c r="C1184">
        <v>7806.13</v>
      </c>
      <c r="D1184">
        <v>7806</v>
      </c>
      <c r="E1184">
        <v>7404.78</v>
      </c>
      <c r="F1184">
        <v>84.318799999999996</v>
      </c>
      <c r="G1184">
        <v>118.81699999999999</v>
      </c>
      <c r="H1184">
        <v>18.0381</v>
      </c>
      <c r="I1184">
        <v>12.006399999999999</v>
      </c>
      <c r="J1184">
        <v>63.445999999999998</v>
      </c>
      <c r="K1184">
        <v>7181.33</v>
      </c>
      <c r="L1184">
        <v>1.2301199999999999E-3</v>
      </c>
      <c r="M1184">
        <v>0.99965400000000004</v>
      </c>
      <c r="N1184">
        <v>0</v>
      </c>
      <c r="O1184" t="s">
        <v>42</v>
      </c>
    </row>
    <row r="1185" spans="1:15" x14ac:dyDescent="0.25">
      <c r="A1185" t="s">
        <v>153</v>
      </c>
      <c r="B1185">
        <v>8093.69</v>
      </c>
      <c r="C1185">
        <v>7915.58</v>
      </c>
      <c r="D1185">
        <v>7915.45</v>
      </c>
      <c r="E1185">
        <v>7516.5</v>
      </c>
      <c r="F1185">
        <v>82.898099999999999</v>
      </c>
      <c r="G1185">
        <v>118.833</v>
      </c>
      <c r="H1185">
        <v>17.950700000000001</v>
      </c>
      <c r="I1185">
        <v>12.0869</v>
      </c>
      <c r="J1185">
        <v>63.4923</v>
      </c>
      <c r="K1185">
        <v>7294.18</v>
      </c>
      <c r="L1185">
        <v>1.2302400000000001E-3</v>
      </c>
      <c r="M1185">
        <v>0.99945700000000004</v>
      </c>
      <c r="N1185">
        <v>0</v>
      </c>
      <c r="O1185" t="s">
        <v>42</v>
      </c>
    </row>
    <row r="1186" spans="1:15" x14ac:dyDescent="0.25">
      <c r="A1186" t="s">
        <v>153</v>
      </c>
      <c r="B1186">
        <v>7994.91</v>
      </c>
      <c r="C1186">
        <v>7821.88</v>
      </c>
      <c r="D1186">
        <v>7821.75</v>
      </c>
      <c r="E1186">
        <v>7417.08</v>
      </c>
      <c r="F1186">
        <v>85.507999999999996</v>
      </c>
      <c r="G1186">
        <v>118.955</v>
      </c>
      <c r="H1186">
        <v>17.999099999999999</v>
      </c>
      <c r="I1186">
        <v>12.0083</v>
      </c>
      <c r="J1186">
        <v>63.6355</v>
      </c>
      <c r="K1186">
        <v>7192.1</v>
      </c>
      <c r="L1186">
        <v>1.2300499999999999E-3</v>
      </c>
      <c r="M1186">
        <v>0.99715399999999998</v>
      </c>
      <c r="N1186">
        <v>0</v>
      </c>
      <c r="O1186" t="s">
        <v>42</v>
      </c>
    </row>
    <row r="1187" spans="1:15" x14ac:dyDescent="0.25">
      <c r="A1187" t="s">
        <v>153</v>
      </c>
      <c r="B1187">
        <v>7940.26</v>
      </c>
      <c r="C1187">
        <v>7764.17</v>
      </c>
      <c r="D1187">
        <v>7764.03</v>
      </c>
      <c r="E1187">
        <v>7358.31</v>
      </c>
      <c r="F1187">
        <v>85.488299999999995</v>
      </c>
      <c r="G1187">
        <v>118.831</v>
      </c>
      <c r="H1187">
        <v>17.911000000000001</v>
      </c>
      <c r="I1187">
        <v>12.042400000000001</v>
      </c>
      <c r="J1187">
        <v>63.671599999999998</v>
      </c>
      <c r="K1187">
        <v>7133.62</v>
      </c>
      <c r="L1187">
        <v>1.2301E-3</v>
      </c>
      <c r="M1187">
        <v>0.99966600000000005</v>
      </c>
      <c r="N1187">
        <v>0</v>
      </c>
      <c r="O1187" t="s">
        <v>42</v>
      </c>
    </row>
    <row r="1188" spans="1:15" x14ac:dyDescent="0.25">
      <c r="A1188" t="s">
        <v>153</v>
      </c>
      <c r="B1188">
        <v>7606.57</v>
      </c>
      <c r="C1188">
        <v>7429.28</v>
      </c>
      <c r="D1188">
        <v>7429.12</v>
      </c>
      <c r="E1188">
        <v>6995.82</v>
      </c>
      <c r="F1188">
        <v>89.363200000000006</v>
      </c>
      <c r="G1188">
        <v>122.73399999999999</v>
      </c>
      <c r="H1188">
        <v>18.5718</v>
      </c>
      <c r="I1188">
        <v>12.222</v>
      </c>
      <c r="J1188">
        <v>66.451999999999998</v>
      </c>
      <c r="K1188">
        <v>6762.95</v>
      </c>
      <c r="L1188">
        <v>1.23007E-3</v>
      </c>
      <c r="M1188">
        <v>0.99944999999999995</v>
      </c>
      <c r="N1188">
        <v>0</v>
      </c>
      <c r="O1188" t="s">
        <v>42</v>
      </c>
    </row>
    <row r="1189" spans="1:15" x14ac:dyDescent="0.25">
      <c r="A1189" t="s">
        <v>153</v>
      </c>
      <c r="B1189">
        <v>7976.86</v>
      </c>
      <c r="C1189">
        <v>7800.07</v>
      </c>
      <c r="D1189">
        <v>7799.94</v>
      </c>
      <c r="E1189">
        <v>7392.15</v>
      </c>
      <c r="F1189">
        <v>86.554500000000004</v>
      </c>
      <c r="G1189">
        <v>119.69</v>
      </c>
      <c r="H1189">
        <v>17.977499999999999</v>
      </c>
      <c r="I1189">
        <v>12.029500000000001</v>
      </c>
      <c r="J1189">
        <v>64.313100000000006</v>
      </c>
      <c r="K1189">
        <v>7165.5</v>
      </c>
      <c r="L1189">
        <v>1.2300799999999999E-3</v>
      </c>
      <c r="M1189">
        <v>0.99974300000000005</v>
      </c>
      <c r="N1189">
        <v>0</v>
      </c>
      <c r="O1189" t="s">
        <v>42</v>
      </c>
    </row>
    <row r="1190" spans="1:15" x14ac:dyDescent="0.25">
      <c r="A1190" t="s">
        <v>153</v>
      </c>
      <c r="B1190">
        <v>7955.34</v>
      </c>
      <c r="C1190">
        <v>7778.78</v>
      </c>
      <c r="D1190">
        <v>7778.63</v>
      </c>
      <c r="E1190">
        <v>7370.88</v>
      </c>
      <c r="F1190">
        <v>86.237200000000001</v>
      </c>
      <c r="G1190">
        <v>119.575</v>
      </c>
      <c r="H1190">
        <v>18.113800000000001</v>
      </c>
      <c r="I1190">
        <v>11.9998</v>
      </c>
      <c r="J1190">
        <v>64.097800000000007</v>
      </c>
      <c r="K1190">
        <v>7144.71</v>
      </c>
      <c r="L1190">
        <v>1.2300499999999999E-3</v>
      </c>
      <c r="M1190">
        <v>0.99935799999999997</v>
      </c>
      <c r="N1190">
        <v>0</v>
      </c>
      <c r="O1190" t="s">
        <v>42</v>
      </c>
    </row>
    <row r="1191" spans="1:15" x14ac:dyDescent="0.25">
      <c r="A1191" t="s">
        <v>153</v>
      </c>
      <c r="B1191">
        <v>7964.38</v>
      </c>
      <c r="C1191">
        <v>7790.93</v>
      </c>
      <c r="D1191">
        <v>7790.78</v>
      </c>
      <c r="E1191">
        <v>7371.54</v>
      </c>
      <c r="F1191">
        <v>88.234200000000001</v>
      </c>
      <c r="G1191">
        <v>120.44</v>
      </c>
      <c r="H1191">
        <v>18.265799999999999</v>
      </c>
      <c r="I1191">
        <v>12.1637</v>
      </c>
      <c r="J1191">
        <v>64.539900000000003</v>
      </c>
      <c r="K1191">
        <v>7142.45</v>
      </c>
      <c r="L1191">
        <v>1.2300499999999999E-3</v>
      </c>
      <c r="M1191">
        <v>0.99949100000000002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7827.44</v>
      </c>
      <c r="C1192">
        <v>7654.65</v>
      </c>
      <c r="D1192">
        <v>7654.5</v>
      </c>
      <c r="E1192">
        <v>7249.01</v>
      </c>
      <c r="F1192">
        <v>85.544899999999998</v>
      </c>
      <c r="G1192">
        <v>119.378</v>
      </c>
      <c r="H1192">
        <v>18.076899999999998</v>
      </c>
      <c r="I1192">
        <v>12.0952</v>
      </c>
      <c r="J1192">
        <v>64.026499999999999</v>
      </c>
      <c r="K1192">
        <v>7023.65</v>
      </c>
      <c r="L1192">
        <v>1.2300799999999999E-3</v>
      </c>
      <c r="M1192">
        <v>0.99975400000000003</v>
      </c>
      <c r="N1192">
        <v>0</v>
      </c>
      <c r="O1192" t="s">
        <v>42</v>
      </c>
    </row>
    <row r="1193" spans="1:15" x14ac:dyDescent="0.25">
      <c r="A1193" t="s">
        <v>153</v>
      </c>
      <c r="B1193">
        <v>8074.53</v>
      </c>
      <c r="C1193">
        <v>7901.09</v>
      </c>
      <c r="D1193">
        <v>7900.94</v>
      </c>
      <c r="E1193">
        <v>7489.35</v>
      </c>
      <c r="F1193">
        <v>87.463300000000004</v>
      </c>
      <c r="G1193">
        <v>120.011</v>
      </c>
      <c r="H1193">
        <v>18.159400000000002</v>
      </c>
      <c r="I1193">
        <v>12.123200000000001</v>
      </c>
      <c r="J1193">
        <v>64.507999999999996</v>
      </c>
      <c r="K1193">
        <v>7261.42</v>
      </c>
      <c r="L1193">
        <v>1.2300799999999999E-3</v>
      </c>
      <c r="M1193">
        <v>0.99926499999999996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7975.23</v>
      </c>
      <c r="C1194">
        <v>7800.57</v>
      </c>
      <c r="D1194">
        <v>7800.42</v>
      </c>
      <c r="E1194">
        <v>7393.23</v>
      </c>
      <c r="F1194">
        <v>85.617400000000004</v>
      </c>
      <c r="G1194">
        <v>120.008</v>
      </c>
      <c r="H1194">
        <v>18.109100000000002</v>
      </c>
      <c r="I1194">
        <v>12.0793</v>
      </c>
      <c r="J1194">
        <v>64.501900000000006</v>
      </c>
      <c r="K1194">
        <v>7167.02</v>
      </c>
      <c r="L1194">
        <v>1.2300499999999999E-3</v>
      </c>
      <c r="M1194">
        <v>0.99989399999999995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7616.52</v>
      </c>
      <c r="C1195">
        <v>7440.69</v>
      </c>
      <c r="D1195">
        <v>7440.53</v>
      </c>
      <c r="E1195">
        <v>7024.94</v>
      </c>
      <c r="F1195">
        <v>87.612799999999993</v>
      </c>
      <c r="G1195">
        <v>119.184</v>
      </c>
      <c r="H1195">
        <v>18.155000000000001</v>
      </c>
      <c r="I1195">
        <v>12.085800000000001</v>
      </c>
      <c r="J1195">
        <v>63.841200000000001</v>
      </c>
      <c r="K1195">
        <v>6797.71</v>
      </c>
      <c r="L1195">
        <v>1.2300499999999999E-3</v>
      </c>
      <c r="M1195">
        <v>0.999726</v>
      </c>
      <c r="N1195">
        <v>0</v>
      </c>
      <c r="O1195" t="s">
        <v>42</v>
      </c>
    </row>
    <row r="1196" spans="1:15" x14ac:dyDescent="0.25">
      <c r="A1196" t="s">
        <v>153</v>
      </c>
      <c r="B1196">
        <v>7966.55</v>
      </c>
      <c r="C1196">
        <v>7793.09</v>
      </c>
      <c r="D1196">
        <v>7792.93</v>
      </c>
      <c r="E1196">
        <v>7365.52</v>
      </c>
      <c r="F1196">
        <v>89.546999999999997</v>
      </c>
      <c r="G1196">
        <v>122.241</v>
      </c>
      <c r="H1196">
        <v>18.392199999999999</v>
      </c>
      <c r="I1196">
        <v>12.145</v>
      </c>
      <c r="J1196">
        <v>66.354500000000002</v>
      </c>
      <c r="K1196">
        <v>7132.95</v>
      </c>
      <c r="L1196">
        <v>1.2300499999999999E-3</v>
      </c>
      <c r="M1196">
        <v>0.99987199999999998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7994.38</v>
      </c>
      <c r="C1197">
        <v>7818.23</v>
      </c>
      <c r="D1197">
        <v>7818.09</v>
      </c>
      <c r="E1197">
        <v>7407.7</v>
      </c>
      <c r="F1197">
        <v>87.550299999999993</v>
      </c>
      <c r="G1197">
        <v>120.691</v>
      </c>
      <c r="H1197">
        <v>18.321899999999999</v>
      </c>
      <c r="I1197">
        <v>12.039300000000001</v>
      </c>
      <c r="J1197">
        <v>65.118399999999994</v>
      </c>
      <c r="K1197">
        <v>7179.06</v>
      </c>
      <c r="L1197">
        <v>1.2300600000000001E-3</v>
      </c>
      <c r="M1197">
        <v>0.999803</v>
      </c>
      <c r="N1197">
        <v>0</v>
      </c>
      <c r="O1197" t="s">
        <v>42</v>
      </c>
    </row>
    <row r="1198" spans="1:15" x14ac:dyDescent="0.25">
      <c r="A1198" t="s">
        <v>153</v>
      </c>
      <c r="B1198">
        <v>7878.79</v>
      </c>
      <c r="C1198">
        <v>7703.49</v>
      </c>
      <c r="D1198">
        <v>7703.35</v>
      </c>
      <c r="E1198">
        <v>7288.43</v>
      </c>
      <c r="F1198">
        <v>88.509399999999999</v>
      </c>
      <c r="G1198">
        <v>120.755</v>
      </c>
      <c r="H1198">
        <v>18.303100000000001</v>
      </c>
      <c r="I1198">
        <v>12.0382</v>
      </c>
      <c r="J1198">
        <v>65.115099999999998</v>
      </c>
      <c r="K1198">
        <v>7058.79</v>
      </c>
      <c r="L1198">
        <v>1.2304099999999999E-3</v>
      </c>
      <c r="M1198">
        <v>0.99991300000000005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7938.81</v>
      </c>
      <c r="C1199">
        <v>7763.56</v>
      </c>
      <c r="D1199">
        <v>7763.43</v>
      </c>
      <c r="E1199">
        <v>7348.78</v>
      </c>
      <c r="F1199">
        <v>88.425899999999999</v>
      </c>
      <c r="G1199">
        <v>120.755</v>
      </c>
      <c r="H1199">
        <v>18.308399999999999</v>
      </c>
      <c r="I1199">
        <v>12.1295</v>
      </c>
      <c r="J1199">
        <v>65.137600000000006</v>
      </c>
      <c r="K1199">
        <v>7119.14</v>
      </c>
      <c r="L1199">
        <v>1.2300600000000001E-3</v>
      </c>
      <c r="M1199">
        <v>0.999309</v>
      </c>
      <c r="N1199">
        <v>0</v>
      </c>
      <c r="O1199" t="s">
        <v>42</v>
      </c>
    </row>
    <row r="1200" spans="1:15" x14ac:dyDescent="0.25">
      <c r="A1200" t="s">
        <v>153</v>
      </c>
      <c r="B1200">
        <v>8045.47</v>
      </c>
      <c r="C1200">
        <v>7868.34</v>
      </c>
      <c r="D1200">
        <v>7868.21</v>
      </c>
      <c r="E1200">
        <v>7454.23</v>
      </c>
      <c r="F1200">
        <v>87.557100000000005</v>
      </c>
      <c r="G1200">
        <v>121.252</v>
      </c>
      <c r="H1200">
        <v>18.498000000000001</v>
      </c>
      <c r="I1200">
        <v>12.153700000000001</v>
      </c>
      <c r="J1200">
        <v>65.179299999999998</v>
      </c>
      <c r="K1200">
        <v>7225.01</v>
      </c>
      <c r="L1200">
        <v>1.2300499999999999E-3</v>
      </c>
      <c r="M1200">
        <v>0.99814999999999998</v>
      </c>
      <c r="N1200">
        <v>0</v>
      </c>
      <c r="O1200" t="s">
        <v>42</v>
      </c>
    </row>
    <row r="1201" spans="1:15" x14ac:dyDescent="0.25">
      <c r="A1201" t="s">
        <v>153</v>
      </c>
      <c r="B1201">
        <v>7991.2</v>
      </c>
      <c r="C1201">
        <v>7818.23</v>
      </c>
      <c r="D1201">
        <v>7818.09</v>
      </c>
      <c r="E1201">
        <v>7404.11</v>
      </c>
      <c r="F1201">
        <v>88.493499999999997</v>
      </c>
      <c r="G1201">
        <v>120.57299999999999</v>
      </c>
      <c r="H1201">
        <v>18.2624</v>
      </c>
      <c r="I1201">
        <v>12.3208</v>
      </c>
      <c r="J1201">
        <v>64.534400000000005</v>
      </c>
      <c r="K1201">
        <v>7174.19</v>
      </c>
      <c r="L1201">
        <v>1.23011E-3</v>
      </c>
      <c r="M1201">
        <v>0.99956900000000004</v>
      </c>
      <c r="N1201">
        <v>0</v>
      </c>
      <c r="O1201" t="s">
        <v>42</v>
      </c>
    </row>
    <row r="1202" spans="1:15" x14ac:dyDescent="0.25">
      <c r="A1202" t="s">
        <v>153</v>
      </c>
      <c r="B1202">
        <v>7930.54</v>
      </c>
      <c r="C1202">
        <v>7753.2</v>
      </c>
      <c r="D1202">
        <v>7753.06</v>
      </c>
      <c r="E1202">
        <v>7334.44</v>
      </c>
      <c r="F1202">
        <v>88.624600000000001</v>
      </c>
      <c r="G1202">
        <v>121.479</v>
      </c>
      <c r="H1202">
        <v>18.4072</v>
      </c>
      <c r="I1202">
        <v>12.2149</v>
      </c>
      <c r="J1202">
        <v>65.546599999999998</v>
      </c>
      <c r="K1202">
        <v>7103.38</v>
      </c>
      <c r="L1202">
        <v>1.23007E-3</v>
      </c>
      <c r="M1202">
        <v>0.99941500000000005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7999.88</v>
      </c>
      <c r="C1203">
        <v>7825.52</v>
      </c>
      <c r="D1203">
        <v>7825.38</v>
      </c>
      <c r="E1203">
        <v>7403.82</v>
      </c>
      <c r="F1203">
        <v>88.4696</v>
      </c>
      <c r="G1203">
        <v>121.45699999999999</v>
      </c>
      <c r="H1203">
        <v>18.5426</v>
      </c>
      <c r="I1203">
        <v>12.3028</v>
      </c>
      <c r="J1203">
        <v>65.084500000000006</v>
      </c>
      <c r="K1203">
        <v>7172.92</v>
      </c>
      <c r="L1203">
        <v>1.2301300000000001E-3</v>
      </c>
      <c r="M1203">
        <v>0.99956900000000004</v>
      </c>
      <c r="N1203">
        <v>0</v>
      </c>
      <c r="O1203" t="s">
        <v>42</v>
      </c>
    </row>
    <row r="1204" spans="1:15" x14ac:dyDescent="0.25">
      <c r="A1204" t="s">
        <v>153</v>
      </c>
      <c r="B1204">
        <v>8177.02</v>
      </c>
      <c r="C1204">
        <v>8003.22</v>
      </c>
      <c r="D1204">
        <v>8003.08</v>
      </c>
      <c r="E1204">
        <v>7585.75</v>
      </c>
      <c r="F1204">
        <v>88.065399999999997</v>
      </c>
      <c r="G1204">
        <v>121.453</v>
      </c>
      <c r="H1204">
        <v>18.354700000000001</v>
      </c>
      <c r="I1204">
        <v>12.141299999999999</v>
      </c>
      <c r="J1204">
        <v>65.504599999999996</v>
      </c>
      <c r="K1204">
        <v>7355.52</v>
      </c>
      <c r="L1204">
        <v>1.2300600000000001E-3</v>
      </c>
      <c r="M1204">
        <v>0.99883200000000005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8005.27</v>
      </c>
      <c r="C1205">
        <v>7827.89</v>
      </c>
      <c r="D1205">
        <v>7827.75</v>
      </c>
      <c r="E1205">
        <v>7416.86</v>
      </c>
      <c r="F1205">
        <v>85.927999999999997</v>
      </c>
      <c r="G1205">
        <v>120.761</v>
      </c>
      <c r="H1205">
        <v>18.429500000000001</v>
      </c>
      <c r="I1205">
        <v>12.1548</v>
      </c>
      <c r="J1205">
        <v>64.733500000000006</v>
      </c>
      <c r="K1205">
        <v>7189.59</v>
      </c>
      <c r="L1205">
        <v>1.2300499999999999E-3</v>
      </c>
      <c r="M1205">
        <v>0.99994099999999997</v>
      </c>
      <c r="N1205">
        <v>0</v>
      </c>
      <c r="O1205" t="s">
        <v>42</v>
      </c>
    </row>
    <row r="1206" spans="1:15" x14ac:dyDescent="0.25">
      <c r="A1206" t="s">
        <v>153</v>
      </c>
      <c r="B1206">
        <v>8062.07</v>
      </c>
      <c r="C1206">
        <v>7884.41</v>
      </c>
      <c r="D1206">
        <v>7884.27</v>
      </c>
      <c r="E1206">
        <v>7476.71</v>
      </c>
      <c r="F1206">
        <v>85.169799999999995</v>
      </c>
      <c r="G1206">
        <v>122.877</v>
      </c>
      <c r="H1206">
        <v>18.415299999999998</v>
      </c>
      <c r="I1206">
        <v>13.0036</v>
      </c>
      <c r="J1206">
        <v>65.811000000000007</v>
      </c>
      <c r="K1206">
        <v>7248.14</v>
      </c>
      <c r="L1206">
        <v>1.2300600000000001E-3</v>
      </c>
      <c r="M1206">
        <v>0.99994499999999997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8059.72</v>
      </c>
      <c r="C1207">
        <v>7883.29</v>
      </c>
      <c r="D1207">
        <v>7883.15</v>
      </c>
      <c r="E1207">
        <v>7472.15</v>
      </c>
      <c r="F1207">
        <v>85.850200000000001</v>
      </c>
      <c r="G1207">
        <v>120.9</v>
      </c>
      <c r="H1207">
        <v>18.362200000000001</v>
      </c>
      <c r="I1207">
        <v>12.3308</v>
      </c>
      <c r="J1207">
        <v>64.760099999999994</v>
      </c>
      <c r="K1207">
        <v>7244.66</v>
      </c>
      <c r="L1207">
        <v>1.2300600000000001E-3</v>
      </c>
      <c r="M1207">
        <v>0.998529</v>
      </c>
      <c r="N1207">
        <v>0</v>
      </c>
      <c r="O1207" t="s">
        <v>42</v>
      </c>
    </row>
    <row r="1208" spans="1:15" x14ac:dyDescent="0.25">
      <c r="A1208" t="s">
        <v>153</v>
      </c>
      <c r="B1208">
        <v>8093.63</v>
      </c>
      <c r="C1208">
        <v>7915.77</v>
      </c>
      <c r="D1208">
        <v>7915.62</v>
      </c>
      <c r="E1208">
        <v>7512.97</v>
      </c>
      <c r="F1208">
        <v>83.7958</v>
      </c>
      <c r="G1208">
        <v>121.006</v>
      </c>
      <c r="H1208">
        <v>18.206600000000002</v>
      </c>
      <c r="I1208">
        <v>12.6729</v>
      </c>
      <c r="J1208">
        <v>64.759699999999995</v>
      </c>
      <c r="K1208">
        <v>7287.48</v>
      </c>
      <c r="L1208">
        <v>1.23022E-3</v>
      </c>
      <c r="M1208">
        <v>0.99998500000000001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8023.83</v>
      </c>
      <c r="C1209">
        <v>7849.57</v>
      </c>
      <c r="D1209">
        <v>7849.43</v>
      </c>
      <c r="E1209">
        <v>7443.42</v>
      </c>
      <c r="F1209">
        <v>84.457300000000004</v>
      </c>
      <c r="G1209">
        <v>120.221</v>
      </c>
      <c r="H1209">
        <v>18.242599999999999</v>
      </c>
      <c r="I1209">
        <v>12.3203</v>
      </c>
      <c r="J1209">
        <v>64.234700000000004</v>
      </c>
      <c r="K1209">
        <v>7218.18</v>
      </c>
      <c r="L1209">
        <v>1.2300499999999999E-3</v>
      </c>
      <c r="M1209">
        <v>0.99986200000000003</v>
      </c>
      <c r="N1209">
        <v>0</v>
      </c>
      <c r="O1209" t="s">
        <v>42</v>
      </c>
    </row>
    <row r="1210" spans="1:15" x14ac:dyDescent="0.25">
      <c r="A1210" t="s">
        <v>153</v>
      </c>
      <c r="B1210">
        <v>8054.11</v>
      </c>
      <c r="C1210">
        <v>7877.89</v>
      </c>
      <c r="D1210">
        <v>7877.74</v>
      </c>
      <c r="E1210">
        <v>7467.55</v>
      </c>
      <c r="F1210">
        <v>85.036199999999994</v>
      </c>
      <c r="G1210">
        <v>120.881</v>
      </c>
      <c r="H1210">
        <v>18.357099999999999</v>
      </c>
      <c r="I1210">
        <v>12.1686</v>
      </c>
      <c r="J1210">
        <v>64.905100000000004</v>
      </c>
      <c r="K1210">
        <v>7240.37</v>
      </c>
      <c r="L1210">
        <v>1.23007E-3</v>
      </c>
      <c r="M1210">
        <v>0.99989300000000003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8012.23</v>
      </c>
      <c r="C1211">
        <v>7837.13</v>
      </c>
      <c r="D1211">
        <v>7836.97</v>
      </c>
      <c r="E1211">
        <v>7408.3</v>
      </c>
      <c r="F1211">
        <v>89.860500000000002</v>
      </c>
      <c r="G1211">
        <v>122.504</v>
      </c>
      <c r="H1211">
        <v>18.5655</v>
      </c>
      <c r="I1211">
        <v>12.167</v>
      </c>
      <c r="J1211">
        <v>66.163499999999999</v>
      </c>
      <c r="K1211">
        <v>7174.91</v>
      </c>
      <c r="L1211">
        <v>1.2300600000000001E-3</v>
      </c>
      <c r="M1211">
        <v>0.99998399999999998</v>
      </c>
      <c r="N1211">
        <v>0</v>
      </c>
      <c r="O1211" t="s">
        <v>42</v>
      </c>
    </row>
    <row r="1212" spans="1:15" x14ac:dyDescent="0.25">
      <c r="A1212" t="s">
        <v>153</v>
      </c>
      <c r="B1212">
        <v>8033.03</v>
      </c>
      <c r="C1212">
        <v>7859.23</v>
      </c>
      <c r="D1212">
        <v>7859.08</v>
      </c>
      <c r="E1212">
        <v>7456.14</v>
      </c>
      <c r="F1212">
        <v>84.024500000000003</v>
      </c>
      <c r="G1212">
        <v>120.645</v>
      </c>
      <c r="H1212">
        <v>18.089300000000001</v>
      </c>
      <c r="I1212">
        <v>12.124499999999999</v>
      </c>
      <c r="J1212">
        <v>64.3018</v>
      </c>
      <c r="K1212">
        <v>7231.01</v>
      </c>
      <c r="L1212">
        <v>1.2300600000000001E-3</v>
      </c>
      <c r="M1212">
        <v>0.99993100000000001</v>
      </c>
      <c r="N1212">
        <v>0</v>
      </c>
      <c r="O1212" t="s">
        <v>42</v>
      </c>
    </row>
    <row r="1213" spans="1:15" x14ac:dyDescent="0.25">
      <c r="A1213" t="s">
        <v>153</v>
      </c>
      <c r="B1213">
        <v>8111.53</v>
      </c>
      <c r="C1213">
        <v>7936.14</v>
      </c>
      <c r="D1213">
        <v>7936</v>
      </c>
      <c r="E1213">
        <v>7535.69</v>
      </c>
      <c r="F1213">
        <v>83.521699999999996</v>
      </c>
      <c r="G1213">
        <v>119.504</v>
      </c>
      <c r="H1213">
        <v>17.933800000000002</v>
      </c>
      <c r="I1213">
        <v>12.126899999999999</v>
      </c>
      <c r="J1213">
        <v>64.100999999999999</v>
      </c>
      <c r="K1213">
        <v>7312.17</v>
      </c>
      <c r="L1213">
        <v>1.2300499999999999E-3</v>
      </c>
      <c r="M1213">
        <v>0.999583</v>
      </c>
      <c r="N1213">
        <v>0</v>
      </c>
      <c r="O1213" t="s">
        <v>42</v>
      </c>
    </row>
    <row r="1214" spans="1:15" x14ac:dyDescent="0.25">
      <c r="A1214" t="s">
        <v>153</v>
      </c>
      <c r="B1214">
        <v>8132.57</v>
      </c>
      <c r="C1214">
        <v>7958.82</v>
      </c>
      <c r="D1214">
        <v>7958.67</v>
      </c>
      <c r="E1214">
        <v>7558.65</v>
      </c>
      <c r="F1214">
        <v>82.793000000000006</v>
      </c>
      <c r="G1214">
        <v>119.215</v>
      </c>
      <c r="H1214">
        <v>17.9619</v>
      </c>
      <c r="I1214">
        <v>12.0541</v>
      </c>
      <c r="J1214">
        <v>63.973199999999999</v>
      </c>
      <c r="K1214">
        <v>7336.03</v>
      </c>
      <c r="L1214">
        <v>1.2300600000000001E-3</v>
      </c>
      <c r="M1214">
        <v>0.99955799999999995</v>
      </c>
      <c r="N1214">
        <v>0</v>
      </c>
      <c r="O1214" t="s">
        <v>42</v>
      </c>
    </row>
    <row r="1215" spans="1:15" x14ac:dyDescent="0.25">
      <c r="A1215" t="s">
        <v>153</v>
      </c>
      <c r="B1215">
        <v>8072.89</v>
      </c>
      <c r="C1215">
        <v>7900.34</v>
      </c>
      <c r="D1215">
        <v>7900.2</v>
      </c>
      <c r="E1215">
        <v>7501.99</v>
      </c>
      <c r="F1215">
        <v>82.657399999999996</v>
      </c>
      <c r="G1215">
        <v>119.935</v>
      </c>
      <c r="H1215">
        <v>17.969000000000001</v>
      </c>
      <c r="I1215">
        <v>12.047800000000001</v>
      </c>
      <c r="J1215">
        <v>64.671999999999997</v>
      </c>
      <c r="K1215">
        <v>7278.76</v>
      </c>
      <c r="L1215">
        <v>1.2300600000000001E-3</v>
      </c>
      <c r="M1215">
        <v>0.99921000000000004</v>
      </c>
      <c r="N1215">
        <v>0</v>
      </c>
      <c r="O1215" t="s">
        <v>42</v>
      </c>
    </row>
    <row r="1216" spans="1:15" x14ac:dyDescent="0.25">
      <c r="A1216" t="s">
        <v>153</v>
      </c>
      <c r="B1216">
        <v>7800.85</v>
      </c>
      <c r="C1216">
        <v>7627.94</v>
      </c>
      <c r="D1216">
        <v>7627.78</v>
      </c>
      <c r="E1216">
        <v>7213.12</v>
      </c>
      <c r="F1216">
        <v>86.671599999999998</v>
      </c>
      <c r="G1216">
        <v>119.723</v>
      </c>
      <c r="H1216">
        <v>18.14</v>
      </c>
      <c r="I1216">
        <v>12.1288</v>
      </c>
      <c r="J1216">
        <v>64.202699999999993</v>
      </c>
      <c r="K1216">
        <v>6986.2</v>
      </c>
      <c r="L1216">
        <v>1.2301E-3</v>
      </c>
      <c r="M1216">
        <v>0.99937900000000002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7939.28</v>
      </c>
      <c r="C1217">
        <v>7765.56</v>
      </c>
      <c r="D1217">
        <v>7765.4</v>
      </c>
      <c r="E1217">
        <v>7354.59</v>
      </c>
      <c r="F1217">
        <v>86.130300000000005</v>
      </c>
      <c r="G1217">
        <v>119.73699999999999</v>
      </c>
      <c r="H1217">
        <v>18.034600000000001</v>
      </c>
      <c r="I1217">
        <v>12.0459</v>
      </c>
      <c r="J1217">
        <v>64.308499999999995</v>
      </c>
      <c r="K1217">
        <v>7128.18</v>
      </c>
      <c r="L1217">
        <v>1.2300600000000001E-3</v>
      </c>
      <c r="M1217">
        <v>0.99934900000000004</v>
      </c>
      <c r="N1217">
        <v>0</v>
      </c>
      <c r="O1217" t="s">
        <v>42</v>
      </c>
    </row>
    <row r="1218" spans="1:25" x14ac:dyDescent="0.25">
      <c r="A1218" t="s">
        <v>153</v>
      </c>
      <c r="B1218">
        <v>7774.95</v>
      </c>
      <c r="C1218">
        <v>7600.7</v>
      </c>
      <c r="D1218">
        <v>7600.51</v>
      </c>
      <c r="E1218">
        <v>7157.02</v>
      </c>
      <c r="F1218">
        <v>91.9602</v>
      </c>
      <c r="G1218">
        <v>122.283</v>
      </c>
      <c r="H1218">
        <v>18.5123</v>
      </c>
      <c r="I1218">
        <v>12.604900000000001</v>
      </c>
      <c r="J1218">
        <v>65.703199999999995</v>
      </c>
      <c r="K1218">
        <v>6922.09</v>
      </c>
      <c r="L1218">
        <v>1.2300600000000001E-3</v>
      </c>
      <c r="M1218">
        <v>0.99974099999999999</v>
      </c>
      <c r="N1218">
        <v>0</v>
      </c>
      <c r="O1218" t="s">
        <v>42</v>
      </c>
    </row>
    <row r="1219" spans="1:25" x14ac:dyDescent="0.25">
      <c r="A1219" t="s">
        <v>153</v>
      </c>
      <c r="B1219">
        <v>7835.91</v>
      </c>
      <c r="C1219">
        <v>7660.11</v>
      </c>
      <c r="D1219">
        <v>7659.96</v>
      </c>
      <c r="E1219">
        <v>7255.71</v>
      </c>
      <c r="F1219">
        <v>85.004599999999996</v>
      </c>
      <c r="G1219">
        <v>119.815</v>
      </c>
      <c r="H1219">
        <v>18.1114</v>
      </c>
      <c r="I1219">
        <v>12.079800000000001</v>
      </c>
      <c r="J1219">
        <v>64.467699999999994</v>
      </c>
      <c r="K1219">
        <v>7030.53</v>
      </c>
      <c r="L1219">
        <v>1.2300499999999999E-3</v>
      </c>
      <c r="M1219">
        <v>0.99870800000000004</v>
      </c>
      <c r="N1219">
        <v>0</v>
      </c>
      <c r="O1219" t="s">
        <v>42</v>
      </c>
    </row>
    <row r="1220" spans="1:25" x14ac:dyDescent="0.25">
      <c r="A1220" t="s">
        <v>153</v>
      </c>
      <c r="B1220">
        <v>7928.96</v>
      </c>
      <c r="C1220">
        <v>7754.5</v>
      </c>
      <c r="D1220">
        <v>7754.35</v>
      </c>
      <c r="E1220">
        <v>7345.56</v>
      </c>
      <c r="F1220">
        <v>86.759399999999999</v>
      </c>
      <c r="G1220">
        <v>120.51</v>
      </c>
      <c r="H1220">
        <v>18.070900000000002</v>
      </c>
      <c r="I1220">
        <v>12.0288</v>
      </c>
      <c r="J1220">
        <v>65.064300000000003</v>
      </c>
      <c r="K1220">
        <v>7117.96</v>
      </c>
      <c r="L1220">
        <v>1.2300799999999999E-3</v>
      </c>
      <c r="M1220">
        <v>0.99966699999999997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7831.75</v>
      </c>
      <c r="C1221">
        <v>7657.43</v>
      </c>
      <c r="D1221">
        <v>7657.29</v>
      </c>
      <c r="E1221">
        <v>7253.1</v>
      </c>
      <c r="F1221">
        <v>86.120800000000003</v>
      </c>
      <c r="G1221">
        <v>119.176</v>
      </c>
      <c r="H1221">
        <v>18.1661</v>
      </c>
      <c r="I1221">
        <v>12.0199</v>
      </c>
      <c r="J1221">
        <v>63.681100000000001</v>
      </c>
      <c r="K1221">
        <v>7027.58</v>
      </c>
      <c r="L1221">
        <v>1.2300600000000001E-3</v>
      </c>
      <c r="M1221">
        <v>0.99965300000000001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7996.78</v>
      </c>
      <c r="C1222">
        <v>7821.5</v>
      </c>
      <c r="D1222">
        <v>7821.36</v>
      </c>
      <c r="E1222">
        <v>7413.16</v>
      </c>
      <c r="F1222">
        <v>87.29</v>
      </c>
      <c r="G1222">
        <v>120.34699999999999</v>
      </c>
      <c r="H1222">
        <v>18.130199999999999</v>
      </c>
      <c r="I1222">
        <v>12.0212</v>
      </c>
      <c r="J1222">
        <v>64.175700000000006</v>
      </c>
      <c r="K1222">
        <v>7185.21</v>
      </c>
      <c r="L1222">
        <v>1.23007E-3</v>
      </c>
      <c r="M1222">
        <v>0.999919</v>
      </c>
      <c r="N1222">
        <v>0</v>
      </c>
      <c r="O1222" t="s">
        <v>42</v>
      </c>
    </row>
    <row r="1223" spans="1:25" x14ac:dyDescent="0.25">
      <c r="A1223" t="s">
        <v>153</v>
      </c>
      <c r="B1223">
        <v>7918.76</v>
      </c>
      <c r="C1223">
        <v>7744.99</v>
      </c>
      <c r="D1223">
        <v>7744.84</v>
      </c>
      <c r="E1223">
        <v>7341.09</v>
      </c>
      <c r="F1223">
        <v>85.528000000000006</v>
      </c>
      <c r="G1223">
        <v>119.836</v>
      </c>
      <c r="H1223">
        <v>18.269500000000001</v>
      </c>
      <c r="I1223">
        <v>12.059900000000001</v>
      </c>
      <c r="J1223">
        <v>64.2624</v>
      </c>
      <c r="K1223">
        <v>7115.54</v>
      </c>
      <c r="L1223">
        <v>1.2300600000000001E-3</v>
      </c>
      <c r="M1223">
        <v>0.99997000000000003</v>
      </c>
      <c r="N1223">
        <v>0</v>
      </c>
      <c r="O1223" t="s">
        <v>42</v>
      </c>
    </row>
    <row r="1224" spans="1:25" x14ac:dyDescent="0.25">
      <c r="A1224" t="s">
        <v>153</v>
      </c>
      <c r="B1224">
        <v>8062.63</v>
      </c>
      <c r="C1224">
        <v>7889.21</v>
      </c>
      <c r="D1224">
        <v>7889.05</v>
      </c>
      <c r="E1224">
        <v>7481.71</v>
      </c>
      <c r="F1224">
        <v>85.412099999999995</v>
      </c>
      <c r="G1224">
        <v>120.657</v>
      </c>
      <c r="H1224">
        <v>18.243300000000001</v>
      </c>
      <c r="I1224">
        <v>12.042400000000001</v>
      </c>
      <c r="J1224">
        <v>65.074299999999994</v>
      </c>
      <c r="K1224">
        <v>7255.09</v>
      </c>
      <c r="L1224">
        <v>1.2300499999999999E-3</v>
      </c>
      <c r="M1224">
        <v>0.99922</v>
      </c>
      <c r="N1224">
        <v>0</v>
      </c>
      <c r="O1224" t="s">
        <v>42</v>
      </c>
    </row>
    <row r="1225" spans="1:25" x14ac:dyDescent="0.25">
      <c r="A1225" t="s">
        <v>153</v>
      </c>
      <c r="B1225">
        <v>7503.59</v>
      </c>
      <c r="C1225">
        <v>7330.29</v>
      </c>
      <c r="D1225">
        <v>7330.01</v>
      </c>
      <c r="E1225">
        <v>6917.47</v>
      </c>
      <c r="F1225">
        <v>87.144800000000004</v>
      </c>
      <c r="G1225">
        <v>119.873</v>
      </c>
      <c r="H1225">
        <v>18.117999999999999</v>
      </c>
      <c r="I1225">
        <v>12.098599999999999</v>
      </c>
      <c r="J1225">
        <v>64.362099999999998</v>
      </c>
      <c r="K1225">
        <v>6689.94</v>
      </c>
      <c r="L1225">
        <v>1.2300499999999999E-3</v>
      </c>
      <c r="M1225">
        <v>0.99971299999999996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7967.13</v>
      </c>
      <c r="C1226">
        <v>7791.38</v>
      </c>
      <c r="D1226">
        <v>7791.2</v>
      </c>
      <c r="E1226">
        <v>7361.29</v>
      </c>
      <c r="F1226">
        <v>89.326300000000003</v>
      </c>
      <c r="G1226">
        <v>122.479</v>
      </c>
      <c r="H1226">
        <v>18.5687</v>
      </c>
      <c r="I1226">
        <v>12.332599999999999</v>
      </c>
      <c r="J1226">
        <v>66.075999999999993</v>
      </c>
      <c r="K1226">
        <v>7128.62</v>
      </c>
      <c r="L1226">
        <v>1.2300499999999999E-3</v>
      </c>
      <c r="M1226">
        <v>0.99900999999999995</v>
      </c>
      <c r="N1226">
        <v>0</v>
      </c>
      <c r="O1226" t="s">
        <v>42</v>
      </c>
    </row>
    <row r="1227" spans="1:25" x14ac:dyDescent="0.25">
      <c r="A1227" t="s">
        <v>153</v>
      </c>
      <c r="B1227">
        <v>8051.34</v>
      </c>
      <c r="C1227">
        <v>7875.63</v>
      </c>
      <c r="D1227">
        <v>7875.43</v>
      </c>
      <c r="E1227">
        <v>7462.87</v>
      </c>
      <c r="F1227">
        <v>87.289299999999997</v>
      </c>
      <c r="G1227">
        <v>121.081</v>
      </c>
      <c r="H1227">
        <v>18.456700000000001</v>
      </c>
      <c r="I1227">
        <v>12.1669</v>
      </c>
      <c r="J1227">
        <v>64.867400000000004</v>
      </c>
      <c r="K1227">
        <v>7233.99</v>
      </c>
      <c r="L1227">
        <v>1.2300499999999999E-3</v>
      </c>
      <c r="M1227">
        <v>0.99992499999999995</v>
      </c>
      <c r="N1227">
        <v>0</v>
      </c>
      <c r="O1227" t="s">
        <v>42</v>
      </c>
    </row>
    <row r="1228" spans="1:25" x14ac:dyDescent="0.25">
      <c r="A1228" t="s">
        <v>153</v>
      </c>
      <c r="B1228">
        <v>7695.14</v>
      </c>
      <c r="C1228">
        <v>7520.19</v>
      </c>
      <c r="D1228">
        <v>7520.06</v>
      </c>
      <c r="E1228">
        <v>7111.02</v>
      </c>
      <c r="F1228">
        <v>87.554299999999998</v>
      </c>
      <c r="G1228">
        <v>119.89400000000001</v>
      </c>
      <c r="H1228">
        <v>18.258199999999999</v>
      </c>
      <c r="I1228">
        <v>12.0977</v>
      </c>
      <c r="J1228">
        <v>64.341099999999997</v>
      </c>
      <c r="K1228">
        <v>6883.3</v>
      </c>
      <c r="L1228">
        <v>1.2300600000000001E-3</v>
      </c>
      <c r="M1228">
        <v>0.99929800000000002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7941.66</v>
      </c>
      <c r="C1229">
        <v>7766.25</v>
      </c>
      <c r="D1229">
        <v>7766.11</v>
      </c>
      <c r="E1229">
        <v>7354.87</v>
      </c>
      <c r="F1229">
        <v>86.8429</v>
      </c>
      <c r="G1229">
        <v>120.771</v>
      </c>
      <c r="H1229">
        <v>18.296600000000002</v>
      </c>
      <c r="I1229">
        <v>12.132999999999999</v>
      </c>
      <c r="J1229">
        <v>64.985299999999995</v>
      </c>
      <c r="K1229">
        <v>7126.83</v>
      </c>
      <c r="L1229">
        <v>1.2300499999999999E-3</v>
      </c>
      <c r="M1229">
        <v>0.99866299999999997</v>
      </c>
      <c r="N1229">
        <v>0</v>
      </c>
      <c r="O1229" t="s">
        <v>42</v>
      </c>
    </row>
    <row r="1230" spans="1:25" x14ac:dyDescent="0.25">
      <c r="A1230" t="s">
        <v>153</v>
      </c>
      <c r="B1230">
        <v>7993.28</v>
      </c>
      <c r="C1230">
        <v>7818.47</v>
      </c>
      <c r="D1230">
        <v>7818.33</v>
      </c>
      <c r="E1230">
        <v>7408.08</v>
      </c>
      <c r="F1230">
        <v>87.116299999999995</v>
      </c>
      <c r="G1230">
        <v>120.875</v>
      </c>
      <c r="H1230">
        <v>18.2469</v>
      </c>
      <c r="I1230">
        <v>12.054500000000001</v>
      </c>
      <c r="J1230">
        <v>65.092500000000001</v>
      </c>
      <c r="K1230">
        <v>7179.52</v>
      </c>
      <c r="L1230">
        <v>1.2300499999999999E-3</v>
      </c>
      <c r="M1230">
        <v>0.99974499999999999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7968.72</v>
      </c>
      <c r="C1231">
        <v>7793.46</v>
      </c>
      <c r="D1231">
        <v>7793.32</v>
      </c>
      <c r="E1231">
        <v>7382.48</v>
      </c>
      <c r="F1231">
        <v>87.182400000000001</v>
      </c>
      <c r="G1231">
        <v>120.36</v>
      </c>
      <c r="H1231">
        <v>18.5623</v>
      </c>
      <c r="I1231">
        <v>12.1868</v>
      </c>
      <c r="J1231">
        <v>64.370699999999999</v>
      </c>
      <c r="K1231">
        <v>7154.39</v>
      </c>
      <c r="L1231">
        <v>1.2300600000000001E-3</v>
      </c>
      <c r="M1231">
        <v>0.99913600000000002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8051.54</v>
      </c>
      <c r="C1232">
        <v>7874.66</v>
      </c>
      <c r="D1232">
        <v>7874.52</v>
      </c>
      <c r="E1232">
        <v>7462.92</v>
      </c>
      <c r="F1232">
        <v>87.387299999999996</v>
      </c>
      <c r="G1232">
        <v>120.961</v>
      </c>
      <c r="H1232">
        <v>18.468900000000001</v>
      </c>
      <c r="I1232">
        <v>12.0869</v>
      </c>
      <c r="J1232">
        <v>64.938999999999993</v>
      </c>
      <c r="K1232">
        <v>7233.79</v>
      </c>
      <c r="L1232">
        <v>1.23007E-3</v>
      </c>
      <c r="M1232">
        <v>0.99934800000000001</v>
      </c>
      <c r="N1232">
        <v>0</v>
      </c>
      <c r="O1232" t="s">
        <v>42</v>
      </c>
      <c r="R1232">
        <f>AVERAGE(B1183:B1232)</f>
        <v>7955.8504000000012</v>
      </c>
      <c r="S1232">
        <f>AVERAGE(C1183:C1232)</f>
        <v>7780.8096000000005</v>
      </c>
      <c r="U1232">
        <f>_xlfn.VAR.P(B1183:B1232)</f>
        <v>17791.641463839991</v>
      </c>
      <c r="V1232">
        <f>_xlfn.VAR.P(C1183:C1232)</f>
        <v>17752.569343840027</v>
      </c>
      <c r="X1232">
        <f>1.96*SQRT(U1232)/50</f>
        <v>5.2287042313555165</v>
      </c>
      <c r="Y1232">
        <f>1.96*SQRT(V1232)/50</f>
        <v>5.2229597123200504</v>
      </c>
    </row>
    <row r="1233" spans="1:14" x14ac:dyDescent="0.25">
      <c r="A1233" t="s">
        <v>154</v>
      </c>
      <c r="B1233">
        <v>397967.67479999998</v>
      </c>
      <c r="C1233" t="s">
        <v>36</v>
      </c>
    </row>
    <row r="1234" spans="1:14" x14ac:dyDescent="0.25">
      <c r="A1234" t="s">
        <v>155</v>
      </c>
      <c r="B1234">
        <v>4871.5200000000004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0.99873000000000001</v>
      </c>
      <c r="M1234">
        <v>0</v>
      </c>
      <c r="N1234" t="s">
        <v>42</v>
      </c>
    </row>
    <row r="1235" spans="1:14" x14ac:dyDescent="0.25">
      <c r="A1235" t="s">
        <v>155</v>
      </c>
      <c r="B1235">
        <v>4942.29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1.2300600000000001E-3</v>
      </c>
      <c r="L1235">
        <v>0.99894899999999998</v>
      </c>
      <c r="M1235">
        <v>0</v>
      </c>
      <c r="N1235" t="s">
        <v>42</v>
      </c>
    </row>
    <row r="1236" spans="1:14" x14ac:dyDescent="0.25">
      <c r="A1236" t="s">
        <v>155</v>
      </c>
      <c r="B1236">
        <v>4843.8900000000003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1.2300900000000001E-3</v>
      </c>
      <c r="L1236">
        <v>0.99988299999999997</v>
      </c>
      <c r="M1236">
        <v>0</v>
      </c>
      <c r="N1236" t="s">
        <v>42</v>
      </c>
    </row>
    <row r="1237" spans="1:14" x14ac:dyDescent="0.25">
      <c r="A1237" t="s">
        <v>155</v>
      </c>
      <c r="B1237">
        <v>4906.1099999999997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0.99967899999999998</v>
      </c>
      <c r="M1237">
        <v>0</v>
      </c>
      <c r="N1237" t="s">
        <v>42</v>
      </c>
    </row>
    <row r="1238" spans="1:14" x14ac:dyDescent="0.25">
      <c r="A1238" t="s">
        <v>155</v>
      </c>
      <c r="B1238">
        <v>5042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0.99937200000000004</v>
      </c>
      <c r="M1238">
        <v>0</v>
      </c>
      <c r="N1238" t="s">
        <v>42</v>
      </c>
    </row>
    <row r="1239" spans="1:14" x14ac:dyDescent="0.25">
      <c r="A1239" t="s">
        <v>155</v>
      </c>
      <c r="B1239">
        <v>4917.6499999999996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0.99972300000000003</v>
      </c>
      <c r="M1239">
        <v>0</v>
      </c>
      <c r="N1239" t="s">
        <v>42</v>
      </c>
    </row>
    <row r="1240" spans="1:14" x14ac:dyDescent="0.25">
      <c r="A1240" t="s">
        <v>155</v>
      </c>
      <c r="B1240">
        <v>4933.47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1.2300799999999999E-3</v>
      </c>
      <c r="L1240">
        <v>0.99958599999999997</v>
      </c>
      <c r="M1240">
        <v>0</v>
      </c>
      <c r="N1240" t="s">
        <v>42</v>
      </c>
    </row>
    <row r="1241" spans="1:14" x14ac:dyDescent="0.25">
      <c r="A1241" t="s">
        <v>155</v>
      </c>
      <c r="B1241">
        <v>4984.8500000000004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0.99995999999999996</v>
      </c>
      <c r="M1241">
        <v>0</v>
      </c>
      <c r="N1241" t="s">
        <v>42</v>
      </c>
    </row>
    <row r="1242" spans="1:14" x14ac:dyDescent="0.25">
      <c r="A1242" t="s">
        <v>155</v>
      </c>
      <c r="B1242">
        <v>4948.08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1.2300600000000001E-3</v>
      </c>
      <c r="L1242">
        <v>0.99978800000000001</v>
      </c>
      <c r="M1242">
        <v>0</v>
      </c>
      <c r="N1242" t="s">
        <v>42</v>
      </c>
    </row>
    <row r="1243" spans="1:14" x14ac:dyDescent="0.25">
      <c r="A1243" t="s">
        <v>155</v>
      </c>
      <c r="B1243">
        <v>4938.37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1.2300799999999999E-3</v>
      </c>
      <c r="L1243">
        <v>0.99975700000000001</v>
      </c>
      <c r="M1243">
        <v>0</v>
      </c>
      <c r="N1243" t="s">
        <v>42</v>
      </c>
    </row>
    <row r="1244" spans="1:14" x14ac:dyDescent="0.25">
      <c r="A1244" t="s">
        <v>155</v>
      </c>
      <c r="B1244">
        <v>4824.84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1.2300600000000001E-3</v>
      </c>
      <c r="L1244">
        <v>0.99792400000000003</v>
      </c>
      <c r="M1244">
        <v>0</v>
      </c>
      <c r="N1244" t="s">
        <v>42</v>
      </c>
    </row>
    <row r="1245" spans="1:14" x14ac:dyDescent="0.25">
      <c r="A1245" t="s">
        <v>155</v>
      </c>
      <c r="B1245">
        <v>4939.59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1.2300600000000001E-3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4934.7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1.2300600000000001E-3</v>
      </c>
      <c r="L1246">
        <v>0.99910299999999996</v>
      </c>
      <c r="M1246">
        <v>0</v>
      </c>
      <c r="N1246" t="s">
        <v>42</v>
      </c>
    </row>
    <row r="1247" spans="1:14" x14ac:dyDescent="0.25">
      <c r="A1247" t="s">
        <v>155</v>
      </c>
      <c r="B1247">
        <v>4967.21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1.2300900000000001E-3</v>
      </c>
      <c r="L1247">
        <v>0.99997800000000003</v>
      </c>
      <c r="M1247">
        <v>0</v>
      </c>
      <c r="N1247" t="s">
        <v>42</v>
      </c>
    </row>
    <row r="1248" spans="1:14" x14ac:dyDescent="0.25">
      <c r="A1248" t="s">
        <v>155</v>
      </c>
      <c r="B1248">
        <v>4903.24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1.2300499999999999E-3</v>
      </c>
      <c r="L1248">
        <v>0.99910600000000005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4810.8599999999997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1.2300499999999999E-3</v>
      </c>
      <c r="L1249">
        <v>0.999525</v>
      </c>
      <c r="M1249">
        <v>0</v>
      </c>
      <c r="N1249" t="s">
        <v>42</v>
      </c>
    </row>
    <row r="1250" spans="1:14" x14ac:dyDescent="0.25">
      <c r="A1250" t="s">
        <v>155</v>
      </c>
      <c r="B1250">
        <v>4865.99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0.99949699999999997</v>
      </c>
      <c r="M1250">
        <v>0</v>
      </c>
      <c r="N1250" t="s">
        <v>42</v>
      </c>
    </row>
    <row r="1251" spans="1:14" x14ac:dyDescent="0.25">
      <c r="A1251" t="s">
        <v>155</v>
      </c>
      <c r="B1251">
        <v>4972.92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1.23007E-3</v>
      </c>
      <c r="L1251">
        <v>0.99966299999999997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4898.3999999999996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1.2301600000000001E-3</v>
      </c>
      <c r="L1252">
        <v>0.99958800000000003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4901.72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1.2300600000000001E-3</v>
      </c>
      <c r="L1253">
        <v>0.99948999999999999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4778.96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0.99974700000000005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4784.84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1.2300600000000001E-3</v>
      </c>
      <c r="L1255">
        <v>0.99954900000000002</v>
      </c>
      <c r="M1255">
        <v>0</v>
      </c>
      <c r="N1255" t="s">
        <v>42</v>
      </c>
    </row>
    <row r="1256" spans="1:14" x14ac:dyDescent="0.25">
      <c r="A1256" t="s">
        <v>155</v>
      </c>
      <c r="B1256">
        <v>4870.2299999999996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1.2300499999999999E-3</v>
      </c>
      <c r="L1256">
        <v>0.99970700000000001</v>
      </c>
      <c r="M1256">
        <v>0</v>
      </c>
      <c r="N1256" t="s">
        <v>42</v>
      </c>
    </row>
    <row r="1257" spans="1:14" x14ac:dyDescent="0.25">
      <c r="A1257" t="s">
        <v>155</v>
      </c>
      <c r="B1257">
        <v>4997.9799999999996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0.99907800000000002</v>
      </c>
      <c r="M1257">
        <v>0</v>
      </c>
      <c r="N1257" t="s">
        <v>42</v>
      </c>
    </row>
    <row r="1258" spans="1:14" x14ac:dyDescent="0.25">
      <c r="A1258" t="s">
        <v>155</v>
      </c>
      <c r="B1258">
        <v>4741.17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1.2300499999999999E-3</v>
      </c>
      <c r="L1258">
        <v>0.99975199999999997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4907.1400000000003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1.2300900000000001E-3</v>
      </c>
      <c r="L1259">
        <v>0.99831800000000004</v>
      </c>
      <c r="M1259">
        <v>0</v>
      </c>
      <c r="N1259" t="s">
        <v>42</v>
      </c>
    </row>
    <row r="1260" spans="1:14" x14ac:dyDescent="0.25">
      <c r="A1260" t="s">
        <v>155</v>
      </c>
      <c r="B1260">
        <v>4857.76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0.99937600000000004</v>
      </c>
      <c r="M1260">
        <v>0</v>
      </c>
      <c r="N1260" t="s">
        <v>42</v>
      </c>
    </row>
    <row r="1261" spans="1:14" x14ac:dyDescent="0.25">
      <c r="A1261" t="s">
        <v>155</v>
      </c>
      <c r="B1261">
        <v>4764.28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0.99981299999999995</v>
      </c>
      <c r="M1261">
        <v>0</v>
      </c>
      <c r="N1261" t="s">
        <v>42</v>
      </c>
    </row>
    <row r="1262" spans="1:14" x14ac:dyDescent="0.25">
      <c r="A1262" t="s">
        <v>155</v>
      </c>
      <c r="B1262">
        <v>4714.38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1.23007E-3</v>
      </c>
      <c r="L1262">
        <v>0.99967399999999995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4850.76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0.99958999999999998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4849.3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1.2300600000000001E-3</v>
      </c>
      <c r="L1264">
        <v>0.99971100000000002</v>
      </c>
      <c r="M1264">
        <v>0</v>
      </c>
      <c r="N1264" t="s">
        <v>42</v>
      </c>
    </row>
    <row r="1265" spans="1:14" x14ac:dyDescent="0.25">
      <c r="A1265" t="s">
        <v>155</v>
      </c>
      <c r="B1265">
        <v>4752.38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1.2300600000000001E-3</v>
      </c>
      <c r="L1265">
        <v>0.99997800000000003</v>
      </c>
      <c r="M1265">
        <v>0</v>
      </c>
      <c r="N1265" t="s">
        <v>42</v>
      </c>
    </row>
    <row r="1266" spans="1:14" x14ac:dyDescent="0.25">
      <c r="A1266" t="s">
        <v>155</v>
      </c>
      <c r="B1266">
        <v>4741.7299999999996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1.2300499999999999E-3</v>
      </c>
      <c r="L1266">
        <v>0.99929699999999999</v>
      </c>
      <c r="M1266">
        <v>0</v>
      </c>
      <c r="N1266" t="s">
        <v>42</v>
      </c>
    </row>
    <row r="1267" spans="1:14" x14ac:dyDescent="0.25">
      <c r="A1267" t="s">
        <v>155</v>
      </c>
      <c r="B1267">
        <v>4720.66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1.2300499999999999E-3</v>
      </c>
      <c r="L1267">
        <v>0.99905999999999995</v>
      </c>
      <c r="M1267">
        <v>0</v>
      </c>
      <c r="N1267" t="s">
        <v>42</v>
      </c>
    </row>
    <row r="1268" spans="1:14" x14ac:dyDescent="0.25">
      <c r="A1268" t="s">
        <v>155</v>
      </c>
      <c r="B1268">
        <v>4880.4799999999996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1.2301E-3</v>
      </c>
      <c r="L1268">
        <v>0.99911499999999998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4829.0200000000004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0.99895999999999996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4961.76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0.99978500000000003</v>
      </c>
      <c r="M1270">
        <v>0</v>
      </c>
      <c r="N1270" t="s">
        <v>42</v>
      </c>
    </row>
    <row r="1271" spans="1:14" x14ac:dyDescent="0.25">
      <c r="A1271" t="s">
        <v>155</v>
      </c>
      <c r="B1271">
        <v>4874.8100000000004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1.2300499999999999E-3</v>
      </c>
      <c r="L1271">
        <v>0.99988900000000003</v>
      </c>
      <c r="M1271">
        <v>0</v>
      </c>
      <c r="N1271" t="s">
        <v>42</v>
      </c>
    </row>
    <row r="1272" spans="1:14" x14ac:dyDescent="0.25">
      <c r="A1272" t="s">
        <v>155</v>
      </c>
      <c r="B1272">
        <v>4895.51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0.99853599999999998</v>
      </c>
      <c r="M1272">
        <v>0</v>
      </c>
      <c r="N1272" t="s">
        <v>42</v>
      </c>
    </row>
    <row r="1273" spans="1:14" x14ac:dyDescent="0.25">
      <c r="A1273" t="s">
        <v>155</v>
      </c>
      <c r="B1273">
        <v>4979.21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1.23007E-3</v>
      </c>
      <c r="L1273">
        <v>0.99967799999999996</v>
      </c>
      <c r="M1273">
        <v>0</v>
      </c>
      <c r="N1273" t="s">
        <v>42</v>
      </c>
    </row>
    <row r="1274" spans="1:14" x14ac:dyDescent="0.25">
      <c r="A1274" t="s">
        <v>155</v>
      </c>
      <c r="B1274">
        <v>4830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0.99976699999999996</v>
      </c>
      <c r="M1274">
        <v>0</v>
      </c>
      <c r="N1274" t="s">
        <v>42</v>
      </c>
    </row>
    <row r="1275" spans="1:14" x14ac:dyDescent="0.25">
      <c r="A1275" t="s">
        <v>155</v>
      </c>
      <c r="B1275">
        <v>4827.07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1.2300600000000001E-3</v>
      </c>
      <c r="L1275">
        <v>0.99932299999999996</v>
      </c>
      <c r="M1275">
        <v>0</v>
      </c>
      <c r="N1275" t="s">
        <v>42</v>
      </c>
    </row>
    <row r="1276" spans="1:14" x14ac:dyDescent="0.25">
      <c r="A1276" t="s">
        <v>155</v>
      </c>
      <c r="B1276">
        <v>4873.08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1.2301E-3</v>
      </c>
      <c r="L1276">
        <v>0.99688500000000002</v>
      </c>
      <c r="M1276">
        <v>0</v>
      </c>
      <c r="N1276" t="s">
        <v>42</v>
      </c>
    </row>
    <row r="1277" spans="1:14" x14ac:dyDescent="0.25">
      <c r="A1277" t="s">
        <v>155</v>
      </c>
      <c r="B1277">
        <v>4773.55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0.99909499999999996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4840.0200000000004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1.2300600000000001E-3</v>
      </c>
      <c r="L1278">
        <v>0.99984300000000004</v>
      </c>
      <c r="M1278">
        <v>0</v>
      </c>
      <c r="N1278" t="s">
        <v>42</v>
      </c>
    </row>
    <row r="1279" spans="1:14" x14ac:dyDescent="0.25">
      <c r="A1279" t="s">
        <v>155</v>
      </c>
      <c r="B1279">
        <v>4916.9399999999996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1.2300600000000001E-3</v>
      </c>
      <c r="L1279">
        <v>0.99991699999999994</v>
      </c>
      <c r="M1279">
        <v>0</v>
      </c>
      <c r="N1279" t="s">
        <v>42</v>
      </c>
    </row>
    <row r="1280" spans="1:14" x14ac:dyDescent="0.25">
      <c r="A1280" t="s">
        <v>155</v>
      </c>
      <c r="B1280">
        <v>4855.8599999999997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1.2300600000000001E-3</v>
      </c>
      <c r="L1280">
        <v>0.99960700000000002</v>
      </c>
      <c r="M1280">
        <v>0</v>
      </c>
      <c r="N1280" t="s">
        <v>42</v>
      </c>
    </row>
    <row r="1281" spans="1:25" x14ac:dyDescent="0.25">
      <c r="A1281" t="s">
        <v>155</v>
      </c>
      <c r="B1281">
        <v>4799.8900000000003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1.2300600000000001E-3</v>
      </c>
      <c r="L1281">
        <v>0.99959900000000002</v>
      </c>
      <c r="M1281">
        <v>0</v>
      </c>
      <c r="N1281" t="s">
        <v>42</v>
      </c>
    </row>
    <row r="1282" spans="1:25" x14ac:dyDescent="0.25">
      <c r="A1282" t="s">
        <v>155</v>
      </c>
      <c r="B1282">
        <v>4730.2299999999996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1.2300499999999999E-3</v>
      </c>
      <c r="L1282">
        <v>0.999857</v>
      </c>
      <c r="M1282">
        <v>0</v>
      </c>
      <c r="N1282" t="s">
        <v>42</v>
      </c>
    </row>
    <row r="1283" spans="1:25" x14ac:dyDescent="0.25">
      <c r="A1283" t="s">
        <v>155</v>
      </c>
      <c r="B1283">
        <v>4911.51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1.23007E-3</v>
      </c>
      <c r="L1283">
        <v>0.99976299999999996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4988.26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0.99977400000000005</v>
      </c>
      <c r="M1284">
        <v>0</v>
      </c>
      <c r="N1284" t="s">
        <v>42</v>
      </c>
    </row>
    <row r="1285" spans="1:25" x14ac:dyDescent="0.25">
      <c r="A1285" t="s">
        <v>155</v>
      </c>
      <c r="B1285">
        <v>4808.57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0.99884700000000004</v>
      </c>
      <c r="M1285">
        <v>0</v>
      </c>
      <c r="N1285" t="s">
        <v>42</v>
      </c>
    </row>
    <row r="1286" spans="1:25" x14ac:dyDescent="0.25">
      <c r="A1286" t="s">
        <v>155</v>
      </c>
      <c r="B1286">
        <v>4865.0200000000004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0.99988999999999995</v>
      </c>
      <c r="M1286">
        <v>0</v>
      </c>
      <c r="N1286" t="s">
        <v>42</v>
      </c>
    </row>
    <row r="1287" spans="1:25" x14ac:dyDescent="0.25">
      <c r="A1287" t="s">
        <v>155</v>
      </c>
      <c r="B1287">
        <v>4869.62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0.99946000000000002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5040.17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1.23007E-3</v>
      </c>
      <c r="L1288">
        <v>0.99995000000000001</v>
      </c>
      <c r="M1288">
        <v>0</v>
      </c>
      <c r="N1288" t="s">
        <v>42</v>
      </c>
      <c r="R1288">
        <f>AVERAGE(B1239:B1288)</f>
        <v>4868.4808000000003</v>
      </c>
      <c r="S1288">
        <f>AVERAGE(C1239:C1288)</f>
        <v>0</v>
      </c>
      <c r="U1288">
        <f>_xlfn.VAR.P(B1239:B1288)</f>
        <v>6365.9741593600038</v>
      </c>
      <c r="V1288">
        <f>_xlfn.VAR.P(C1239:C1288)</f>
        <v>0</v>
      </c>
      <c r="X1288">
        <f>1.96*SQRT(U1288)/50</f>
        <v>3.1276525593868252</v>
      </c>
      <c r="Y1288">
        <f>1.96*SQRT(V1288)/50</f>
        <v>0</v>
      </c>
    </row>
    <row r="1289" spans="1:25" x14ac:dyDescent="0.25">
      <c r="A1289" t="s">
        <v>156</v>
      </c>
      <c r="B1289">
        <v>243522.65599999999</v>
      </c>
      <c r="C1289" t="s">
        <v>36</v>
      </c>
    </row>
    <row r="1290" spans="1:25" x14ac:dyDescent="0.25">
      <c r="A1290" t="s">
        <v>157</v>
      </c>
      <c r="B1290">
        <v>4106.91</v>
      </c>
      <c r="C1290">
        <v>3992.41</v>
      </c>
      <c r="D1290">
        <v>3992.32</v>
      </c>
      <c r="E1290">
        <v>3613</v>
      </c>
      <c r="F1290">
        <v>78.100399999999993</v>
      </c>
      <c r="G1290">
        <v>0</v>
      </c>
      <c r="H1290">
        <v>18.078199999999999</v>
      </c>
      <c r="I1290">
        <v>0</v>
      </c>
      <c r="J1290">
        <v>1.2300499999999999E-3</v>
      </c>
      <c r="K1290">
        <v>0.99993900000000002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4119.99</v>
      </c>
      <c r="C1291">
        <v>4005.52</v>
      </c>
      <c r="D1291">
        <v>4005.42</v>
      </c>
      <c r="E1291">
        <v>3627.92</v>
      </c>
      <c r="F1291">
        <v>77.841499999999996</v>
      </c>
      <c r="G1291">
        <v>0</v>
      </c>
      <c r="H1291">
        <v>18.044599999999999</v>
      </c>
      <c r="I1291">
        <v>0</v>
      </c>
      <c r="J1291">
        <v>1.2300499999999999E-3</v>
      </c>
      <c r="K1291">
        <v>0.99960899999999997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4119.28</v>
      </c>
      <c r="C1292">
        <v>4006.2</v>
      </c>
      <c r="D1292">
        <v>4006.1</v>
      </c>
      <c r="E1292">
        <v>3632.42</v>
      </c>
      <c r="F1292">
        <v>77.459100000000007</v>
      </c>
      <c r="G1292">
        <v>0</v>
      </c>
      <c r="H1292">
        <v>17.896799999999999</v>
      </c>
      <c r="I1292">
        <v>0</v>
      </c>
      <c r="J1292">
        <v>1.2300499999999999E-3</v>
      </c>
      <c r="K1292">
        <v>0.99951800000000002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4110.47</v>
      </c>
      <c r="C1293">
        <v>3996.56</v>
      </c>
      <c r="D1293">
        <v>3996.46</v>
      </c>
      <c r="E1293">
        <v>3623.22</v>
      </c>
      <c r="F1293">
        <v>77.016999999999996</v>
      </c>
      <c r="G1293">
        <v>0</v>
      </c>
      <c r="H1293">
        <v>17.982199999999999</v>
      </c>
      <c r="I1293">
        <v>0</v>
      </c>
      <c r="J1293">
        <v>1.2300600000000001E-3</v>
      </c>
      <c r="K1293">
        <v>0.99982400000000005</v>
      </c>
      <c r="L1293">
        <v>0</v>
      </c>
      <c r="M1293" t="s">
        <v>42</v>
      </c>
    </row>
    <row r="1294" spans="1:25" x14ac:dyDescent="0.25">
      <c r="A1294" t="s">
        <v>157</v>
      </c>
      <c r="B1294">
        <v>4132.6000000000004</v>
      </c>
      <c r="C1294">
        <v>4019.21</v>
      </c>
      <c r="D1294">
        <v>4019.12</v>
      </c>
      <c r="E1294">
        <v>3652.78</v>
      </c>
      <c r="F1294">
        <v>74.231700000000004</v>
      </c>
      <c r="G1294">
        <v>0</v>
      </c>
      <c r="H1294">
        <v>17.895900000000001</v>
      </c>
      <c r="I1294">
        <v>0</v>
      </c>
      <c r="J1294">
        <v>1.2300600000000001E-3</v>
      </c>
      <c r="K1294">
        <v>0.999</v>
      </c>
      <c r="L1294">
        <v>0</v>
      </c>
      <c r="M1294" t="s">
        <v>42</v>
      </c>
    </row>
    <row r="1295" spans="1:25" x14ac:dyDescent="0.25">
      <c r="A1295" t="s">
        <v>157</v>
      </c>
      <c r="B1295">
        <v>4109.74</v>
      </c>
      <c r="C1295">
        <v>3995.97</v>
      </c>
      <c r="D1295">
        <v>3995.87</v>
      </c>
      <c r="E1295">
        <v>3622.62</v>
      </c>
      <c r="F1295">
        <v>76.462599999999995</v>
      </c>
      <c r="G1295">
        <v>0</v>
      </c>
      <c r="H1295">
        <v>17.942599999999999</v>
      </c>
      <c r="I1295">
        <v>0</v>
      </c>
      <c r="J1295">
        <v>1.2300600000000001E-3</v>
      </c>
      <c r="K1295">
        <v>0.99987199999999998</v>
      </c>
      <c r="L1295">
        <v>0</v>
      </c>
      <c r="M1295" t="s">
        <v>42</v>
      </c>
    </row>
    <row r="1296" spans="1:25" x14ac:dyDescent="0.25">
      <c r="A1296" t="s">
        <v>157</v>
      </c>
      <c r="B1296">
        <v>4132.5</v>
      </c>
      <c r="C1296">
        <v>4018.46</v>
      </c>
      <c r="D1296">
        <v>4018.36</v>
      </c>
      <c r="E1296">
        <v>3646.58</v>
      </c>
      <c r="F1296">
        <v>75.264700000000005</v>
      </c>
      <c r="G1296">
        <v>0</v>
      </c>
      <c r="H1296">
        <v>18.043600000000001</v>
      </c>
      <c r="I1296">
        <v>0</v>
      </c>
      <c r="J1296">
        <v>1.2300499999999999E-3</v>
      </c>
      <c r="K1296">
        <v>0.99895800000000001</v>
      </c>
      <c r="L1296">
        <v>0</v>
      </c>
      <c r="M1296" t="s">
        <v>42</v>
      </c>
    </row>
    <row r="1297" spans="1:13" x14ac:dyDescent="0.25">
      <c r="A1297" t="s">
        <v>157</v>
      </c>
      <c r="B1297">
        <v>4134.9799999999996</v>
      </c>
      <c r="C1297">
        <v>4020.43</v>
      </c>
      <c r="D1297">
        <v>4020.32</v>
      </c>
      <c r="E1297">
        <v>3645.15</v>
      </c>
      <c r="F1297">
        <v>77.2179</v>
      </c>
      <c r="G1297">
        <v>0</v>
      </c>
      <c r="H1297">
        <v>17.9467</v>
      </c>
      <c r="I1297">
        <v>0</v>
      </c>
      <c r="J1297">
        <v>1.2300600000000001E-3</v>
      </c>
      <c r="K1297">
        <v>0.99844599999999994</v>
      </c>
      <c r="L1297">
        <v>0</v>
      </c>
      <c r="M1297" t="s">
        <v>42</v>
      </c>
    </row>
    <row r="1298" spans="1:13" x14ac:dyDescent="0.25">
      <c r="A1298" t="s">
        <v>157</v>
      </c>
      <c r="B1298">
        <v>4124.76</v>
      </c>
      <c r="C1298">
        <v>4009.76</v>
      </c>
      <c r="D1298">
        <v>4009.66</v>
      </c>
      <c r="E1298">
        <v>3631.3</v>
      </c>
      <c r="F1298">
        <v>77.275499999999994</v>
      </c>
      <c r="G1298">
        <v>0</v>
      </c>
      <c r="H1298">
        <v>18.110199999999999</v>
      </c>
      <c r="I1298">
        <v>0</v>
      </c>
      <c r="J1298">
        <v>1.23007E-3</v>
      </c>
      <c r="K1298">
        <v>0.99987000000000004</v>
      </c>
      <c r="L1298">
        <v>0</v>
      </c>
      <c r="M1298" t="s">
        <v>42</v>
      </c>
    </row>
    <row r="1299" spans="1:13" x14ac:dyDescent="0.25">
      <c r="A1299" t="s">
        <v>157</v>
      </c>
      <c r="B1299">
        <v>4203.96</v>
      </c>
      <c r="C1299">
        <v>4090.52</v>
      </c>
      <c r="D1299">
        <v>4090.4</v>
      </c>
      <c r="E1299">
        <v>3688.89</v>
      </c>
      <c r="F1299">
        <v>82.872900000000001</v>
      </c>
      <c r="G1299">
        <v>0</v>
      </c>
      <c r="H1299">
        <v>18.4634</v>
      </c>
      <c r="I1299">
        <v>0</v>
      </c>
      <c r="J1299">
        <v>1.2300499999999999E-3</v>
      </c>
      <c r="K1299">
        <v>0.99961100000000003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4117.59</v>
      </c>
      <c r="C1300">
        <v>4004.35</v>
      </c>
      <c r="D1300">
        <v>4004.25</v>
      </c>
      <c r="E1300">
        <v>3625.32</v>
      </c>
      <c r="F1300">
        <v>77.599199999999996</v>
      </c>
      <c r="G1300">
        <v>0</v>
      </c>
      <c r="H1300">
        <v>17.977</v>
      </c>
      <c r="I1300">
        <v>0</v>
      </c>
      <c r="J1300">
        <v>1.2300600000000001E-3</v>
      </c>
      <c r="K1300">
        <v>0.99914899999999995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4091.71</v>
      </c>
      <c r="C1301">
        <v>3977.96</v>
      </c>
      <c r="D1301">
        <v>3977.86</v>
      </c>
      <c r="E1301">
        <v>3604.67</v>
      </c>
      <c r="F1301">
        <v>77.025499999999994</v>
      </c>
      <c r="G1301">
        <v>0</v>
      </c>
      <c r="H1301">
        <v>17.867699999999999</v>
      </c>
      <c r="I1301">
        <v>0</v>
      </c>
      <c r="J1301">
        <v>1.2300499999999999E-3</v>
      </c>
      <c r="K1301">
        <v>0.99999800000000005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4108.32</v>
      </c>
      <c r="C1302">
        <v>3994.48</v>
      </c>
      <c r="D1302">
        <v>3994.38</v>
      </c>
      <c r="E1302">
        <v>3629.94</v>
      </c>
      <c r="F1302">
        <v>74.248599999999996</v>
      </c>
      <c r="G1302">
        <v>0</v>
      </c>
      <c r="H1302">
        <v>17.814599999999999</v>
      </c>
      <c r="I1302">
        <v>0</v>
      </c>
      <c r="J1302">
        <v>1.23011E-3</v>
      </c>
      <c r="K1302">
        <v>0.99971399999999999</v>
      </c>
      <c r="L1302">
        <v>0</v>
      </c>
      <c r="M1302" t="s">
        <v>42</v>
      </c>
    </row>
    <row r="1303" spans="1:13" x14ac:dyDescent="0.25">
      <c r="A1303" t="s">
        <v>157</v>
      </c>
      <c r="B1303">
        <v>4108.3100000000004</v>
      </c>
      <c r="C1303">
        <v>3995.86</v>
      </c>
      <c r="D1303">
        <v>3995.77</v>
      </c>
      <c r="E1303">
        <v>3631.05</v>
      </c>
      <c r="F1303">
        <v>74.3596</v>
      </c>
      <c r="G1303">
        <v>0</v>
      </c>
      <c r="H1303">
        <v>17.738499999999998</v>
      </c>
      <c r="I1303">
        <v>0</v>
      </c>
      <c r="J1303">
        <v>1.2300499999999999E-3</v>
      </c>
      <c r="K1303">
        <v>0.99918300000000004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4093.88</v>
      </c>
      <c r="C1304">
        <v>3981.8</v>
      </c>
      <c r="D1304">
        <v>3981.69</v>
      </c>
      <c r="E1304">
        <v>3611.45</v>
      </c>
      <c r="F1304">
        <v>76.789299999999997</v>
      </c>
      <c r="G1304">
        <v>0</v>
      </c>
      <c r="H1304">
        <v>18.219899999999999</v>
      </c>
      <c r="I1304">
        <v>0</v>
      </c>
      <c r="J1304">
        <v>1.2301199999999999E-3</v>
      </c>
      <c r="K1304">
        <v>0.99982400000000005</v>
      </c>
      <c r="L1304">
        <v>0</v>
      </c>
      <c r="M1304" t="s">
        <v>42</v>
      </c>
    </row>
    <row r="1305" spans="1:13" x14ac:dyDescent="0.25">
      <c r="A1305" t="s">
        <v>157</v>
      </c>
      <c r="B1305">
        <v>4100.7299999999996</v>
      </c>
      <c r="C1305">
        <v>3987.14</v>
      </c>
      <c r="D1305">
        <v>3987.04</v>
      </c>
      <c r="E1305">
        <v>3620.01</v>
      </c>
      <c r="F1305">
        <v>75.624499999999998</v>
      </c>
      <c r="G1305">
        <v>0</v>
      </c>
      <c r="H1305">
        <v>17.983499999999999</v>
      </c>
      <c r="I1305">
        <v>0</v>
      </c>
      <c r="J1305">
        <v>1.2300499999999999E-3</v>
      </c>
      <c r="K1305">
        <v>0.99924999999999997</v>
      </c>
      <c r="L1305">
        <v>0</v>
      </c>
      <c r="M1305" t="s">
        <v>42</v>
      </c>
    </row>
    <row r="1306" spans="1:13" x14ac:dyDescent="0.25">
      <c r="A1306" t="s">
        <v>157</v>
      </c>
      <c r="B1306">
        <v>4100.3500000000004</v>
      </c>
      <c r="C1306">
        <v>3986.49</v>
      </c>
      <c r="D1306">
        <v>3986.38</v>
      </c>
      <c r="E1306">
        <v>3618.52</v>
      </c>
      <c r="F1306">
        <v>75.689300000000003</v>
      </c>
      <c r="G1306">
        <v>0</v>
      </c>
      <c r="H1306">
        <v>17.942499999999999</v>
      </c>
      <c r="I1306">
        <v>0</v>
      </c>
      <c r="J1306">
        <v>1.2300499999999999E-3</v>
      </c>
      <c r="K1306">
        <v>0.999865</v>
      </c>
      <c r="L1306">
        <v>0</v>
      </c>
      <c r="M1306" t="s">
        <v>42</v>
      </c>
    </row>
    <row r="1307" spans="1:13" x14ac:dyDescent="0.25">
      <c r="A1307" t="s">
        <v>157</v>
      </c>
      <c r="B1307">
        <v>4106.43</v>
      </c>
      <c r="C1307">
        <v>3994</v>
      </c>
      <c r="D1307">
        <v>3993.9</v>
      </c>
      <c r="E1307">
        <v>3630.18</v>
      </c>
      <c r="F1307">
        <v>74.189400000000006</v>
      </c>
      <c r="G1307">
        <v>0</v>
      </c>
      <c r="H1307">
        <v>17.836200000000002</v>
      </c>
      <c r="I1307">
        <v>0</v>
      </c>
      <c r="J1307">
        <v>1.2300600000000001E-3</v>
      </c>
      <c r="K1307">
        <v>0.99996799999999997</v>
      </c>
      <c r="L1307">
        <v>0</v>
      </c>
      <c r="M1307" t="s">
        <v>42</v>
      </c>
    </row>
    <row r="1308" spans="1:13" x14ac:dyDescent="0.25">
      <c r="A1308" t="s">
        <v>157</v>
      </c>
      <c r="B1308">
        <v>4105.34</v>
      </c>
      <c r="C1308">
        <v>3993.12</v>
      </c>
      <c r="D1308">
        <v>3993.02</v>
      </c>
      <c r="E1308">
        <v>3628.12</v>
      </c>
      <c r="F1308">
        <v>74.439400000000006</v>
      </c>
      <c r="G1308">
        <v>0</v>
      </c>
      <c r="H1308">
        <v>17.885100000000001</v>
      </c>
      <c r="I1308">
        <v>0</v>
      </c>
      <c r="J1308">
        <v>1.2301E-3</v>
      </c>
      <c r="K1308">
        <v>0.99823200000000001</v>
      </c>
      <c r="L1308">
        <v>0</v>
      </c>
      <c r="M1308" t="s">
        <v>42</v>
      </c>
    </row>
    <row r="1309" spans="1:13" x14ac:dyDescent="0.25">
      <c r="A1309" t="s">
        <v>157</v>
      </c>
      <c r="B1309">
        <v>4087.51</v>
      </c>
      <c r="C1309">
        <v>3975.37</v>
      </c>
      <c r="D1309">
        <v>3975.27</v>
      </c>
      <c r="E1309">
        <v>3608.22</v>
      </c>
      <c r="F1309">
        <v>75.828500000000005</v>
      </c>
      <c r="G1309">
        <v>0</v>
      </c>
      <c r="H1309">
        <v>17.933299999999999</v>
      </c>
      <c r="I1309">
        <v>0</v>
      </c>
      <c r="J1309">
        <v>1.2300600000000001E-3</v>
      </c>
      <c r="K1309">
        <v>0.99978500000000003</v>
      </c>
      <c r="L1309">
        <v>0</v>
      </c>
      <c r="M1309" t="s">
        <v>42</v>
      </c>
    </row>
    <row r="1310" spans="1:13" x14ac:dyDescent="0.25">
      <c r="A1310" t="s">
        <v>157</v>
      </c>
      <c r="B1310">
        <v>4105.3100000000004</v>
      </c>
      <c r="C1310">
        <v>3991.98</v>
      </c>
      <c r="D1310">
        <v>3991.88</v>
      </c>
      <c r="E1310">
        <v>3627.62</v>
      </c>
      <c r="F1310">
        <v>74.6494</v>
      </c>
      <c r="G1310">
        <v>0</v>
      </c>
      <c r="H1310">
        <v>17.9236</v>
      </c>
      <c r="I1310">
        <v>0</v>
      </c>
      <c r="J1310">
        <v>1.2300499999999999E-3</v>
      </c>
      <c r="K1310">
        <v>0.99977499999999997</v>
      </c>
      <c r="L1310">
        <v>0</v>
      </c>
      <c r="M1310" t="s">
        <v>42</v>
      </c>
    </row>
    <row r="1311" spans="1:13" x14ac:dyDescent="0.25">
      <c r="A1311" t="s">
        <v>157</v>
      </c>
      <c r="B1311">
        <v>4138.4399999999996</v>
      </c>
      <c r="C1311">
        <v>4025.84</v>
      </c>
      <c r="D1311">
        <v>4025.72</v>
      </c>
      <c r="E1311">
        <v>3643.77</v>
      </c>
      <c r="F1311">
        <v>79.171899999999994</v>
      </c>
      <c r="G1311">
        <v>0</v>
      </c>
      <c r="H1311">
        <v>18.0426</v>
      </c>
      <c r="I1311">
        <v>0</v>
      </c>
      <c r="J1311">
        <v>1.2300499999999999E-3</v>
      </c>
      <c r="K1311">
        <v>0.99976299999999996</v>
      </c>
      <c r="L1311">
        <v>0</v>
      </c>
      <c r="M1311" t="s">
        <v>42</v>
      </c>
    </row>
    <row r="1312" spans="1:13" x14ac:dyDescent="0.25">
      <c r="A1312" t="s">
        <v>157</v>
      </c>
      <c r="B1312">
        <v>4122.96</v>
      </c>
      <c r="C1312">
        <v>4008.91</v>
      </c>
      <c r="D1312">
        <v>4008.79</v>
      </c>
      <c r="E1312">
        <v>3629.37</v>
      </c>
      <c r="F1312">
        <v>81.492400000000004</v>
      </c>
      <c r="G1312">
        <v>0</v>
      </c>
      <c r="H1312">
        <v>17.968399999999999</v>
      </c>
      <c r="I1312">
        <v>0</v>
      </c>
      <c r="J1312">
        <v>1.2300600000000001E-3</v>
      </c>
      <c r="K1312">
        <v>0.99907100000000004</v>
      </c>
      <c r="L1312">
        <v>0</v>
      </c>
      <c r="M1312" t="s">
        <v>42</v>
      </c>
    </row>
    <row r="1313" spans="1:13" x14ac:dyDescent="0.25">
      <c r="A1313" t="s">
        <v>157</v>
      </c>
      <c r="B1313">
        <v>4147.5200000000004</v>
      </c>
      <c r="C1313">
        <v>4033.9</v>
      </c>
      <c r="D1313">
        <v>4033.79</v>
      </c>
      <c r="E1313">
        <v>3655.55</v>
      </c>
      <c r="F1313">
        <v>78.895399999999995</v>
      </c>
      <c r="G1313">
        <v>0</v>
      </c>
      <c r="H1313">
        <v>18.059999999999999</v>
      </c>
      <c r="I1313">
        <v>0</v>
      </c>
      <c r="J1313">
        <v>1.2300499999999999E-3</v>
      </c>
      <c r="K1313">
        <v>0.99953199999999998</v>
      </c>
      <c r="L1313">
        <v>0</v>
      </c>
      <c r="M1313" t="s">
        <v>42</v>
      </c>
    </row>
    <row r="1314" spans="1:13" x14ac:dyDescent="0.25">
      <c r="A1314" t="s">
        <v>157</v>
      </c>
      <c r="B1314">
        <v>4126.49</v>
      </c>
      <c r="C1314">
        <v>4011.4</v>
      </c>
      <c r="D1314">
        <v>4011.29</v>
      </c>
      <c r="E1314">
        <v>3624.68</v>
      </c>
      <c r="F1314">
        <v>81.093500000000006</v>
      </c>
      <c r="G1314">
        <v>0</v>
      </c>
      <c r="H1314">
        <v>18.1906</v>
      </c>
      <c r="I1314">
        <v>0</v>
      </c>
      <c r="J1314">
        <v>1.2301E-3</v>
      </c>
      <c r="K1314">
        <v>0.99901799999999996</v>
      </c>
      <c r="L1314">
        <v>0</v>
      </c>
      <c r="M1314" t="s">
        <v>42</v>
      </c>
    </row>
    <row r="1315" spans="1:13" x14ac:dyDescent="0.25">
      <c r="A1315" t="s">
        <v>157</v>
      </c>
      <c r="B1315">
        <v>4083.93</v>
      </c>
      <c r="C1315">
        <v>3970.95</v>
      </c>
      <c r="D1315">
        <v>3970.84</v>
      </c>
      <c r="E1315">
        <v>3601.96</v>
      </c>
      <c r="F1315">
        <v>77.376499999999993</v>
      </c>
      <c r="G1315">
        <v>0</v>
      </c>
      <c r="H1315">
        <v>17.829799999999999</v>
      </c>
      <c r="I1315">
        <v>0</v>
      </c>
      <c r="J1315">
        <v>1.2300499999999999E-3</v>
      </c>
      <c r="K1315">
        <v>0.99993799999999999</v>
      </c>
      <c r="L1315">
        <v>0</v>
      </c>
      <c r="M1315" t="s">
        <v>42</v>
      </c>
    </row>
    <row r="1316" spans="1:13" x14ac:dyDescent="0.25">
      <c r="A1316" t="s">
        <v>157</v>
      </c>
      <c r="B1316">
        <v>4111.45</v>
      </c>
      <c r="C1316">
        <v>3999.05</v>
      </c>
      <c r="D1316">
        <v>3998.94</v>
      </c>
      <c r="E1316">
        <v>3632.59</v>
      </c>
      <c r="F1316">
        <v>74.941199999999995</v>
      </c>
      <c r="G1316">
        <v>0</v>
      </c>
      <c r="H1316">
        <v>17.804500000000001</v>
      </c>
      <c r="I1316">
        <v>0</v>
      </c>
      <c r="J1316">
        <v>1.2300900000000001E-3</v>
      </c>
      <c r="K1316">
        <v>0.99847799999999998</v>
      </c>
      <c r="L1316">
        <v>0</v>
      </c>
      <c r="M1316" t="s">
        <v>42</v>
      </c>
    </row>
    <row r="1317" spans="1:13" x14ac:dyDescent="0.25">
      <c r="A1317" t="s">
        <v>157</v>
      </c>
      <c r="B1317">
        <v>4111.57</v>
      </c>
      <c r="C1317">
        <v>3998.89</v>
      </c>
      <c r="D1317">
        <v>3998.79</v>
      </c>
      <c r="E1317">
        <v>3632.62</v>
      </c>
      <c r="F1317">
        <v>75.029799999999994</v>
      </c>
      <c r="G1317">
        <v>0</v>
      </c>
      <c r="H1317">
        <v>17.872800000000002</v>
      </c>
      <c r="I1317">
        <v>0</v>
      </c>
      <c r="J1317">
        <v>1.2300600000000001E-3</v>
      </c>
      <c r="K1317">
        <v>0.99996499999999999</v>
      </c>
      <c r="L1317">
        <v>0</v>
      </c>
      <c r="M1317" t="s">
        <v>42</v>
      </c>
    </row>
    <row r="1318" spans="1:13" x14ac:dyDescent="0.25">
      <c r="A1318" t="s">
        <v>157</v>
      </c>
      <c r="B1318">
        <v>4105.92</v>
      </c>
      <c r="C1318">
        <v>3993.4</v>
      </c>
      <c r="D1318">
        <v>3993.3</v>
      </c>
      <c r="E1318">
        <v>3627.56</v>
      </c>
      <c r="F1318">
        <v>74.603300000000004</v>
      </c>
      <c r="G1318">
        <v>0</v>
      </c>
      <c r="H1318">
        <v>18.015000000000001</v>
      </c>
      <c r="I1318">
        <v>0</v>
      </c>
      <c r="J1318">
        <v>1.2300499999999999E-3</v>
      </c>
      <c r="K1318">
        <v>0.999803</v>
      </c>
      <c r="L1318">
        <v>0</v>
      </c>
      <c r="M1318" t="s">
        <v>42</v>
      </c>
    </row>
    <row r="1319" spans="1:13" x14ac:dyDescent="0.25">
      <c r="A1319" t="s">
        <v>157</v>
      </c>
      <c r="B1319">
        <v>4105.79</v>
      </c>
      <c r="C1319">
        <v>3993.36</v>
      </c>
      <c r="D1319">
        <v>3993.26</v>
      </c>
      <c r="E1319">
        <v>3630.41</v>
      </c>
      <c r="F1319">
        <v>73.890100000000004</v>
      </c>
      <c r="G1319">
        <v>0</v>
      </c>
      <c r="H1319">
        <v>17.912099999999999</v>
      </c>
      <c r="I1319">
        <v>0</v>
      </c>
      <c r="J1319">
        <v>1.2300499999999999E-3</v>
      </c>
      <c r="K1319">
        <v>0.99861800000000001</v>
      </c>
      <c r="L1319">
        <v>0</v>
      </c>
      <c r="M1319" t="s">
        <v>42</v>
      </c>
    </row>
    <row r="1320" spans="1:13" x14ac:dyDescent="0.25">
      <c r="A1320" t="s">
        <v>157</v>
      </c>
      <c r="B1320">
        <v>4099.78</v>
      </c>
      <c r="C1320">
        <v>3987.26</v>
      </c>
      <c r="D1320">
        <v>3987.15</v>
      </c>
      <c r="E1320">
        <v>3618.99</v>
      </c>
      <c r="F1320">
        <v>76.041200000000003</v>
      </c>
      <c r="G1320">
        <v>0</v>
      </c>
      <c r="H1320">
        <v>17.852</v>
      </c>
      <c r="I1320">
        <v>0</v>
      </c>
      <c r="J1320">
        <v>1.2300499999999999E-3</v>
      </c>
      <c r="K1320">
        <v>0.99847699999999995</v>
      </c>
      <c r="L1320">
        <v>0</v>
      </c>
      <c r="M1320" t="s">
        <v>42</v>
      </c>
    </row>
    <row r="1321" spans="1:13" x14ac:dyDescent="0.25">
      <c r="A1321" t="s">
        <v>157</v>
      </c>
      <c r="B1321">
        <v>4110.54</v>
      </c>
      <c r="C1321">
        <v>3998.06</v>
      </c>
      <c r="D1321">
        <v>3997.96</v>
      </c>
      <c r="E1321">
        <v>3634.93</v>
      </c>
      <c r="F1321">
        <v>74.011499999999998</v>
      </c>
      <c r="G1321">
        <v>0</v>
      </c>
      <c r="H1321">
        <v>18.0868</v>
      </c>
      <c r="I1321">
        <v>0</v>
      </c>
      <c r="J1321">
        <v>1.2300499999999999E-3</v>
      </c>
      <c r="K1321">
        <v>0.99995800000000001</v>
      </c>
      <c r="L1321">
        <v>0</v>
      </c>
      <c r="M1321" t="s">
        <v>42</v>
      </c>
    </row>
    <row r="1322" spans="1:13" x14ac:dyDescent="0.25">
      <c r="A1322" t="s">
        <v>157</v>
      </c>
      <c r="B1322">
        <v>4113.6400000000003</v>
      </c>
      <c r="C1322">
        <v>4000.17</v>
      </c>
      <c r="D1322">
        <v>4000.07</v>
      </c>
      <c r="E1322">
        <v>3634.16</v>
      </c>
      <c r="F1322">
        <v>75.240399999999994</v>
      </c>
      <c r="G1322">
        <v>0</v>
      </c>
      <c r="H1322">
        <v>17.840499999999999</v>
      </c>
      <c r="I1322">
        <v>0</v>
      </c>
      <c r="J1322">
        <v>1.23007E-3</v>
      </c>
      <c r="K1322">
        <v>0.99991799999999997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4111.92</v>
      </c>
      <c r="C1323">
        <v>3997.34</v>
      </c>
      <c r="D1323">
        <v>3997.24</v>
      </c>
      <c r="E1323">
        <v>3632.96</v>
      </c>
      <c r="F1323">
        <v>74.814899999999994</v>
      </c>
      <c r="G1323">
        <v>0</v>
      </c>
      <c r="H1323">
        <v>17.7714</v>
      </c>
      <c r="I1323">
        <v>0</v>
      </c>
      <c r="J1323">
        <v>1.2300499999999999E-3</v>
      </c>
      <c r="K1323">
        <v>0.99967700000000004</v>
      </c>
      <c r="L1323">
        <v>0</v>
      </c>
      <c r="M1323" t="s">
        <v>42</v>
      </c>
    </row>
    <row r="1324" spans="1:13" x14ac:dyDescent="0.25">
      <c r="A1324" t="s">
        <v>157</v>
      </c>
      <c r="B1324">
        <v>4120.1499999999996</v>
      </c>
      <c r="C1324">
        <v>4006.74</v>
      </c>
      <c r="D1324">
        <v>4006.64</v>
      </c>
      <c r="E1324">
        <v>3636.84</v>
      </c>
      <c r="F1324">
        <v>75.554699999999997</v>
      </c>
      <c r="G1324">
        <v>0</v>
      </c>
      <c r="H1324">
        <v>18.028400000000001</v>
      </c>
      <c r="I1324">
        <v>0</v>
      </c>
      <c r="J1324">
        <v>1.2300900000000001E-3</v>
      </c>
      <c r="K1324">
        <v>0.99989499999999998</v>
      </c>
      <c r="L1324">
        <v>0</v>
      </c>
      <c r="M1324" t="s">
        <v>42</v>
      </c>
    </row>
    <row r="1325" spans="1:13" x14ac:dyDescent="0.25">
      <c r="A1325" t="s">
        <v>157</v>
      </c>
      <c r="B1325">
        <v>4083.64</v>
      </c>
      <c r="C1325">
        <v>3971.03</v>
      </c>
      <c r="D1325">
        <v>3970.93</v>
      </c>
      <c r="E1325">
        <v>3602</v>
      </c>
      <c r="F1325">
        <v>76.789699999999996</v>
      </c>
      <c r="G1325">
        <v>0</v>
      </c>
      <c r="H1325">
        <v>17.8002</v>
      </c>
      <c r="I1325">
        <v>0</v>
      </c>
      <c r="J1325">
        <v>1.2300499999999999E-3</v>
      </c>
      <c r="K1325">
        <v>0.99990900000000005</v>
      </c>
      <c r="L1325">
        <v>0</v>
      </c>
      <c r="M1325" t="s">
        <v>42</v>
      </c>
    </row>
    <row r="1326" spans="1:13" x14ac:dyDescent="0.25">
      <c r="A1326" t="s">
        <v>157</v>
      </c>
      <c r="B1326">
        <v>4115.1099999999997</v>
      </c>
      <c r="C1326">
        <v>4002.89</v>
      </c>
      <c r="D1326">
        <v>4002.78</v>
      </c>
      <c r="E1326">
        <v>3630.15</v>
      </c>
      <c r="F1326">
        <v>77.608599999999996</v>
      </c>
      <c r="G1326">
        <v>0</v>
      </c>
      <c r="H1326">
        <v>17.8063</v>
      </c>
      <c r="I1326">
        <v>0</v>
      </c>
      <c r="J1326">
        <v>1.2300600000000001E-3</v>
      </c>
      <c r="K1326">
        <v>0.99993600000000005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4122.83</v>
      </c>
      <c r="C1327">
        <v>4008.3</v>
      </c>
      <c r="D1327">
        <v>4008.19</v>
      </c>
      <c r="E1327">
        <v>3637.3</v>
      </c>
      <c r="F1327">
        <v>76.572999999999993</v>
      </c>
      <c r="G1327">
        <v>0</v>
      </c>
      <c r="H1327">
        <v>17.991499999999998</v>
      </c>
      <c r="I1327">
        <v>0</v>
      </c>
      <c r="J1327">
        <v>1.2300499999999999E-3</v>
      </c>
      <c r="K1327">
        <v>0.99748400000000004</v>
      </c>
      <c r="L1327">
        <v>0</v>
      </c>
      <c r="M1327" t="s">
        <v>42</v>
      </c>
    </row>
    <row r="1328" spans="1:13" x14ac:dyDescent="0.25">
      <c r="A1328" t="s">
        <v>157</v>
      </c>
      <c r="B1328">
        <v>4217.83</v>
      </c>
      <c r="C1328">
        <v>4105.5200000000004</v>
      </c>
      <c r="D1328">
        <v>4105.3900000000003</v>
      </c>
      <c r="E1328">
        <v>3709.44</v>
      </c>
      <c r="F1328">
        <v>82.311199999999999</v>
      </c>
      <c r="G1328">
        <v>0</v>
      </c>
      <c r="H1328">
        <v>18.701899999999998</v>
      </c>
      <c r="I1328">
        <v>0</v>
      </c>
      <c r="J1328">
        <v>1.2300900000000001E-3</v>
      </c>
      <c r="K1328">
        <v>0.999193</v>
      </c>
      <c r="L1328">
        <v>0</v>
      </c>
      <c r="M1328" t="s">
        <v>42</v>
      </c>
    </row>
    <row r="1329" spans="1:25" x14ac:dyDescent="0.25">
      <c r="A1329" t="s">
        <v>157</v>
      </c>
      <c r="B1329">
        <v>4142.92</v>
      </c>
      <c r="C1329">
        <v>4029.89</v>
      </c>
      <c r="D1329">
        <v>4029.77</v>
      </c>
      <c r="E1329">
        <v>3643.75</v>
      </c>
      <c r="F1329">
        <v>79.866600000000005</v>
      </c>
      <c r="G1329">
        <v>0</v>
      </c>
      <c r="H1329">
        <v>18.0715</v>
      </c>
      <c r="I1329">
        <v>0</v>
      </c>
      <c r="J1329">
        <v>1.2300499999999999E-3</v>
      </c>
      <c r="K1329">
        <v>0.99982099999999996</v>
      </c>
      <c r="L1329">
        <v>0</v>
      </c>
      <c r="M1329" t="s">
        <v>42</v>
      </c>
    </row>
    <row r="1330" spans="1:25" x14ac:dyDescent="0.25">
      <c r="A1330" t="s">
        <v>157</v>
      </c>
      <c r="B1330">
        <v>4101.68</v>
      </c>
      <c r="C1330">
        <v>3986.44</v>
      </c>
      <c r="D1330">
        <v>3986.35</v>
      </c>
      <c r="E1330">
        <v>3624.48</v>
      </c>
      <c r="F1330">
        <v>73.632099999999994</v>
      </c>
      <c r="G1330">
        <v>0</v>
      </c>
      <c r="H1330">
        <v>17.738</v>
      </c>
      <c r="I1330">
        <v>0</v>
      </c>
      <c r="J1330">
        <v>1.2300499999999999E-3</v>
      </c>
      <c r="K1330">
        <v>0.99992499999999995</v>
      </c>
      <c r="L1330">
        <v>0</v>
      </c>
      <c r="M1330" t="s">
        <v>42</v>
      </c>
    </row>
    <row r="1331" spans="1:25" x14ac:dyDescent="0.25">
      <c r="A1331" t="s">
        <v>157</v>
      </c>
      <c r="B1331">
        <v>4080.47</v>
      </c>
      <c r="C1331">
        <v>3966.68</v>
      </c>
      <c r="D1331">
        <v>3966.58</v>
      </c>
      <c r="E1331">
        <v>3601.23</v>
      </c>
      <c r="F1331">
        <v>75.482200000000006</v>
      </c>
      <c r="G1331">
        <v>0</v>
      </c>
      <c r="H1331">
        <v>17.828499999999998</v>
      </c>
      <c r="I1331">
        <v>0</v>
      </c>
      <c r="J1331">
        <v>1.2300499999999999E-3</v>
      </c>
      <c r="K1331">
        <v>0.99925799999999998</v>
      </c>
      <c r="L1331">
        <v>0</v>
      </c>
      <c r="M1331" t="s">
        <v>42</v>
      </c>
    </row>
    <row r="1332" spans="1:25" x14ac:dyDescent="0.25">
      <c r="A1332" t="s">
        <v>157</v>
      </c>
      <c r="B1332">
        <v>4075.8</v>
      </c>
      <c r="C1332">
        <v>3961.17</v>
      </c>
      <c r="D1332">
        <v>3961.08</v>
      </c>
      <c r="E1332">
        <v>3596.42</v>
      </c>
      <c r="F1332">
        <v>74.388900000000007</v>
      </c>
      <c r="G1332">
        <v>0</v>
      </c>
      <c r="H1332">
        <v>17.7803</v>
      </c>
      <c r="I1332">
        <v>0</v>
      </c>
      <c r="J1332">
        <v>1.2300499999999999E-3</v>
      </c>
      <c r="K1332">
        <v>0.99972399999999995</v>
      </c>
      <c r="L1332">
        <v>0</v>
      </c>
      <c r="M1332" t="s">
        <v>42</v>
      </c>
    </row>
    <row r="1333" spans="1:25" x14ac:dyDescent="0.25">
      <c r="A1333" t="s">
        <v>157</v>
      </c>
      <c r="B1333">
        <v>4064.57</v>
      </c>
      <c r="C1333">
        <v>3952</v>
      </c>
      <c r="D1333">
        <v>3951.9</v>
      </c>
      <c r="E1333">
        <v>3586.25</v>
      </c>
      <c r="F1333">
        <v>74.714600000000004</v>
      </c>
      <c r="G1333">
        <v>0</v>
      </c>
      <c r="H1333">
        <v>17.871300000000002</v>
      </c>
      <c r="I1333">
        <v>0</v>
      </c>
      <c r="J1333">
        <v>1.2300900000000001E-3</v>
      </c>
      <c r="K1333">
        <v>0.99981200000000003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4072.87</v>
      </c>
      <c r="C1334">
        <v>3959.37</v>
      </c>
      <c r="D1334">
        <v>3959.27</v>
      </c>
      <c r="E1334">
        <v>3594.03</v>
      </c>
      <c r="F1334">
        <v>75.223500000000001</v>
      </c>
      <c r="G1334">
        <v>0</v>
      </c>
      <c r="H1334">
        <v>17.816500000000001</v>
      </c>
      <c r="I1334">
        <v>0</v>
      </c>
      <c r="J1334">
        <v>1.2300600000000001E-3</v>
      </c>
      <c r="K1334">
        <v>0.99982000000000004</v>
      </c>
      <c r="L1334">
        <v>0</v>
      </c>
      <c r="M1334" t="s">
        <v>42</v>
      </c>
    </row>
    <row r="1335" spans="1:25" x14ac:dyDescent="0.25">
      <c r="A1335" t="s">
        <v>157</v>
      </c>
      <c r="B1335">
        <v>4055.6</v>
      </c>
      <c r="C1335">
        <v>3942.75</v>
      </c>
      <c r="D1335">
        <v>3942.66</v>
      </c>
      <c r="E1335">
        <v>3586.47</v>
      </c>
      <c r="F1335">
        <v>71.8048</v>
      </c>
      <c r="G1335">
        <v>0</v>
      </c>
      <c r="H1335">
        <v>17.7531</v>
      </c>
      <c r="I1335">
        <v>0</v>
      </c>
      <c r="J1335">
        <v>1.2300499999999999E-3</v>
      </c>
      <c r="K1335">
        <v>0.99998100000000001</v>
      </c>
      <c r="L1335">
        <v>0</v>
      </c>
      <c r="M1335" t="s">
        <v>42</v>
      </c>
    </row>
    <row r="1336" spans="1:25" x14ac:dyDescent="0.25">
      <c r="A1336" t="s">
        <v>157</v>
      </c>
      <c r="B1336">
        <v>4077.97</v>
      </c>
      <c r="C1336">
        <v>3964.83</v>
      </c>
      <c r="D1336">
        <v>3964.73</v>
      </c>
      <c r="E1336">
        <v>3592.97</v>
      </c>
      <c r="F1336">
        <v>78.019599999999997</v>
      </c>
      <c r="G1336">
        <v>0</v>
      </c>
      <c r="H1336">
        <v>17.8371</v>
      </c>
      <c r="I1336">
        <v>0</v>
      </c>
      <c r="J1336">
        <v>1.2300600000000001E-3</v>
      </c>
      <c r="K1336">
        <v>0.99823499999999998</v>
      </c>
      <c r="L1336">
        <v>0</v>
      </c>
      <c r="M1336" t="s">
        <v>42</v>
      </c>
    </row>
    <row r="1337" spans="1:25" x14ac:dyDescent="0.25">
      <c r="A1337" t="s">
        <v>157</v>
      </c>
      <c r="B1337">
        <v>4072.5</v>
      </c>
      <c r="C1337">
        <v>3958.67</v>
      </c>
      <c r="D1337">
        <v>3958.57</v>
      </c>
      <c r="E1337">
        <v>3596.9</v>
      </c>
      <c r="F1337">
        <v>74.077200000000005</v>
      </c>
      <c r="G1337">
        <v>0</v>
      </c>
      <c r="H1337">
        <v>17.7773</v>
      </c>
      <c r="I1337">
        <v>0</v>
      </c>
      <c r="J1337">
        <v>1.2300499999999999E-3</v>
      </c>
      <c r="K1337">
        <v>0.99993200000000004</v>
      </c>
      <c r="L1337">
        <v>0</v>
      </c>
      <c r="M1337" t="s">
        <v>42</v>
      </c>
    </row>
    <row r="1338" spans="1:25" x14ac:dyDescent="0.25">
      <c r="A1338" t="s">
        <v>157</v>
      </c>
      <c r="B1338">
        <v>4088.31</v>
      </c>
      <c r="C1338">
        <v>3974.71</v>
      </c>
      <c r="D1338">
        <v>3974.62</v>
      </c>
      <c r="E1338">
        <v>3616.85</v>
      </c>
      <c r="F1338">
        <v>72.437700000000007</v>
      </c>
      <c r="G1338">
        <v>0</v>
      </c>
      <c r="H1338">
        <v>18.080400000000001</v>
      </c>
      <c r="I1338">
        <v>0</v>
      </c>
      <c r="J1338">
        <v>1.2300499999999999E-3</v>
      </c>
      <c r="K1338">
        <v>0.99896600000000002</v>
      </c>
      <c r="L1338">
        <v>0</v>
      </c>
      <c r="M1338" t="s">
        <v>42</v>
      </c>
    </row>
    <row r="1339" spans="1:25" x14ac:dyDescent="0.25">
      <c r="A1339" t="s">
        <v>157</v>
      </c>
      <c r="B1339">
        <v>4090.15</v>
      </c>
      <c r="C1339">
        <v>3976.63</v>
      </c>
      <c r="D1339">
        <v>3976.54</v>
      </c>
      <c r="E1339">
        <v>3615.35</v>
      </c>
      <c r="F1339">
        <v>73.305400000000006</v>
      </c>
      <c r="G1339">
        <v>0</v>
      </c>
      <c r="H1339">
        <v>18.001899999999999</v>
      </c>
      <c r="I1339">
        <v>0</v>
      </c>
      <c r="J1339">
        <v>1.2300900000000001E-3</v>
      </c>
      <c r="K1339">
        <v>0.99997999999999998</v>
      </c>
      <c r="L1339">
        <v>0</v>
      </c>
      <c r="M1339" t="s">
        <v>42</v>
      </c>
    </row>
    <row r="1340" spans="1:25" x14ac:dyDescent="0.25">
      <c r="A1340" t="s">
        <v>157</v>
      </c>
      <c r="B1340">
        <v>4091.88</v>
      </c>
      <c r="C1340">
        <v>3977.87</v>
      </c>
      <c r="D1340">
        <v>3977.77</v>
      </c>
      <c r="E1340">
        <v>3617.27</v>
      </c>
      <c r="F1340">
        <v>73.033900000000003</v>
      </c>
      <c r="G1340">
        <v>0</v>
      </c>
      <c r="H1340">
        <v>18.0014</v>
      </c>
      <c r="I1340">
        <v>0</v>
      </c>
      <c r="J1340">
        <v>1.2300499999999999E-3</v>
      </c>
      <c r="K1340">
        <v>0.99846800000000002</v>
      </c>
      <c r="L1340">
        <v>0</v>
      </c>
      <c r="M1340" t="s">
        <v>42</v>
      </c>
    </row>
    <row r="1341" spans="1:25" x14ac:dyDescent="0.25">
      <c r="A1341" t="s">
        <v>157</v>
      </c>
      <c r="B1341">
        <v>4112.29</v>
      </c>
      <c r="C1341">
        <v>3998.69</v>
      </c>
      <c r="D1341">
        <v>3998.59</v>
      </c>
      <c r="E1341">
        <v>3632.23</v>
      </c>
      <c r="F1341">
        <v>73.95</v>
      </c>
      <c r="G1341">
        <v>0</v>
      </c>
      <c r="H1341">
        <v>18.2103</v>
      </c>
      <c r="I1341">
        <v>0</v>
      </c>
      <c r="J1341">
        <v>1.2300499999999999E-3</v>
      </c>
      <c r="K1341">
        <v>0.999386</v>
      </c>
      <c r="L1341">
        <v>0</v>
      </c>
      <c r="M1341" t="s">
        <v>42</v>
      </c>
    </row>
    <row r="1342" spans="1:25" x14ac:dyDescent="0.25">
      <c r="A1342" t="s">
        <v>157</v>
      </c>
      <c r="B1342">
        <v>4099.3</v>
      </c>
      <c r="C1342">
        <v>3983.82</v>
      </c>
      <c r="D1342">
        <v>3983.72</v>
      </c>
      <c r="E1342">
        <v>3618.68</v>
      </c>
      <c r="F1342">
        <v>74.230400000000003</v>
      </c>
      <c r="G1342">
        <v>0</v>
      </c>
      <c r="H1342">
        <v>17.857299999999999</v>
      </c>
      <c r="I1342">
        <v>0</v>
      </c>
      <c r="J1342">
        <v>1.2300499999999999E-3</v>
      </c>
      <c r="K1342">
        <v>0.99887300000000001</v>
      </c>
      <c r="L1342">
        <v>0</v>
      </c>
      <c r="M1342" t="s">
        <v>42</v>
      </c>
    </row>
    <row r="1343" spans="1:25" x14ac:dyDescent="0.25">
      <c r="A1343" t="s">
        <v>157</v>
      </c>
      <c r="B1343">
        <v>4213.76</v>
      </c>
      <c r="C1343">
        <v>4100.43</v>
      </c>
      <c r="D1343">
        <v>4100.3100000000004</v>
      </c>
      <c r="E1343">
        <v>3708.3</v>
      </c>
      <c r="F1343">
        <v>80.956400000000002</v>
      </c>
      <c r="G1343">
        <v>0</v>
      </c>
      <c r="H1343">
        <v>18.5594</v>
      </c>
      <c r="I1343">
        <v>0</v>
      </c>
      <c r="J1343">
        <v>1.2300499999999999E-3</v>
      </c>
      <c r="K1343">
        <v>0.99984300000000004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4094.03</v>
      </c>
      <c r="C1344">
        <v>3980.31</v>
      </c>
      <c r="D1344">
        <v>3980.21</v>
      </c>
      <c r="E1344">
        <v>3619.89</v>
      </c>
      <c r="F1344">
        <v>73.1922</v>
      </c>
      <c r="G1344">
        <v>0</v>
      </c>
      <c r="H1344">
        <v>18.012899999999998</v>
      </c>
      <c r="I1344">
        <v>0</v>
      </c>
      <c r="J1344">
        <v>1.2300600000000001E-3</v>
      </c>
      <c r="K1344">
        <v>0.999861</v>
      </c>
      <c r="L1344">
        <v>0</v>
      </c>
      <c r="M1344" t="s">
        <v>42</v>
      </c>
      <c r="R1344">
        <f>AVERAGE(B1295:B1344)</f>
        <v>4110.3005999999987</v>
      </c>
      <c r="S1344">
        <f>AVERAGE(C1295:C1344)</f>
        <v>3996.8991999999994</v>
      </c>
      <c r="U1344">
        <f>_xlfn.VAR.P(B1295:B1344)</f>
        <v>1040.9226176400002</v>
      </c>
      <c r="V1344">
        <f>_xlfn.VAR.P(C1295:C1344)</f>
        <v>1041.6726313600034</v>
      </c>
      <c r="X1344">
        <f>1.96*SQRT(U1344)/50</f>
        <v>1.2647226301329197</v>
      </c>
      <c r="Y1344">
        <f>1.96*SQRT(V1344)/50</f>
        <v>1.2651781820174719</v>
      </c>
    </row>
    <row r="1345" spans="1:15" x14ac:dyDescent="0.25">
      <c r="A1345" t="s">
        <v>158</v>
      </c>
      <c r="B1345">
        <v>205616.647</v>
      </c>
      <c r="C1345" t="s">
        <v>36</v>
      </c>
    </row>
    <row r="1346" spans="1:15" x14ac:dyDescent="0.25">
      <c r="A1346" t="s">
        <v>172</v>
      </c>
      <c r="B1346">
        <v>5349.83</v>
      </c>
      <c r="C1346">
        <v>5175.21</v>
      </c>
      <c r="D1346">
        <v>5175.0600000000004</v>
      </c>
      <c r="E1346">
        <v>4926.84</v>
      </c>
      <c r="F1346">
        <v>46.313600000000001</v>
      </c>
      <c r="G1346">
        <v>150.452</v>
      </c>
      <c r="H1346">
        <v>53.124499999999998</v>
      </c>
      <c r="I1346">
        <v>12.378500000000001</v>
      </c>
      <c r="J1346">
        <v>59.866</v>
      </c>
      <c r="K1346">
        <v>4711.1499999999996</v>
      </c>
      <c r="L1346">
        <v>1.2300499999999999E-3</v>
      </c>
      <c r="M1346">
        <v>0.99867799999999995</v>
      </c>
      <c r="N1346">
        <v>0</v>
      </c>
      <c r="O1346" t="s">
        <v>42</v>
      </c>
    </row>
    <row r="1347" spans="1:15" x14ac:dyDescent="0.25">
      <c r="A1347" t="s">
        <v>172</v>
      </c>
      <c r="B1347">
        <v>5393.91</v>
      </c>
      <c r="C1347">
        <v>5216.12</v>
      </c>
      <c r="D1347">
        <v>5215.9799999999996</v>
      </c>
      <c r="E1347">
        <v>4965.0200000000004</v>
      </c>
      <c r="F1347">
        <v>47.133899999999997</v>
      </c>
      <c r="G1347">
        <v>149.17500000000001</v>
      </c>
      <c r="H1347">
        <v>50.292000000000002</v>
      </c>
      <c r="I1347">
        <v>12.297000000000001</v>
      </c>
      <c r="J1347">
        <v>61.451300000000003</v>
      </c>
      <c r="K1347">
        <v>4749.8</v>
      </c>
      <c r="L1347">
        <v>1.2300499999999999E-3</v>
      </c>
      <c r="M1347">
        <v>0.99877400000000005</v>
      </c>
      <c r="N1347">
        <v>0</v>
      </c>
      <c r="O1347" t="s">
        <v>42</v>
      </c>
    </row>
    <row r="1348" spans="1:15" x14ac:dyDescent="0.25">
      <c r="A1348" t="s">
        <v>172</v>
      </c>
      <c r="B1348">
        <v>5225.6400000000003</v>
      </c>
      <c r="C1348">
        <v>5052.1400000000003</v>
      </c>
      <c r="D1348">
        <v>5052.01</v>
      </c>
      <c r="E1348">
        <v>4805.8100000000004</v>
      </c>
      <c r="F1348">
        <v>45.620199999999997</v>
      </c>
      <c r="G1348">
        <v>152.08799999999999</v>
      </c>
      <c r="H1348">
        <v>53.940199999999997</v>
      </c>
      <c r="I1348">
        <v>12.4658</v>
      </c>
      <c r="J1348">
        <v>60.539400000000001</v>
      </c>
      <c r="K1348">
        <v>4589.2700000000004</v>
      </c>
      <c r="L1348">
        <v>1.2300499999999999E-3</v>
      </c>
      <c r="M1348">
        <v>0.99991099999999999</v>
      </c>
      <c r="N1348">
        <v>0</v>
      </c>
      <c r="O1348" t="s">
        <v>42</v>
      </c>
    </row>
    <row r="1349" spans="1:15" x14ac:dyDescent="0.25">
      <c r="A1349" t="s">
        <v>172</v>
      </c>
      <c r="B1349">
        <v>5197.53</v>
      </c>
      <c r="C1349">
        <v>5022.57</v>
      </c>
      <c r="D1349">
        <v>5022.4399999999996</v>
      </c>
      <c r="E1349">
        <v>4775.9799999999996</v>
      </c>
      <c r="F1349">
        <v>46.318899999999999</v>
      </c>
      <c r="G1349">
        <v>150.81200000000001</v>
      </c>
      <c r="H1349">
        <v>52.275399999999998</v>
      </c>
      <c r="I1349">
        <v>12.257099999999999</v>
      </c>
      <c r="J1349">
        <v>61.249600000000001</v>
      </c>
      <c r="K1349">
        <v>4560.0600000000004</v>
      </c>
      <c r="L1349">
        <v>1.2300900000000001E-3</v>
      </c>
      <c r="M1349">
        <v>0.99981600000000004</v>
      </c>
      <c r="N1349">
        <v>0</v>
      </c>
      <c r="O1349" t="s">
        <v>42</v>
      </c>
    </row>
    <row r="1350" spans="1:15" x14ac:dyDescent="0.25">
      <c r="A1350" t="s">
        <v>172</v>
      </c>
      <c r="B1350">
        <v>5064.43</v>
      </c>
      <c r="C1350">
        <v>4890.7700000000004</v>
      </c>
      <c r="D1350">
        <v>4890.63</v>
      </c>
      <c r="E1350">
        <v>4638.45</v>
      </c>
      <c r="F1350">
        <v>48.142499999999998</v>
      </c>
      <c r="G1350">
        <v>149.43299999999999</v>
      </c>
      <c r="H1350">
        <v>52.274700000000003</v>
      </c>
      <c r="I1350">
        <v>12.2143</v>
      </c>
      <c r="J1350">
        <v>60.252699999999997</v>
      </c>
      <c r="K1350">
        <v>4422.03</v>
      </c>
      <c r="L1350">
        <v>1.2300499999999999E-3</v>
      </c>
      <c r="M1350">
        <v>0.99951000000000001</v>
      </c>
      <c r="N1350">
        <v>0</v>
      </c>
      <c r="O1350" t="s">
        <v>42</v>
      </c>
    </row>
    <row r="1351" spans="1:15" x14ac:dyDescent="0.25">
      <c r="A1351" t="s">
        <v>172</v>
      </c>
      <c r="B1351">
        <v>5159.1499999999996</v>
      </c>
      <c r="C1351">
        <v>4987.13</v>
      </c>
      <c r="D1351">
        <v>4986.99</v>
      </c>
      <c r="E1351">
        <v>4736.4399999999996</v>
      </c>
      <c r="F1351">
        <v>48.259099999999997</v>
      </c>
      <c r="G1351">
        <v>148.08099999999999</v>
      </c>
      <c r="H1351">
        <v>50.129199999999997</v>
      </c>
      <c r="I1351">
        <v>12.2788</v>
      </c>
      <c r="J1351">
        <v>60.9649</v>
      </c>
      <c r="K1351">
        <v>4521.47</v>
      </c>
      <c r="L1351">
        <v>1.2300499999999999E-3</v>
      </c>
      <c r="M1351">
        <v>0.99897000000000002</v>
      </c>
      <c r="N1351">
        <v>0</v>
      </c>
      <c r="O1351" t="s">
        <v>42</v>
      </c>
    </row>
    <row r="1352" spans="1:15" x14ac:dyDescent="0.25">
      <c r="A1352" t="s">
        <v>172</v>
      </c>
      <c r="B1352">
        <v>5294.27</v>
      </c>
      <c r="C1352">
        <v>5119.1499999999996</v>
      </c>
      <c r="D1352">
        <v>5119.01</v>
      </c>
      <c r="E1352">
        <v>4874.3999999999996</v>
      </c>
      <c r="F1352">
        <v>45.177799999999998</v>
      </c>
      <c r="G1352">
        <v>151.666</v>
      </c>
      <c r="H1352">
        <v>53.872900000000001</v>
      </c>
      <c r="I1352">
        <v>12.3004</v>
      </c>
      <c r="J1352">
        <v>60.386099999999999</v>
      </c>
      <c r="K1352">
        <v>4658.7299999999996</v>
      </c>
      <c r="L1352">
        <v>1.2300499999999999E-3</v>
      </c>
      <c r="M1352">
        <v>0.99946100000000004</v>
      </c>
      <c r="N1352">
        <v>0</v>
      </c>
      <c r="O1352" t="s">
        <v>42</v>
      </c>
    </row>
    <row r="1353" spans="1:15" x14ac:dyDescent="0.25">
      <c r="A1353" t="s">
        <v>172</v>
      </c>
      <c r="B1353">
        <v>5199.5</v>
      </c>
      <c r="C1353">
        <v>5022.63</v>
      </c>
      <c r="D1353">
        <v>5022.5</v>
      </c>
      <c r="E1353">
        <v>4772.28</v>
      </c>
      <c r="F1353">
        <v>48.0077</v>
      </c>
      <c r="G1353">
        <v>149.57900000000001</v>
      </c>
      <c r="H1353">
        <v>50.779200000000003</v>
      </c>
      <c r="I1353">
        <v>12.6723</v>
      </c>
      <c r="J1353">
        <v>60.957900000000002</v>
      </c>
      <c r="K1353">
        <v>4555.91</v>
      </c>
      <c r="L1353">
        <v>1.2300499999999999E-3</v>
      </c>
      <c r="M1353">
        <v>0.999892</v>
      </c>
      <c r="N1353">
        <v>0</v>
      </c>
      <c r="O1353" t="s">
        <v>42</v>
      </c>
    </row>
    <row r="1354" spans="1:15" x14ac:dyDescent="0.25">
      <c r="A1354" t="s">
        <v>172</v>
      </c>
      <c r="B1354">
        <v>5224.96</v>
      </c>
      <c r="C1354">
        <v>5047.2</v>
      </c>
      <c r="D1354">
        <v>5047.0600000000004</v>
      </c>
      <c r="E1354">
        <v>4799.47</v>
      </c>
      <c r="F1354">
        <v>46.789200000000001</v>
      </c>
      <c r="G1354">
        <v>152.15299999999999</v>
      </c>
      <c r="H1354">
        <v>53.236899999999999</v>
      </c>
      <c r="I1354">
        <v>12.5502</v>
      </c>
      <c r="J1354">
        <v>61.427</v>
      </c>
      <c r="K1354">
        <v>4581.3500000000004</v>
      </c>
      <c r="L1354">
        <v>1.2300600000000001E-3</v>
      </c>
      <c r="M1354">
        <v>0.998062</v>
      </c>
      <c r="N1354">
        <v>0</v>
      </c>
      <c r="O1354" t="s">
        <v>42</v>
      </c>
    </row>
    <row r="1355" spans="1:15" x14ac:dyDescent="0.25">
      <c r="A1355" t="s">
        <v>172</v>
      </c>
      <c r="B1355">
        <v>5201.88</v>
      </c>
      <c r="C1355">
        <v>5028.24</v>
      </c>
      <c r="D1355">
        <v>5028.1000000000004</v>
      </c>
      <c r="E1355">
        <v>4780.8500000000004</v>
      </c>
      <c r="F1355">
        <v>46.639000000000003</v>
      </c>
      <c r="G1355">
        <v>149.048</v>
      </c>
      <c r="H1355">
        <v>51.608800000000002</v>
      </c>
      <c r="I1355">
        <v>12.3413</v>
      </c>
      <c r="J1355">
        <v>60.400100000000002</v>
      </c>
      <c r="K1355">
        <v>4566.22</v>
      </c>
      <c r="L1355">
        <v>1.2300499999999999E-3</v>
      </c>
      <c r="M1355">
        <v>0.99973800000000002</v>
      </c>
      <c r="N1355">
        <v>0</v>
      </c>
      <c r="O1355" t="s">
        <v>42</v>
      </c>
    </row>
    <row r="1356" spans="1:15" x14ac:dyDescent="0.25">
      <c r="A1356" t="s">
        <v>172</v>
      </c>
      <c r="B1356">
        <v>5197.7</v>
      </c>
      <c r="C1356">
        <v>5019.3999999999996</v>
      </c>
      <c r="D1356">
        <v>5019.25</v>
      </c>
      <c r="E1356">
        <v>4763.16</v>
      </c>
      <c r="F1356">
        <v>51.914999999999999</v>
      </c>
      <c r="G1356">
        <v>152.38</v>
      </c>
      <c r="H1356">
        <v>51.502200000000002</v>
      </c>
      <c r="I1356">
        <v>12.5303</v>
      </c>
      <c r="J1356">
        <v>63.463799999999999</v>
      </c>
      <c r="K1356">
        <v>4539.67</v>
      </c>
      <c r="L1356">
        <v>1.2300600000000001E-3</v>
      </c>
      <c r="M1356">
        <v>0.99995299999999998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5032.5600000000004</v>
      </c>
      <c r="C1357">
        <v>4857.43</v>
      </c>
      <c r="D1357">
        <v>4857.3</v>
      </c>
      <c r="E1357">
        <v>4609.16</v>
      </c>
      <c r="F1357">
        <v>47.442399999999999</v>
      </c>
      <c r="G1357">
        <v>147.93100000000001</v>
      </c>
      <c r="H1357">
        <v>50.910699999999999</v>
      </c>
      <c r="I1357">
        <v>12.355399999999999</v>
      </c>
      <c r="J1357">
        <v>59.951999999999998</v>
      </c>
      <c r="K1357">
        <v>4395.1099999999997</v>
      </c>
      <c r="L1357">
        <v>1.2301E-3</v>
      </c>
      <c r="M1357">
        <v>0.99992800000000004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5213.6400000000003</v>
      </c>
      <c r="C1358">
        <v>5040.91</v>
      </c>
      <c r="D1358">
        <v>5040.7700000000004</v>
      </c>
      <c r="E1358">
        <v>4798.24</v>
      </c>
      <c r="F1358">
        <v>44.741399999999999</v>
      </c>
      <c r="G1358">
        <v>152.566</v>
      </c>
      <c r="H1358">
        <v>54.7134</v>
      </c>
      <c r="I1358">
        <v>12.2753</v>
      </c>
      <c r="J1358">
        <v>60.720300000000002</v>
      </c>
      <c r="K1358">
        <v>4582.2700000000004</v>
      </c>
      <c r="L1358">
        <v>1.2300499999999999E-3</v>
      </c>
      <c r="M1358">
        <v>0.99955300000000002</v>
      </c>
      <c r="N1358">
        <v>0</v>
      </c>
      <c r="O1358" t="s">
        <v>42</v>
      </c>
    </row>
    <row r="1359" spans="1:15" x14ac:dyDescent="0.25">
      <c r="A1359" t="s">
        <v>172</v>
      </c>
      <c r="B1359">
        <v>5267.14</v>
      </c>
      <c r="C1359">
        <v>5094.42</v>
      </c>
      <c r="D1359">
        <v>5094.28</v>
      </c>
      <c r="E1359">
        <v>4854.1000000000004</v>
      </c>
      <c r="F1359">
        <v>43.827599999999997</v>
      </c>
      <c r="G1359">
        <v>151.446</v>
      </c>
      <c r="H1359">
        <v>54.515000000000001</v>
      </c>
      <c r="I1359">
        <v>12.3085</v>
      </c>
      <c r="J1359">
        <v>60.079500000000003</v>
      </c>
      <c r="K1359">
        <v>4640.1899999999996</v>
      </c>
      <c r="L1359">
        <v>1.2300799999999999E-3</v>
      </c>
      <c r="M1359">
        <v>0.99939500000000003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5275.37</v>
      </c>
      <c r="C1360">
        <v>5102</v>
      </c>
      <c r="D1360">
        <v>5101.8599999999997</v>
      </c>
      <c r="E1360">
        <v>4862.3</v>
      </c>
      <c r="F1360">
        <v>43.383200000000002</v>
      </c>
      <c r="G1360">
        <v>154.29499999999999</v>
      </c>
      <c r="H1360">
        <v>56.523800000000001</v>
      </c>
      <c r="I1360">
        <v>12.350899999999999</v>
      </c>
      <c r="J1360">
        <v>60.746000000000002</v>
      </c>
      <c r="K1360">
        <v>4645.95</v>
      </c>
      <c r="L1360">
        <v>1.2301E-3</v>
      </c>
      <c r="M1360">
        <v>0.99998100000000001</v>
      </c>
      <c r="N1360">
        <v>0</v>
      </c>
      <c r="O1360" t="s">
        <v>42</v>
      </c>
    </row>
    <row r="1361" spans="1:15" x14ac:dyDescent="0.25">
      <c r="A1361" t="s">
        <v>172</v>
      </c>
      <c r="B1361">
        <v>4914.12</v>
      </c>
      <c r="C1361">
        <v>4740.16</v>
      </c>
      <c r="D1361">
        <v>4740.0200000000004</v>
      </c>
      <c r="E1361">
        <v>4498.1099999999997</v>
      </c>
      <c r="F1361">
        <v>44.334000000000003</v>
      </c>
      <c r="G1361">
        <v>150.261</v>
      </c>
      <c r="H1361">
        <v>53.213099999999997</v>
      </c>
      <c r="I1361">
        <v>12.190899999999999</v>
      </c>
      <c r="J1361">
        <v>60.260300000000001</v>
      </c>
      <c r="K1361">
        <v>4284.9399999999996</v>
      </c>
      <c r="L1361">
        <v>1.2300499999999999E-3</v>
      </c>
      <c r="M1361">
        <v>0.99960599999999999</v>
      </c>
      <c r="N1361">
        <v>0</v>
      </c>
      <c r="O1361" t="s">
        <v>42</v>
      </c>
    </row>
    <row r="1362" spans="1:15" x14ac:dyDescent="0.25">
      <c r="A1362" t="s">
        <v>172</v>
      </c>
      <c r="B1362">
        <v>5015.6899999999996</v>
      </c>
      <c r="C1362">
        <v>4843.95</v>
      </c>
      <c r="D1362">
        <v>4843.8100000000004</v>
      </c>
      <c r="E1362">
        <v>4599.75</v>
      </c>
      <c r="F1362">
        <v>44.666400000000003</v>
      </c>
      <c r="G1362">
        <v>151.738</v>
      </c>
      <c r="H1362">
        <v>54.576000000000001</v>
      </c>
      <c r="I1362">
        <v>12.308299999999999</v>
      </c>
      <c r="J1362">
        <v>60.338999999999999</v>
      </c>
      <c r="K1362">
        <v>4384.62</v>
      </c>
      <c r="L1362">
        <v>1.2300600000000001E-3</v>
      </c>
      <c r="M1362">
        <v>0.99968699999999999</v>
      </c>
      <c r="N1362">
        <v>0</v>
      </c>
      <c r="O1362" t="s">
        <v>42</v>
      </c>
    </row>
    <row r="1363" spans="1:15" x14ac:dyDescent="0.25">
      <c r="A1363" t="s">
        <v>172</v>
      </c>
      <c r="B1363">
        <v>5312.75</v>
      </c>
      <c r="C1363">
        <v>5141.18</v>
      </c>
      <c r="D1363">
        <v>5141.04</v>
      </c>
      <c r="E1363">
        <v>4897.07</v>
      </c>
      <c r="F1363">
        <v>45.045299999999997</v>
      </c>
      <c r="G1363">
        <v>151.006</v>
      </c>
      <c r="H1363">
        <v>52.922199999999997</v>
      </c>
      <c r="I1363">
        <v>12.389099999999999</v>
      </c>
      <c r="J1363">
        <v>61.006999999999998</v>
      </c>
      <c r="K1363">
        <v>4682.41</v>
      </c>
      <c r="L1363">
        <v>1.2300499999999999E-3</v>
      </c>
      <c r="M1363">
        <v>0.99934100000000003</v>
      </c>
      <c r="N1363">
        <v>0</v>
      </c>
      <c r="O1363" t="s">
        <v>42</v>
      </c>
    </row>
    <row r="1364" spans="1:15" x14ac:dyDescent="0.25">
      <c r="A1364" t="s">
        <v>172</v>
      </c>
      <c r="B1364">
        <v>5183.5600000000004</v>
      </c>
      <c r="C1364">
        <v>5009.4399999999996</v>
      </c>
      <c r="D1364">
        <v>5009.3</v>
      </c>
      <c r="E1364">
        <v>4767.41</v>
      </c>
      <c r="F1364">
        <v>44.523200000000003</v>
      </c>
      <c r="G1364">
        <v>151.95099999999999</v>
      </c>
      <c r="H1364">
        <v>55.003700000000002</v>
      </c>
      <c r="I1364">
        <v>12.285399999999999</v>
      </c>
      <c r="J1364">
        <v>60.0899</v>
      </c>
      <c r="K1364">
        <v>4552.29</v>
      </c>
      <c r="L1364">
        <v>1.2300499999999999E-3</v>
      </c>
      <c r="M1364">
        <v>0.99987000000000004</v>
      </c>
      <c r="N1364">
        <v>0</v>
      </c>
      <c r="O1364" t="s">
        <v>42</v>
      </c>
    </row>
    <row r="1365" spans="1:15" x14ac:dyDescent="0.25">
      <c r="A1365" t="s">
        <v>172</v>
      </c>
      <c r="B1365">
        <v>5414.59</v>
      </c>
      <c r="C1365">
        <v>5242.0600000000004</v>
      </c>
      <c r="D1365">
        <v>5241.92</v>
      </c>
      <c r="E1365">
        <v>5002.9799999999996</v>
      </c>
      <c r="F1365">
        <v>42.929499999999997</v>
      </c>
      <c r="G1365">
        <v>153.16399999999999</v>
      </c>
      <c r="H1365">
        <v>55.349299999999999</v>
      </c>
      <c r="I1365">
        <v>12.342599999999999</v>
      </c>
      <c r="J1365">
        <v>60.609200000000001</v>
      </c>
      <c r="K1365">
        <v>4788.2299999999996</v>
      </c>
      <c r="L1365">
        <v>1.2300499999999999E-3</v>
      </c>
      <c r="M1365">
        <v>0.99971500000000002</v>
      </c>
      <c r="N1365">
        <v>0</v>
      </c>
      <c r="O1365" t="s">
        <v>42</v>
      </c>
    </row>
    <row r="1366" spans="1:15" x14ac:dyDescent="0.25">
      <c r="A1366" t="s">
        <v>172</v>
      </c>
      <c r="B1366">
        <v>4989.21</v>
      </c>
      <c r="C1366">
        <v>4817.4399999999996</v>
      </c>
      <c r="D1366">
        <v>4817.29</v>
      </c>
      <c r="E1366">
        <v>4570.5200000000004</v>
      </c>
      <c r="F1366">
        <v>47.4221</v>
      </c>
      <c r="G1366">
        <v>152.05199999999999</v>
      </c>
      <c r="H1366">
        <v>53.987200000000001</v>
      </c>
      <c r="I1366">
        <v>12.227600000000001</v>
      </c>
      <c r="J1366">
        <v>61.127800000000001</v>
      </c>
      <c r="K1366">
        <v>4352.28</v>
      </c>
      <c r="L1366">
        <v>1.2300799999999999E-3</v>
      </c>
      <c r="M1366">
        <v>0.99970000000000003</v>
      </c>
      <c r="N1366">
        <v>0</v>
      </c>
      <c r="O1366" t="s">
        <v>42</v>
      </c>
    </row>
    <row r="1367" spans="1:15" x14ac:dyDescent="0.25">
      <c r="A1367" t="s">
        <v>172</v>
      </c>
      <c r="B1367">
        <v>5187.57</v>
      </c>
      <c r="C1367">
        <v>5015.7299999999996</v>
      </c>
      <c r="D1367">
        <v>5015.57</v>
      </c>
      <c r="E1367">
        <v>4759.8999999999996</v>
      </c>
      <c r="F1367">
        <v>52.856699999999996</v>
      </c>
      <c r="G1367">
        <v>152.96600000000001</v>
      </c>
      <c r="H1367">
        <v>51.123399999999997</v>
      </c>
      <c r="I1367">
        <v>12.5045</v>
      </c>
      <c r="J1367">
        <v>64.412499999999994</v>
      </c>
      <c r="K1367">
        <v>4534.78</v>
      </c>
      <c r="L1367">
        <v>1.2300499999999999E-3</v>
      </c>
      <c r="M1367">
        <v>0.99949399999999999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5089.17</v>
      </c>
      <c r="C1368">
        <v>4917.46</v>
      </c>
      <c r="D1368">
        <v>4917.3100000000004</v>
      </c>
      <c r="E1368">
        <v>4673.99</v>
      </c>
      <c r="F1368">
        <v>44.502299999999998</v>
      </c>
      <c r="G1368">
        <v>153.053</v>
      </c>
      <c r="H1368">
        <v>55.506599999999999</v>
      </c>
      <c r="I1368">
        <v>12.3832</v>
      </c>
      <c r="J1368">
        <v>60.589700000000001</v>
      </c>
      <c r="K1368">
        <v>4457.8100000000004</v>
      </c>
      <c r="L1368">
        <v>1.2300499999999999E-3</v>
      </c>
      <c r="M1368">
        <v>0.99970099999999995</v>
      </c>
      <c r="N1368">
        <v>0</v>
      </c>
      <c r="O1368" t="s">
        <v>42</v>
      </c>
    </row>
    <row r="1369" spans="1:15" x14ac:dyDescent="0.25">
      <c r="A1369" t="s">
        <v>172</v>
      </c>
      <c r="B1369">
        <v>5025.57</v>
      </c>
      <c r="C1369">
        <v>4851</v>
      </c>
      <c r="D1369">
        <v>4850.8599999999997</v>
      </c>
      <c r="E1369">
        <v>4605.4799999999996</v>
      </c>
      <c r="F1369">
        <v>46.391800000000003</v>
      </c>
      <c r="G1369">
        <v>149.11500000000001</v>
      </c>
      <c r="H1369">
        <v>51.758299999999998</v>
      </c>
      <c r="I1369">
        <v>12.187900000000001</v>
      </c>
      <c r="J1369">
        <v>60.561900000000001</v>
      </c>
      <c r="K1369">
        <v>4391.43</v>
      </c>
      <c r="L1369">
        <v>1.2300600000000001E-3</v>
      </c>
      <c r="M1369">
        <v>0.99994099999999997</v>
      </c>
      <c r="N1369">
        <v>0</v>
      </c>
      <c r="O1369" t="s">
        <v>42</v>
      </c>
    </row>
    <row r="1370" spans="1:15" x14ac:dyDescent="0.25">
      <c r="A1370" t="s">
        <v>172</v>
      </c>
      <c r="B1370">
        <v>5400.11</v>
      </c>
      <c r="C1370">
        <v>5227.1000000000004</v>
      </c>
      <c r="D1370">
        <v>5226.96</v>
      </c>
      <c r="E1370">
        <v>4986.22</v>
      </c>
      <c r="F1370">
        <v>43.639699999999998</v>
      </c>
      <c r="G1370">
        <v>153.399</v>
      </c>
      <c r="H1370">
        <v>55.482799999999997</v>
      </c>
      <c r="I1370">
        <v>12.1767</v>
      </c>
      <c r="J1370">
        <v>61.060600000000001</v>
      </c>
      <c r="K1370">
        <v>4770.54</v>
      </c>
      <c r="L1370">
        <v>1.2300600000000001E-3</v>
      </c>
      <c r="M1370">
        <v>0.99974200000000002</v>
      </c>
      <c r="N1370">
        <v>0</v>
      </c>
      <c r="O1370" t="s">
        <v>42</v>
      </c>
    </row>
    <row r="1371" spans="1:15" x14ac:dyDescent="0.25">
      <c r="A1371" t="s">
        <v>172</v>
      </c>
      <c r="B1371">
        <v>5086.2700000000004</v>
      </c>
      <c r="C1371">
        <v>4914.8999999999996</v>
      </c>
      <c r="D1371">
        <v>4914.75</v>
      </c>
      <c r="E1371">
        <v>4675.54</v>
      </c>
      <c r="F1371">
        <v>42.976900000000001</v>
      </c>
      <c r="G1371">
        <v>151.786</v>
      </c>
      <c r="H1371">
        <v>54.581899999999997</v>
      </c>
      <c r="I1371">
        <v>12.193899999999999</v>
      </c>
      <c r="J1371">
        <v>60.472700000000003</v>
      </c>
      <c r="K1371">
        <v>4462.2700000000004</v>
      </c>
      <c r="L1371">
        <v>1.2300900000000001E-3</v>
      </c>
      <c r="M1371">
        <v>0.997977</v>
      </c>
      <c r="N1371">
        <v>0</v>
      </c>
      <c r="O1371" t="s">
        <v>42</v>
      </c>
    </row>
    <row r="1372" spans="1:15" x14ac:dyDescent="0.25">
      <c r="A1372" t="s">
        <v>172</v>
      </c>
      <c r="B1372">
        <v>5427.53</v>
      </c>
      <c r="C1372">
        <v>5254.7</v>
      </c>
      <c r="D1372">
        <v>5254.56</v>
      </c>
      <c r="E1372">
        <v>5015.21</v>
      </c>
      <c r="F1372">
        <v>42.864100000000001</v>
      </c>
      <c r="G1372">
        <v>153.429</v>
      </c>
      <c r="H1372">
        <v>55.6629</v>
      </c>
      <c r="I1372">
        <v>12.171200000000001</v>
      </c>
      <c r="J1372">
        <v>60.878999999999998</v>
      </c>
      <c r="K1372">
        <v>4800.3100000000004</v>
      </c>
      <c r="L1372">
        <v>1.2300499999999999E-3</v>
      </c>
      <c r="M1372">
        <v>0.99973599999999996</v>
      </c>
      <c r="N1372">
        <v>0</v>
      </c>
      <c r="O1372" t="s">
        <v>42</v>
      </c>
    </row>
    <row r="1373" spans="1:15" x14ac:dyDescent="0.25">
      <c r="A1373" t="s">
        <v>172</v>
      </c>
      <c r="B1373">
        <v>4978.66</v>
      </c>
      <c r="C1373">
        <v>4806.07</v>
      </c>
      <c r="D1373">
        <v>4805.9399999999996</v>
      </c>
      <c r="E1373">
        <v>4564.18</v>
      </c>
      <c r="F1373">
        <v>44.256300000000003</v>
      </c>
      <c r="G1373">
        <v>149.86000000000001</v>
      </c>
      <c r="H1373">
        <v>53.172899999999998</v>
      </c>
      <c r="I1373">
        <v>12.163</v>
      </c>
      <c r="J1373">
        <v>59.96</v>
      </c>
      <c r="K1373">
        <v>4351.47</v>
      </c>
      <c r="L1373">
        <v>1.2300499999999999E-3</v>
      </c>
      <c r="M1373">
        <v>0.99976900000000002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5137.34</v>
      </c>
      <c r="C1374">
        <v>4966.08</v>
      </c>
      <c r="D1374">
        <v>4965.9399999999996</v>
      </c>
      <c r="E1374">
        <v>4723.04</v>
      </c>
      <c r="F1374">
        <v>44.494399999999999</v>
      </c>
      <c r="G1374">
        <v>152.708</v>
      </c>
      <c r="H1374">
        <v>54.862000000000002</v>
      </c>
      <c r="I1374">
        <v>12.228899999999999</v>
      </c>
      <c r="J1374">
        <v>60.939700000000002</v>
      </c>
      <c r="K1374">
        <v>4507.26</v>
      </c>
      <c r="L1374">
        <v>1.23007E-3</v>
      </c>
      <c r="M1374">
        <v>0.99944200000000005</v>
      </c>
      <c r="N1374">
        <v>0</v>
      </c>
      <c r="O1374" t="s">
        <v>42</v>
      </c>
    </row>
    <row r="1375" spans="1:15" x14ac:dyDescent="0.25">
      <c r="A1375" t="s">
        <v>172</v>
      </c>
      <c r="B1375">
        <v>5063.74</v>
      </c>
      <c r="C1375">
        <v>4886.3</v>
      </c>
      <c r="D1375">
        <v>4886.16</v>
      </c>
      <c r="E1375">
        <v>4646.9399999999996</v>
      </c>
      <c r="F1375">
        <v>42.8005</v>
      </c>
      <c r="G1375">
        <v>151.886</v>
      </c>
      <c r="H1375">
        <v>54.543599999999998</v>
      </c>
      <c r="I1375">
        <v>12.206799999999999</v>
      </c>
      <c r="J1375">
        <v>60.628999999999998</v>
      </c>
      <c r="K1375">
        <v>4433.79</v>
      </c>
      <c r="L1375">
        <v>1.2300600000000001E-3</v>
      </c>
      <c r="M1375">
        <v>0.99989099999999997</v>
      </c>
      <c r="N1375">
        <v>0</v>
      </c>
      <c r="O1375" t="s">
        <v>42</v>
      </c>
    </row>
    <row r="1376" spans="1:15" x14ac:dyDescent="0.25">
      <c r="A1376" t="s">
        <v>172</v>
      </c>
      <c r="B1376">
        <v>5152.18</v>
      </c>
      <c r="C1376">
        <v>4978.24</v>
      </c>
      <c r="D1376">
        <v>4978.1000000000004</v>
      </c>
      <c r="E1376">
        <v>4736.76</v>
      </c>
      <c r="F1376">
        <v>43.663200000000003</v>
      </c>
      <c r="G1376">
        <v>154.09299999999999</v>
      </c>
      <c r="H1376">
        <v>56.006300000000003</v>
      </c>
      <c r="I1376">
        <v>12.2462</v>
      </c>
      <c r="J1376">
        <v>61.311900000000001</v>
      </c>
      <c r="K1376">
        <v>4520.33</v>
      </c>
      <c r="L1376">
        <v>1.2300499999999999E-3</v>
      </c>
      <c r="M1376">
        <v>0.99979499999999999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5262.83</v>
      </c>
      <c r="C1377">
        <v>5090.1099999999997</v>
      </c>
      <c r="D1377">
        <v>5089.96</v>
      </c>
      <c r="E1377">
        <v>4848.42</v>
      </c>
      <c r="F1377">
        <v>43.882199999999997</v>
      </c>
      <c r="G1377">
        <v>153.36500000000001</v>
      </c>
      <c r="H1377">
        <v>54.938800000000001</v>
      </c>
      <c r="I1377">
        <v>12.2532</v>
      </c>
      <c r="J1377">
        <v>61.573399999999999</v>
      </c>
      <c r="K1377">
        <v>4632.5</v>
      </c>
      <c r="L1377">
        <v>1.2300499999999999E-3</v>
      </c>
      <c r="M1377">
        <v>0.99910399999999999</v>
      </c>
      <c r="N1377">
        <v>0</v>
      </c>
      <c r="O1377" t="s">
        <v>42</v>
      </c>
    </row>
    <row r="1378" spans="1:15" x14ac:dyDescent="0.25">
      <c r="A1378" t="s">
        <v>172</v>
      </c>
      <c r="B1378">
        <v>5064.71</v>
      </c>
      <c r="C1378">
        <v>4891.51</v>
      </c>
      <c r="D1378">
        <v>4891.37</v>
      </c>
      <c r="E1378">
        <v>4649.5600000000004</v>
      </c>
      <c r="F1378">
        <v>43.884399999999999</v>
      </c>
      <c r="G1378">
        <v>152.90799999999999</v>
      </c>
      <c r="H1378">
        <v>55.320300000000003</v>
      </c>
      <c r="I1378">
        <v>12.255599999999999</v>
      </c>
      <c r="J1378">
        <v>60.7194</v>
      </c>
      <c r="K1378">
        <v>4434.16</v>
      </c>
      <c r="L1378">
        <v>1.23011E-3</v>
      </c>
      <c r="M1378">
        <v>0.99990900000000005</v>
      </c>
      <c r="N1378">
        <v>0</v>
      </c>
      <c r="O1378" t="s">
        <v>42</v>
      </c>
    </row>
    <row r="1379" spans="1:15" x14ac:dyDescent="0.25">
      <c r="A1379" t="s">
        <v>172</v>
      </c>
      <c r="B1379">
        <v>5136.93</v>
      </c>
      <c r="C1379">
        <v>4960.95</v>
      </c>
      <c r="D1379">
        <v>4960.78</v>
      </c>
      <c r="E1379">
        <v>4706.75</v>
      </c>
      <c r="F1379">
        <v>51.385100000000001</v>
      </c>
      <c r="G1379">
        <v>152.828</v>
      </c>
      <c r="H1379">
        <v>51.6631</v>
      </c>
      <c r="I1379">
        <v>12.379</v>
      </c>
      <c r="J1379">
        <v>63.796999999999997</v>
      </c>
      <c r="K1379">
        <v>4483.43</v>
      </c>
      <c r="L1379">
        <v>1.2300499999999999E-3</v>
      </c>
      <c r="M1379">
        <v>0.999753</v>
      </c>
      <c r="N1379">
        <v>0</v>
      </c>
      <c r="O1379" t="s">
        <v>42</v>
      </c>
    </row>
    <row r="1380" spans="1:15" x14ac:dyDescent="0.25">
      <c r="A1380" t="s">
        <v>172</v>
      </c>
      <c r="B1380">
        <v>5047.83</v>
      </c>
      <c r="C1380">
        <v>4874.72</v>
      </c>
      <c r="D1380">
        <v>4874.58</v>
      </c>
      <c r="E1380">
        <v>4626.12</v>
      </c>
      <c r="F1380">
        <v>42.662599999999998</v>
      </c>
      <c r="G1380">
        <v>153.17699999999999</v>
      </c>
      <c r="H1380">
        <v>55.790999999999997</v>
      </c>
      <c r="I1380">
        <v>12.1408</v>
      </c>
      <c r="J1380">
        <v>60.384999999999998</v>
      </c>
      <c r="K1380">
        <v>4411.74</v>
      </c>
      <c r="L1380">
        <v>1.2300499999999999E-3</v>
      </c>
      <c r="M1380">
        <v>0.99917500000000004</v>
      </c>
      <c r="N1380">
        <v>0</v>
      </c>
      <c r="O1380" t="s">
        <v>42</v>
      </c>
    </row>
    <row r="1381" spans="1:15" x14ac:dyDescent="0.25">
      <c r="A1381" t="s">
        <v>172</v>
      </c>
      <c r="B1381">
        <v>5312</v>
      </c>
      <c r="C1381">
        <v>5137.24</v>
      </c>
      <c r="D1381">
        <v>5137.12</v>
      </c>
      <c r="E1381">
        <v>4887.9399999999996</v>
      </c>
      <c r="F1381">
        <v>47.948399999999999</v>
      </c>
      <c r="G1381">
        <v>146.83500000000001</v>
      </c>
      <c r="H1381">
        <v>49.955199999999998</v>
      </c>
      <c r="I1381">
        <v>12.1973</v>
      </c>
      <c r="J1381">
        <v>59.464799999999997</v>
      </c>
      <c r="K1381">
        <v>4674.55</v>
      </c>
      <c r="L1381">
        <v>1.23011E-3</v>
      </c>
      <c r="M1381">
        <v>0.99963999999999997</v>
      </c>
      <c r="N1381">
        <v>0</v>
      </c>
      <c r="O1381" t="s">
        <v>42</v>
      </c>
    </row>
    <row r="1382" spans="1:15" x14ac:dyDescent="0.25">
      <c r="A1382" t="s">
        <v>172</v>
      </c>
      <c r="B1382">
        <v>5263.38</v>
      </c>
      <c r="C1382">
        <v>5085.28</v>
      </c>
      <c r="D1382">
        <v>5085.16</v>
      </c>
      <c r="E1382">
        <v>4836.99</v>
      </c>
      <c r="F1382">
        <v>47.8504</v>
      </c>
      <c r="G1382">
        <v>146.828</v>
      </c>
      <c r="H1382">
        <v>52.033299999999997</v>
      </c>
      <c r="I1382">
        <v>12.2035</v>
      </c>
      <c r="J1382">
        <v>57.9377</v>
      </c>
      <c r="K1382">
        <v>4623.78</v>
      </c>
      <c r="L1382">
        <v>1.2300499999999999E-3</v>
      </c>
      <c r="M1382">
        <v>0.99809099999999995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5462.76</v>
      </c>
      <c r="C1383">
        <v>5289.14</v>
      </c>
      <c r="D1383">
        <v>5289.01</v>
      </c>
      <c r="E1383">
        <v>5040.5200000000004</v>
      </c>
      <c r="F1383">
        <v>47.801600000000001</v>
      </c>
      <c r="G1383">
        <v>147.68700000000001</v>
      </c>
      <c r="H1383">
        <v>51.463700000000003</v>
      </c>
      <c r="I1383">
        <v>12.3667</v>
      </c>
      <c r="J1383">
        <v>59.137799999999999</v>
      </c>
      <c r="K1383">
        <v>4826.24</v>
      </c>
      <c r="L1383">
        <v>1.2300600000000001E-3</v>
      </c>
      <c r="M1383">
        <v>0.99837699999999996</v>
      </c>
      <c r="N1383">
        <v>0</v>
      </c>
      <c r="O1383" t="s">
        <v>42</v>
      </c>
    </row>
    <row r="1384" spans="1:15" x14ac:dyDescent="0.25">
      <c r="A1384" t="s">
        <v>172</v>
      </c>
      <c r="B1384">
        <v>5008.57</v>
      </c>
      <c r="C1384">
        <v>4836.16</v>
      </c>
      <c r="D1384">
        <v>4836.04</v>
      </c>
      <c r="E1384">
        <v>4586.1400000000003</v>
      </c>
      <c r="F1384">
        <v>48.762099999999997</v>
      </c>
      <c r="G1384">
        <v>145.94800000000001</v>
      </c>
      <c r="H1384">
        <v>50.799900000000001</v>
      </c>
      <c r="I1384">
        <v>12.1244</v>
      </c>
      <c r="J1384">
        <v>58.283700000000003</v>
      </c>
      <c r="K1384">
        <v>4373</v>
      </c>
      <c r="L1384">
        <v>1.2300600000000001E-3</v>
      </c>
      <c r="M1384">
        <v>0.99956999999999996</v>
      </c>
      <c r="N1384">
        <v>0</v>
      </c>
      <c r="O1384" t="s">
        <v>42</v>
      </c>
    </row>
    <row r="1385" spans="1:15" x14ac:dyDescent="0.25">
      <c r="A1385" t="s">
        <v>172</v>
      </c>
      <c r="B1385">
        <v>5165.46</v>
      </c>
      <c r="C1385">
        <v>4992.66</v>
      </c>
      <c r="D1385">
        <v>4992.54</v>
      </c>
      <c r="E1385">
        <v>4745.8999999999996</v>
      </c>
      <c r="F1385">
        <v>46.8416</v>
      </c>
      <c r="G1385">
        <v>148.01</v>
      </c>
      <c r="H1385">
        <v>52.047699999999999</v>
      </c>
      <c r="I1385">
        <v>12.273099999999999</v>
      </c>
      <c r="J1385">
        <v>58.991</v>
      </c>
      <c r="K1385">
        <v>4532.4799999999996</v>
      </c>
      <c r="L1385">
        <v>1.23007E-3</v>
      </c>
      <c r="M1385">
        <v>0.99985199999999996</v>
      </c>
      <c r="N1385">
        <v>0</v>
      </c>
      <c r="O1385" t="s">
        <v>42</v>
      </c>
    </row>
    <row r="1386" spans="1:15" x14ac:dyDescent="0.25">
      <c r="A1386" t="s">
        <v>172</v>
      </c>
      <c r="B1386">
        <v>5214.25</v>
      </c>
      <c r="C1386">
        <v>5039.2299999999996</v>
      </c>
      <c r="D1386">
        <v>5039.1099999999997</v>
      </c>
      <c r="E1386">
        <v>4792.04</v>
      </c>
      <c r="F1386">
        <v>46.358499999999999</v>
      </c>
      <c r="G1386">
        <v>149.31100000000001</v>
      </c>
      <c r="H1386">
        <v>53.500700000000002</v>
      </c>
      <c r="I1386">
        <v>12.2318</v>
      </c>
      <c r="J1386">
        <v>59.002200000000002</v>
      </c>
      <c r="K1386">
        <v>4577.54</v>
      </c>
      <c r="L1386">
        <v>1.2300600000000001E-3</v>
      </c>
      <c r="M1386">
        <v>0.99895100000000003</v>
      </c>
      <c r="N1386">
        <v>0</v>
      </c>
      <c r="O1386" t="s">
        <v>42</v>
      </c>
    </row>
    <row r="1387" spans="1:15" x14ac:dyDescent="0.25">
      <c r="A1387" t="s">
        <v>172</v>
      </c>
      <c r="B1387">
        <v>5412.96</v>
      </c>
      <c r="C1387">
        <v>5239.96</v>
      </c>
      <c r="D1387">
        <v>5239.84</v>
      </c>
      <c r="E1387">
        <v>4998.05</v>
      </c>
      <c r="F1387">
        <v>43.503500000000003</v>
      </c>
      <c r="G1387">
        <v>149.93700000000001</v>
      </c>
      <c r="H1387">
        <v>54.163699999999999</v>
      </c>
      <c r="I1387">
        <v>12.3443</v>
      </c>
      <c r="J1387">
        <v>58.470700000000001</v>
      </c>
      <c r="K1387">
        <v>4785.96</v>
      </c>
      <c r="L1387">
        <v>1.2300799999999999E-3</v>
      </c>
      <c r="M1387">
        <v>0.99851599999999996</v>
      </c>
      <c r="N1387">
        <v>0</v>
      </c>
      <c r="O1387" t="s">
        <v>42</v>
      </c>
    </row>
    <row r="1388" spans="1:15" x14ac:dyDescent="0.25">
      <c r="A1388" t="s">
        <v>172</v>
      </c>
      <c r="B1388">
        <v>5334.78</v>
      </c>
      <c r="C1388">
        <v>5161.6000000000004</v>
      </c>
      <c r="D1388">
        <v>5161.47</v>
      </c>
      <c r="E1388">
        <v>4918.7700000000004</v>
      </c>
      <c r="F1388">
        <v>44.159799999999997</v>
      </c>
      <c r="G1388">
        <v>150.21</v>
      </c>
      <c r="H1388">
        <v>54.586399999999998</v>
      </c>
      <c r="I1388">
        <v>12.269500000000001</v>
      </c>
      <c r="J1388">
        <v>58.7181</v>
      </c>
      <c r="K1388">
        <v>4705.83</v>
      </c>
      <c r="L1388">
        <v>1.2300600000000001E-3</v>
      </c>
      <c r="M1388">
        <v>0.99813099999999999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5085.8</v>
      </c>
      <c r="C1389">
        <v>4913.6499999999996</v>
      </c>
      <c r="D1389">
        <v>4913.5200000000004</v>
      </c>
      <c r="E1389">
        <v>4669.2299999999996</v>
      </c>
      <c r="F1389">
        <v>44.614800000000002</v>
      </c>
      <c r="G1389">
        <v>150.54900000000001</v>
      </c>
      <c r="H1389">
        <v>53.454700000000003</v>
      </c>
      <c r="I1389">
        <v>12.293699999999999</v>
      </c>
      <c r="J1389">
        <v>60.002800000000001</v>
      </c>
      <c r="K1389">
        <v>4455.54</v>
      </c>
      <c r="L1389">
        <v>1.2300499999999999E-3</v>
      </c>
      <c r="M1389">
        <v>0.99944299999999997</v>
      </c>
      <c r="N1389">
        <v>0</v>
      </c>
      <c r="O1389" t="s">
        <v>42</v>
      </c>
    </row>
    <row r="1390" spans="1:15" x14ac:dyDescent="0.25">
      <c r="A1390" t="s">
        <v>172</v>
      </c>
      <c r="B1390">
        <v>5179.87</v>
      </c>
      <c r="C1390">
        <v>4999.41</v>
      </c>
      <c r="D1390">
        <v>4999.26</v>
      </c>
      <c r="E1390">
        <v>4749.72</v>
      </c>
      <c r="F1390">
        <v>47.6372</v>
      </c>
      <c r="G1390">
        <v>155.56700000000001</v>
      </c>
      <c r="H1390">
        <v>55.3521</v>
      </c>
      <c r="I1390">
        <v>12.256600000000001</v>
      </c>
      <c r="J1390">
        <v>62.935299999999998</v>
      </c>
      <c r="K1390">
        <v>4527.41</v>
      </c>
      <c r="L1390">
        <v>1.2300499999999999E-3</v>
      </c>
      <c r="M1390">
        <v>0.99952700000000005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5320.41</v>
      </c>
      <c r="C1391">
        <v>5145.47</v>
      </c>
      <c r="D1391">
        <v>5145.34</v>
      </c>
      <c r="E1391">
        <v>4900.6899999999996</v>
      </c>
      <c r="F1391">
        <v>44.979100000000003</v>
      </c>
      <c r="G1391">
        <v>150.256</v>
      </c>
      <c r="H1391">
        <v>52.653700000000001</v>
      </c>
      <c r="I1391">
        <v>12.5161</v>
      </c>
      <c r="J1391">
        <v>60.264400000000002</v>
      </c>
      <c r="K1391">
        <v>4686.84</v>
      </c>
      <c r="L1391">
        <v>1.23007E-3</v>
      </c>
      <c r="M1391">
        <v>0.99915500000000002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5313.25</v>
      </c>
      <c r="C1392">
        <v>5137.07</v>
      </c>
      <c r="D1392">
        <v>5136.88</v>
      </c>
      <c r="E1392">
        <v>4893.05</v>
      </c>
      <c r="F1392">
        <v>45.299199999999999</v>
      </c>
      <c r="G1392">
        <v>153.202</v>
      </c>
      <c r="H1392">
        <v>55.415300000000002</v>
      </c>
      <c r="I1392">
        <v>12.2828</v>
      </c>
      <c r="J1392">
        <v>60.590200000000003</v>
      </c>
      <c r="K1392">
        <v>4674.67</v>
      </c>
      <c r="L1392">
        <v>1.23007E-3</v>
      </c>
      <c r="M1392">
        <v>0.99995800000000001</v>
      </c>
      <c r="N1392">
        <v>0</v>
      </c>
      <c r="O1392" t="s">
        <v>42</v>
      </c>
    </row>
    <row r="1393" spans="1:25" x14ac:dyDescent="0.25">
      <c r="A1393" t="s">
        <v>172</v>
      </c>
      <c r="B1393">
        <v>5060.82</v>
      </c>
      <c r="C1393">
        <v>4883.6899999999996</v>
      </c>
      <c r="D1393">
        <v>4883.5600000000004</v>
      </c>
      <c r="E1393">
        <v>4631.28</v>
      </c>
      <c r="F1393">
        <v>48.578299999999999</v>
      </c>
      <c r="G1393">
        <v>146.482</v>
      </c>
      <c r="H1393">
        <v>49.343000000000004</v>
      </c>
      <c r="I1393">
        <v>12.2544</v>
      </c>
      <c r="J1393">
        <v>60.321800000000003</v>
      </c>
      <c r="K1393">
        <v>4417.42</v>
      </c>
      <c r="L1393">
        <v>1.2300600000000001E-3</v>
      </c>
      <c r="M1393">
        <v>0.99995400000000001</v>
      </c>
      <c r="N1393">
        <v>0</v>
      </c>
      <c r="O1393" t="s">
        <v>42</v>
      </c>
    </row>
    <row r="1394" spans="1:25" x14ac:dyDescent="0.25">
      <c r="A1394" t="s">
        <v>172</v>
      </c>
      <c r="B1394">
        <v>5343.42</v>
      </c>
      <c r="C1394">
        <v>5170.0200000000004</v>
      </c>
      <c r="D1394">
        <v>5169.87</v>
      </c>
      <c r="E1394">
        <v>4928.37</v>
      </c>
      <c r="F1394">
        <v>44.085299999999997</v>
      </c>
      <c r="G1394">
        <v>154.09800000000001</v>
      </c>
      <c r="H1394">
        <v>55.0869</v>
      </c>
      <c r="I1394">
        <v>12.329599999999999</v>
      </c>
      <c r="J1394">
        <v>61.679200000000002</v>
      </c>
      <c r="K1394">
        <v>4711.1499999999996</v>
      </c>
      <c r="L1394">
        <v>1.23007E-3</v>
      </c>
      <c r="M1394">
        <v>0.99963100000000005</v>
      </c>
      <c r="N1394">
        <v>0</v>
      </c>
      <c r="O1394" t="s">
        <v>42</v>
      </c>
    </row>
    <row r="1395" spans="1:25" x14ac:dyDescent="0.25">
      <c r="A1395" t="s">
        <v>172</v>
      </c>
      <c r="B1395">
        <v>5115.37</v>
      </c>
      <c r="C1395">
        <v>4940.57</v>
      </c>
      <c r="D1395">
        <v>4940.43</v>
      </c>
      <c r="E1395">
        <v>4691.6099999999997</v>
      </c>
      <c r="F1395">
        <v>47.170999999999999</v>
      </c>
      <c r="G1395">
        <v>149.773</v>
      </c>
      <c r="H1395">
        <v>51.685000000000002</v>
      </c>
      <c r="I1395">
        <v>12.841900000000001</v>
      </c>
      <c r="J1395">
        <v>60.636200000000002</v>
      </c>
      <c r="K1395">
        <v>4475.92</v>
      </c>
      <c r="L1395">
        <v>1.2301300000000001E-3</v>
      </c>
      <c r="M1395">
        <v>0.99911700000000003</v>
      </c>
      <c r="N1395">
        <v>0</v>
      </c>
      <c r="O1395" t="s">
        <v>42</v>
      </c>
    </row>
    <row r="1396" spans="1:25" x14ac:dyDescent="0.25">
      <c r="A1396" t="s">
        <v>172</v>
      </c>
      <c r="B1396">
        <v>5348.9</v>
      </c>
      <c r="C1396">
        <v>5172.99</v>
      </c>
      <c r="D1396">
        <v>5172.8500000000004</v>
      </c>
      <c r="E1396">
        <v>4922.74</v>
      </c>
      <c r="F1396">
        <v>46.6584</v>
      </c>
      <c r="G1396">
        <v>150.70099999999999</v>
      </c>
      <c r="H1396">
        <v>52.649299999999997</v>
      </c>
      <c r="I1396">
        <v>12.5144</v>
      </c>
      <c r="J1396">
        <v>60.934199999999997</v>
      </c>
      <c r="K1396">
        <v>4706.75</v>
      </c>
      <c r="L1396">
        <v>1.2300499999999999E-3</v>
      </c>
      <c r="M1396">
        <v>0.99999000000000005</v>
      </c>
      <c r="N1396">
        <v>0</v>
      </c>
      <c r="O1396" t="s">
        <v>42</v>
      </c>
    </row>
    <row r="1397" spans="1:25" x14ac:dyDescent="0.25">
      <c r="A1397" t="s">
        <v>172</v>
      </c>
      <c r="B1397">
        <v>5022.95</v>
      </c>
      <c r="C1397">
        <v>4847.57</v>
      </c>
      <c r="D1397">
        <v>4847.4399999999996</v>
      </c>
      <c r="E1397">
        <v>4595.5</v>
      </c>
      <c r="F1397">
        <v>48.930900000000001</v>
      </c>
      <c r="G1397">
        <v>148.37200000000001</v>
      </c>
      <c r="H1397">
        <v>50.914200000000001</v>
      </c>
      <c r="I1397">
        <v>12.406599999999999</v>
      </c>
      <c r="J1397">
        <v>60.389800000000001</v>
      </c>
      <c r="K1397">
        <v>4379.63</v>
      </c>
      <c r="L1397">
        <v>1.2300600000000001E-3</v>
      </c>
      <c r="M1397">
        <v>0.99877000000000005</v>
      </c>
      <c r="N1397">
        <v>0</v>
      </c>
      <c r="O1397" t="s">
        <v>42</v>
      </c>
    </row>
    <row r="1398" spans="1:25" x14ac:dyDescent="0.25">
      <c r="A1398" t="s">
        <v>172</v>
      </c>
      <c r="B1398">
        <v>5083.2299999999996</v>
      </c>
      <c r="C1398">
        <v>4907.21</v>
      </c>
      <c r="D1398">
        <v>4907.08</v>
      </c>
      <c r="E1398">
        <v>4658.18</v>
      </c>
      <c r="F1398">
        <v>47.06</v>
      </c>
      <c r="G1398">
        <v>150.02199999999999</v>
      </c>
      <c r="H1398">
        <v>52.447499999999998</v>
      </c>
      <c r="I1398">
        <v>12.347099999999999</v>
      </c>
      <c r="J1398">
        <v>60.5167</v>
      </c>
      <c r="K1398">
        <v>4442.3100000000004</v>
      </c>
      <c r="L1398">
        <v>1.2300499999999999E-3</v>
      </c>
      <c r="M1398">
        <v>0.99831099999999995</v>
      </c>
      <c r="N1398">
        <v>0</v>
      </c>
      <c r="O1398" t="s">
        <v>42</v>
      </c>
    </row>
    <row r="1399" spans="1:25" x14ac:dyDescent="0.25">
      <c r="A1399" t="s">
        <v>172</v>
      </c>
      <c r="B1399">
        <v>5212.13</v>
      </c>
      <c r="C1399">
        <v>5034.6099999999997</v>
      </c>
      <c r="D1399">
        <v>5034.47</v>
      </c>
      <c r="E1399">
        <v>4787.1099999999997</v>
      </c>
      <c r="F1399">
        <v>46.558199999999999</v>
      </c>
      <c r="G1399">
        <v>150.208</v>
      </c>
      <c r="H1399">
        <v>52.038400000000003</v>
      </c>
      <c r="I1399">
        <v>12.283300000000001</v>
      </c>
      <c r="J1399">
        <v>60.305</v>
      </c>
      <c r="K1399">
        <v>4571.75</v>
      </c>
      <c r="L1399">
        <v>1.2300499999999999E-3</v>
      </c>
      <c r="M1399">
        <v>0.99983699999999998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5203.84</v>
      </c>
      <c r="C1400">
        <v>5029.95</v>
      </c>
      <c r="D1400">
        <v>5029.8100000000004</v>
      </c>
      <c r="E1400">
        <v>4778.96</v>
      </c>
      <c r="F1400">
        <v>47.776200000000003</v>
      </c>
      <c r="G1400">
        <v>151.059</v>
      </c>
      <c r="H1400">
        <v>52.326099999999997</v>
      </c>
      <c r="I1400">
        <v>12.262</v>
      </c>
      <c r="J1400">
        <v>61.785200000000003</v>
      </c>
      <c r="K1400">
        <v>4561.18</v>
      </c>
      <c r="L1400">
        <v>1.2300499999999999E-3</v>
      </c>
      <c r="M1400">
        <v>0.99978299999999998</v>
      </c>
      <c r="N1400">
        <v>0</v>
      </c>
      <c r="O1400" t="s">
        <v>42</v>
      </c>
      <c r="R1400">
        <f>AVERAGE(B1351:B1400)</f>
        <v>5188.4135999999999</v>
      </c>
      <c r="S1400">
        <f>AVERAGE(C1351:C1400)</f>
        <v>5014.2218000000003</v>
      </c>
      <c r="U1400">
        <f>_xlfn.VAR.P(B1351:B1400)</f>
        <v>17503.341427040006</v>
      </c>
      <c r="V1400">
        <f>_xlfn.VAR.P(C1351:C1400)</f>
        <v>17491.85148276003</v>
      </c>
      <c r="X1400">
        <f>1.96*SQRT(U1400)/50</f>
        <v>5.1861676188151451</v>
      </c>
      <c r="Y1400">
        <f>1.96*SQRT(V1400)/50</f>
        <v>5.1844651279055167</v>
      </c>
    </row>
    <row r="1401" spans="1:25" x14ac:dyDescent="0.25">
      <c r="A1401" t="s">
        <v>173</v>
      </c>
      <c r="B1401">
        <v>259578.65289999999</v>
      </c>
      <c r="C1401" t="s">
        <v>36</v>
      </c>
    </row>
    <row r="1402" spans="1:25" x14ac:dyDescent="0.25">
      <c r="A1402" t="s">
        <v>174</v>
      </c>
      <c r="B1402">
        <v>3690.75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0.99985500000000005</v>
      </c>
      <c r="M1402">
        <v>0</v>
      </c>
      <c r="N1402" t="s">
        <v>42</v>
      </c>
    </row>
    <row r="1403" spans="1:25" x14ac:dyDescent="0.25">
      <c r="A1403" t="s">
        <v>174</v>
      </c>
      <c r="B1403">
        <v>3770.33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0.99973999999999996</v>
      </c>
      <c r="M1403">
        <v>0</v>
      </c>
      <c r="N1403" t="s">
        <v>42</v>
      </c>
    </row>
    <row r="1404" spans="1:25" x14ac:dyDescent="0.25">
      <c r="A1404" t="s">
        <v>174</v>
      </c>
      <c r="B1404">
        <v>3748.27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1.2300499999999999E-3</v>
      </c>
      <c r="L1404">
        <v>0.99909000000000003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3736.35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0.998776</v>
      </c>
      <c r="M1405">
        <v>0</v>
      </c>
      <c r="N1405" t="s">
        <v>42</v>
      </c>
    </row>
    <row r="1406" spans="1:25" x14ac:dyDescent="0.25">
      <c r="A1406" t="s">
        <v>174</v>
      </c>
      <c r="B1406">
        <v>3667.85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1.23007E-3</v>
      </c>
      <c r="L1406">
        <v>0.99924400000000002</v>
      </c>
      <c r="M1406">
        <v>0</v>
      </c>
      <c r="N1406" t="s">
        <v>42</v>
      </c>
    </row>
    <row r="1407" spans="1:25" x14ac:dyDescent="0.25">
      <c r="A1407" t="s">
        <v>174</v>
      </c>
      <c r="B1407">
        <v>3604.79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0.99934400000000001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3646.02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0.99940300000000004</v>
      </c>
      <c r="M1408">
        <v>0</v>
      </c>
      <c r="N1408" t="s">
        <v>42</v>
      </c>
    </row>
    <row r="1409" spans="1:14" x14ac:dyDescent="0.25">
      <c r="A1409" t="s">
        <v>174</v>
      </c>
      <c r="B1409">
        <v>3693.06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1.2300600000000001E-3</v>
      </c>
      <c r="L1409">
        <v>0.99887400000000004</v>
      </c>
      <c r="M1409">
        <v>0</v>
      </c>
      <c r="N1409" t="s">
        <v>42</v>
      </c>
    </row>
    <row r="1410" spans="1:14" x14ac:dyDescent="0.25">
      <c r="A1410" t="s">
        <v>174</v>
      </c>
      <c r="B1410">
        <v>3611.32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1.2300600000000001E-3</v>
      </c>
      <c r="L1410">
        <v>0.99937900000000002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3648.57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0.99871399999999999</v>
      </c>
      <c r="M1411">
        <v>0</v>
      </c>
      <c r="N1411" t="s">
        <v>42</v>
      </c>
    </row>
    <row r="1412" spans="1:14" x14ac:dyDescent="0.25">
      <c r="A1412" t="s">
        <v>174</v>
      </c>
      <c r="B1412">
        <v>3604.13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0.99985999999999997</v>
      </c>
      <c r="M1412">
        <v>0</v>
      </c>
      <c r="N1412" t="s">
        <v>42</v>
      </c>
    </row>
    <row r="1413" spans="1:14" x14ac:dyDescent="0.25">
      <c r="A1413" t="s">
        <v>174</v>
      </c>
      <c r="B1413">
        <v>3655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0.99946100000000004</v>
      </c>
      <c r="M1413">
        <v>0</v>
      </c>
      <c r="N1413" t="s">
        <v>42</v>
      </c>
    </row>
    <row r="1414" spans="1:14" x14ac:dyDescent="0.25">
      <c r="A1414" t="s">
        <v>174</v>
      </c>
      <c r="B1414">
        <v>3579.63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0.99919899999999995</v>
      </c>
      <c r="M1414">
        <v>0</v>
      </c>
      <c r="N1414" t="s">
        <v>42</v>
      </c>
    </row>
    <row r="1415" spans="1:14" x14ac:dyDescent="0.25">
      <c r="A1415" t="s">
        <v>174</v>
      </c>
      <c r="B1415">
        <v>3599.06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0.99941599999999997</v>
      </c>
      <c r="M1415">
        <v>0</v>
      </c>
      <c r="N1415" t="s">
        <v>42</v>
      </c>
    </row>
    <row r="1416" spans="1:14" x14ac:dyDescent="0.25">
      <c r="A1416" t="s">
        <v>174</v>
      </c>
      <c r="B1416">
        <v>3564.89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0.99989300000000003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3566.72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1.23007E-3</v>
      </c>
      <c r="L1417">
        <v>0.99989799999999995</v>
      </c>
      <c r="M1417">
        <v>0</v>
      </c>
      <c r="N1417" t="s">
        <v>42</v>
      </c>
    </row>
    <row r="1418" spans="1:14" x14ac:dyDescent="0.25">
      <c r="A1418" t="s">
        <v>174</v>
      </c>
      <c r="B1418">
        <v>3630.02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0.998942</v>
      </c>
      <c r="M1418">
        <v>0</v>
      </c>
      <c r="N1418" t="s">
        <v>42</v>
      </c>
    </row>
    <row r="1419" spans="1:14" x14ac:dyDescent="0.25">
      <c r="A1419" t="s">
        <v>174</v>
      </c>
      <c r="B1419">
        <v>3680.79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1.2300900000000001E-3</v>
      </c>
      <c r="L1419">
        <v>0.99999499999999997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3783.89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0.99874399999999997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3652.97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0.99970899999999996</v>
      </c>
      <c r="M1421">
        <v>0</v>
      </c>
      <c r="N1421" t="s">
        <v>42</v>
      </c>
    </row>
    <row r="1422" spans="1:14" x14ac:dyDescent="0.25">
      <c r="A1422" t="s">
        <v>174</v>
      </c>
      <c r="B1422">
        <v>3653.6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1.2300600000000001E-3</v>
      </c>
      <c r="L1422">
        <v>0.99760499999999996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3587.25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0.99977400000000005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3572.19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0.99961100000000003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3568.21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1.2300499999999999E-3</v>
      </c>
      <c r="L1425">
        <v>0.99969399999999997</v>
      </c>
      <c r="M1425">
        <v>0</v>
      </c>
      <c r="N1425" t="s">
        <v>42</v>
      </c>
    </row>
    <row r="1426" spans="1:14" x14ac:dyDescent="0.25">
      <c r="A1426" t="s">
        <v>174</v>
      </c>
      <c r="B1426">
        <v>3620.59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1.2300600000000001E-3</v>
      </c>
      <c r="L1426">
        <v>0.99995599999999996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3568.3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0.99985100000000005</v>
      </c>
      <c r="M1427">
        <v>0</v>
      </c>
      <c r="N1427" t="s">
        <v>42</v>
      </c>
    </row>
    <row r="1428" spans="1:14" x14ac:dyDescent="0.25">
      <c r="A1428" t="s">
        <v>174</v>
      </c>
      <c r="B1428">
        <v>3574.62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1.23007E-3</v>
      </c>
      <c r="L1428">
        <v>0.99845899999999999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3611.09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1.2300499999999999E-3</v>
      </c>
      <c r="L1429">
        <v>0.99989700000000004</v>
      </c>
      <c r="M1429">
        <v>0</v>
      </c>
      <c r="N1429" t="s">
        <v>42</v>
      </c>
    </row>
    <row r="1430" spans="1:14" x14ac:dyDescent="0.25">
      <c r="A1430" t="s">
        <v>174</v>
      </c>
      <c r="B1430">
        <v>3621.9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0.99895699999999998</v>
      </c>
      <c r="M1430">
        <v>0</v>
      </c>
      <c r="N1430" t="s">
        <v>42</v>
      </c>
    </row>
    <row r="1431" spans="1:14" x14ac:dyDescent="0.25">
      <c r="A1431" t="s">
        <v>174</v>
      </c>
      <c r="B1431">
        <v>3628.56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1.2300499999999999E-3</v>
      </c>
      <c r="L1431">
        <v>0.99973599999999996</v>
      </c>
      <c r="M1431">
        <v>0</v>
      </c>
      <c r="N1431" t="s">
        <v>42</v>
      </c>
    </row>
    <row r="1432" spans="1:14" x14ac:dyDescent="0.25">
      <c r="A1432" t="s">
        <v>174</v>
      </c>
      <c r="B1432">
        <v>3569.93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0.99993100000000001</v>
      </c>
      <c r="M1432">
        <v>0</v>
      </c>
      <c r="N1432" t="s">
        <v>42</v>
      </c>
    </row>
    <row r="1433" spans="1:14" x14ac:dyDescent="0.25">
      <c r="A1433" t="s">
        <v>174</v>
      </c>
      <c r="B1433">
        <v>3633.83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1.2300600000000001E-3</v>
      </c>
      <c r="L1433">
        <v>0.99995800000000001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3638.66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1.2301E-3</v>
      </c>
      <c r="L1434">
        <v>0.99887499999999996</v>
      </c>
      <c r="M1434">
        <v>0</v>
      </c>
      <c r="N1434" t="s">
        <v>42</v>
      </c>
    </row>
    <row r="1435" spans="1:14" x14ac:dyDescent="0.25">
      <c r="A1435" t="s">
        <v>174</v>
      </c>
      <c r="B1435">
        <v>3584.84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1.2300900000000001E-3</v>
      </c>
      <c r="L1435">
        <v>0.99868800000000002</v>
      </c>
      <c r="M1435">
        <v>0</v>
      </c>
      <c r="N1435" t="s">
        <v>42</v>
      </c>
    </row>
    <row r="1436" spans="1:14" x14ac:dyDescent="0.25">
      <c r="A1436" t="s">
        <v>174</v>
      </c>
      <c r="B1436">
        <v>3737.07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1.2300499999999999E-3</v>
      </c>
      <c r="L1436">
        <v>0.99959500000000001</v>
      </c>
      <c r="M1436">
        <v>0</v>
      </c>
      <c r="N1436" t="s">
        <v>42</v>
      </c>
    </row>
    <row r="1437" spans="1:14" x14ac:dyDescent="0.25">
      <c r="A1437" t="s">
        <v>174</v>
      </c>
      <c r="B1437">
        <v>3609.15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1.2300900000000001E-3</v>
      </c>
      <c r="L1437">
        <v>0.99975700000000001</v>
      </c>
      <c r="M1437">
        <v>0</v>
      </c>
      <c r="N1437" t="s">
        <v>42</v>
      </c>
    </row>
    <row r="1438" spans="1:14" x14ac:dyDescent="0.25">
      <c r="A1438" t="s">
        <v>174</v>
      </c>
      <c r="B1438">
        <v>3635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1.2300499999999999E-3</v>
      </c>
      <c r="L1438">
        <v>0.99987400000000004</v>
      </c>
      <c r="M1438">
        <v>0</v>
      </c>
      <c r="N1438" t="s">
        <v>42</v>
      </c>
    </row>
    <row r="1439" spans="1:14" x14ac:dyDescent="0.25">
      <c r="A1439" t="s">
        <v>174</v>
      </c>
      <c r="B1439">
        <v>3684.47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1.2300600000000001E-3</v>
      </c>
      <c r="L1439">
        <v>0.99987999999999999</v>
      </c>
      <c r="M1439">
        <v>0</v>
      </c>
      <c r="N1439" t="s">
        <v>42</v>
      </c>
    </row>
    <row r="1440" spans="1:14" x14ac:dyDescent="0.25">
      <c r="A1440" t="s">
        <v>174</v>
      </c>
      <c r="B1440">
        <v>3704.85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1.23007E-3</v>
      </c>
      <c r="L1440">
        <v>0.99959299999999995</v>
      </c>
      <c r="M1440">
        <v>0</v>
      </c>
      <c r="N1440" t="s">
        <v>42</v>
      </c>
    </row>
    <row r="1441" spans="1:25" x14ac:dyDescent="0.25">
      <c r="A1441" t="s">
        <v>174</v>
      </c>
      <c r="B1441">
        <v>3731.88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1.2300499999999999E-3</v>
      </c>
      <c r="L1441">
        <v>0.99984899999999999</v>
      </c>
      <c r="M1441">
        <v>0</v>
      </c>
      <c r="N1441" t="s">
        <v>42</v>
      </c>
    </row>
    <row r="1442" spans="1:25" x14ac:dyDescent="0.25">
      <c r="A1442" t="s">
        <v>174</v>
      </c>
      <c r="B1442">
        <v>3745.33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1.2300799999999999E-3</v>
      </c>
      <c r="L1442">
        <v>0.99992800000000004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3742.48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1.2300600000000001E-3</v>
      </c>
      <c r="L1443">
        <v>0.99981100000000001</v>
      </c>
      <c r="M1443">
        <v>0</v>
      </c>
      <c r="N1443" t="s">
        <v>42</v>
      </c>
    </row>
    <row r="1444" spans="1:25" x14ac:dyDescent="0.25">
      <c r="A1444" t="s">
        <v>174</v>
      </c>
      <c r="B1444">
        <v>3721.45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1.2300799999999999E-3</v>
      </c>
      <c r="L1444">
        <v>0.999969</v>
      </c>
      <c r="M1444">
        <v>0</v>
      </c>
      <c r="N1444" t="s">
        <v>42</v>
      </c>
    </row>
    <row r="1445" spans="1:25" x14ac:dyDescent="0.25">
      <c r="A1445" t="s">
        <v>174</v>
      </c>
      <c r="B1445">
        <v>3753.23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1.2300799999999999E-3</v>
      </c>
      <c r="L1445">
        <v>0.99941400000000002</v>
      </c>
      <c r="M1445">
        <v>0</v>
      </c>
      <c r="N1445" t="s">
        <v>42</v>
      </c>
    </row>
    <row r="1446" spans="1:25" x14ac:dyDescent="0.25">
      <c r="A1446" t="s">
        <v>174</v>
      </c>
      <c r="B1446">
        <v>3693.35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0.99947299999999994</v>
      </c>
      <c r="M1446">
        <v>0</v>
      </c>
      <c r="N1446" t="s">
        <v>42</v>
      </c>
    </row>
    <row r="1447" spans="1:25" x14ac:dyDescent="0.25">
      <c r="A1447" t="s">
        <v>174</v>
      </c>
      <c r="B1447">
        <v>3595.01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0.99920100000000001</v>
      </c>
      <c r="M1447">
        <v>0</v>
      </c>
      <c r="N1447" t="s">
        <v>42</v>
      </c>
    </row>
    <row r="1448" spans="1:25" x14ac:dyDescent="0.25">
      <c r="A1448" t="s">
        <v>174</v>
      </c>
      <c r="B1448">
        <v>3597.73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0.99864799999999998</v>
      </c>
      <c r="M1448">
        <v>0</v>
      </c>
      <c r="N1448" t="s">
        <v>42</v>
      </c>
    </row>
    <row r="1449" spans="1:25" x14ac:dyDescent="0.25">
      <c r="A1449" t="s">
        <v>174</v>
      </c>
      <c r="B1449">
        <v>3606.55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1.2300499999999999E-3</v>
      </c>
      <c r="L1449">
        <v>0.99897199999999997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3586.47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0.99995500000000004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3638.25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1.2300499999999999E-3</v>
      </c>
      <c r="L1451">
        <v>0.99991699999999994</v>
      </c>
      <c r="M1451">
        <v>0</v>
      </c>
      <c r="N1451" t="s">
        <v>42</v>
      </c>
    </row>
    <row r="1452" spans="1:25" x14ac:dyDescent="0.25">
      <c r="A1452" t="s">
        <v>174</v>
      </c>
      <c r="B1452">
        <v>3606.73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1.2300900000000001E-3</v>
      </c>
      <c r="L1452">
        <v>0.99987400000000004</v>
      </c>
      <c r="M1452">
        <v>0</v>
      </c>
      <c r="N1452" t="s">
        <v>42</v>
      </c>
    </row>
    <row r="1453" spans="1:25" x14ac:dyDescent="0.25">
      <c r="A1453" t="s">
        <v>174</v>
      </c>
      <c r="B1453">
        <v>3714.2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1.23007E-3</v>
      </c>
      <c r="L1453">
        <v>0.99956900000000004</v>
      </c>
      <c r="M1453">
        <v>0</v>
      </c>
      <c r="N1453" t="s">
        <v>42</v>
      </c>
    </row>
    <row r="1454" spans="1:25" x14ac:dyDescent="0.25">
      <c r="A1454" t="s">
        <v>174</v>
      </c>
      <c r="B1454">
        <v>3613.58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1.2300499999999999E-3</v>
      </c>
      <c r="L1454">
        <v>0.99961999999999995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3646.74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0.999552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3740.3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0.99966500000000003</v>
      </c>
      <c r="M1456">
        <v>0</v>
      </c>
      <c r="N1456" t="s">
        <v>42</v>
      </c>
      <c r="R1456">
        <f>AVERAGE(B1407:B1456)</f>
        <v>3641.1650000000004</v>
      </c>
      <c r="S1456">
        <f>AVERAGE(C1407:C1456)</f>
        <v>0</v>
      </c>
      <c r="U1456">
        <f>_xlfn.VAR.P(B1407:B1456)</f>
        <v>3426.6815929999993</v>
      </c>
      <c r="V1456">
        <f>_xlfn.VAR.P(C1407:C1456)</f>
        <v>0</v>
      </c>
      <c r="X1456">
        <f>1.96*SQRT(U1456)/50</f>
        <v>2.2946842926789559</v>
      </c>
      <c r="Y1456">
        <f>1.96*SQRT(V1456)/50</f>
        <v>0</v>
      </c>
    </row>
    <row r="1457" spans="1:13" x14ac:dyDescent="0.25">
      <c r="A1457" t="s">
        <v>175</v>
      </c>
      <c r="B1457">
        <v>182162.6415</v>
      </c>
      <c r="C1457" t="s">
        <v>36</v>
      </c>
    </row>
    <row r="1458" spans="1:13" x14ac:dyDescent="0.25">
      <c r="A1458" t="s">
        <v>176</v>
      </c>
      <c r="B1458">
        <v>3684.95</v>
      </c>
      <c r="C1458">
        <v>3570.92</v>
      </c>
      <c r="D1458">
        <v>3570.81</v>
      </c>
      <c r="E1458">
        <v>3319.01</v>
      </c>
      <c r="F1458">
        <v>50.923499999999997</v>
      </c>
      <c r="G1458">
        <v>0</v>
      </c>
      <c r="H1458">
        <v>44.638199999999998</v>
      </c>
      <c r="I1458">
        <v>0</v>
      </c>
      <c r="J1458">
        <v>1.2300499999999999E-3</v>
      </c>
      <c r="K1458">
        <v>0.99989600000000001</v>
      </c>
      <c r="L1458">
        <v>0</v>
      </c>
      <c r="M1458" t="s">
        <v>42</v>
      </c>
    </row>
    <row r="1459" spans="1:13" x14ac:dyDescent="0.25">
      <c r="A1459" t="s">
        <v>176</v>
      </c>
      <c r="B1459">
        <v>3666.95</v>
      </c>
      <c r="C1459">
        <v>3554.53</v>
      </c>
      <c r="D1459">
        <v>3554.41</v>
      </c>
      <c r="E1459">
        <v>3302.68</v>
      </c>
      <c r="F1459">
        <v>50.536000000000001</v>
      </c>
      <c r="G1459">
        <v>0</v>
      </c>
      <c r="H1459">
        <v>44.883400000000002</v>
      </c>
      <c r="I1459">
        <v>0</v>
      </c>
      <c r="J1459">
        <v>1.2300499999999999E-3</v>
      </c>
      <c r="K1459">
        <v>0.999664</v>
      </c>
      <c r="L1459">
        <v>0</v>
      </c>
      <c r="M1459" t="s">
        <v>42</v>
      </c>
    </row>
    <row r="1460" spans="1:13" x14ac:dyDescent="0.25">
      <c r="A1460" t="s">
        <v>176</v>
      </c>
      <c r="B1460">
        <v>3557.64</v>
      </c>
      <c r="C1460">
        <v>3444.84</v>
      </c>
      <c r="D1460">
        <v>3444.71</v>
      </c>
      <c r="E1460">
        <v>3199.34</v>
      </c>
      <c r="F1460">
        <v>45.5169</v>
      </c>
      <c r="G1460">
        <v>0</v>
      </c>
      <c r="H1460">
        <v>48.766199999999998</v>
      </c>
      <c r="I1460">
        <v>0</v>
      </c>
      <c r="J1460">
        <v>1.2300600000000001E-3</v>
      </c>
      <c r="K1460">
        <v>0.99894099999999997</v>
      </c>
      <c r="L1460">
        <v>0</v>
      </c>
      <c r="M1460" t="s">
        <v>42</v>
      </c>
    </row>
    <row r="1461" spans="1:13" x14ac:dyDescent="0.25">
      <c r="A1461" t="s">
        <v>176</v>
      </c>
      <c r="B1461">
        <v>3626.26</v>
      </c>
      <c r="C1461">
        <v>3513.44</v>
      </c>
      <c r="D1461">
        <v>3513.31</v>
      </c>
      <c r="E1461">
        <v>3265.62</v>
      </c>
      <c r="F1461">
        <v>48.337499999999999</v>
      </c>
      <c r="G1461">
        <v>0</v>
      </c>
      <c r="H1461">
        <v>46.220100000000002</v>
      </c>
      <c r="I1461">
        <v>0</v>
      </c>
      <c r="J1461">
        <v>1.2300499999999999E-3</v>
      </c>
      <c r="K1461">
        <v>0.99949399999999999</v>
      </c>
      <c r="L1461">
        <v>0</v>
      </c>
      <c r="M1461" t="s">
        <v>42</v>
      </c>
    </row>
    <row r="1462" spans="1:13" x14ac:dyDescent="0.25">
      <c r="A1462" t="s">
        <v>176</v>
      </c>
      <c r="B1462">
        <v>3536.71</v>
      </c>
      <c r="C1462">
        <v>3423.76</v>
      </c>
      <c r="D1462">
        <v>3423.64</v>
      </c>
      <c r="E1462">
        <v>3181.98</v>
      </c>
      <c r="F1462">
        <v>44.438099999999999</v>
      </c>
      <c r="G1462">
        <v>0</v>
      </c>
      <c r="H1462">
        <v>48.584699999999998</v>
      </c>
      <c r="I1462">
        <v>0</v>
      </c>
      <c r="J1462">
        <v>1.2300799999999999E-3</v>
      </c>
      <c r="K1462">
        <v>0.99963500000000005</v>
      </c>
      <c r="L1462">
        <v>0</v>
      </c>
      <c r="M1462" t="s">
        <v>42</v>
      </c>
    </row>
    <row r="1463" spans="1:13" x14ac:dyDescent="0.25">
      <c r="A1463" t="s">
        <v>176</v>
      </c>
      <c r="B1463">
        <v>3538.73</v>
      </c>
      <c r="C1463">
        <v>3425.71</v>
      </c>
      <c r="D1463">
        <v>3425.59</v>
      </c>
      <c r="E1463">
        <v>3184.25</v>
      </c>
      <c r="F1463">
        <v>44.640799999999999</v>
      </c>
      <c r="G1463">
        <v>0</v>
      </c>
      <c r="H1463">
        <v>47.777700000000003</v>
      </c>
      <c r="I1463">
        <v>0</v>
      </c>
      <c r="J1463">
        <v>1.2300600000000001E-3</v>
      </c>
      <c r="K1463">
        <v>0.99974700000000005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3548.11</v>
      </c>
      <c r="C1464">
        <v>3433.88</v>
      </c>
      <c r="D1464">
        <v>3433.75</v>
      </c>
      <c r="E1464">
        <v>3191.27</v>
      </c>
      <c r="F1464">
        <v>44.365699999999997</v>
      </c>
      <c r="G1464">
        <v>0</v>
      </c>
      <c r="H1464">
        <v>48.210999999999999</v>
      </c>
      <c r="I1464">
        <v>0</v>
      </c>
      <c r="J1464">
        <v>1.2300600000000001E-3</v>
      </c>
      <c r="K1464">
        <v>0.99954600000000005</v>
      </c>
      <c r="L1464">
        <v>0</v>
      </c>
      <c r="M1464" t="s">
        <v>42</v>
      </c>
    </row>
    <row r="1465" spans="1:13" x14ac:dyDescent="0.25">
      <c r="A1465" t="s">
        <v>176</v>
      </c>
      <c r="B1465">
        <v>3584.97</v>
      </c>
      <c r="C1465">
        <v>3471.72</v>
      </c>
      <c r="D1465">
        <v>3471.6</v>
      </c>
      <c r="E1465">
        <v>3226.93</v>
      </c>
      <c r="F1465">
        <v>47.140799999999999</v>
      </c>
      <c r="G1465">
        <v>0</v>
      </c>
      <c r="H1465">
        <v>46.895499999999998</v>
      </c>
      <c r="I1465">
        <v>0</v>
      </c>
      <c r="J1465">
        <v>1.2301E-3</v>
      </c>
      <c r="K1465">
        <v>0.99975999999999998</v>
      </c>
      <c r="L1465">
        <v>0</v>
      </c>
      <c r="M1465" t="s">
        <v>42</v>
      </c>
    </row>
    <row r="1466" spans="1:13" x14ac:dyDescent="0.25">
      <c r="A1466" t="s">
        <v>176</v>
      </c>
      <c r="B1466">
        <v>3552.15</v>
      </c>
      <c r="C1466">
        <v>3438.86</v>
      </c>
      <c r="D1466">
        <v>3438.74</v>
      </c>
      <c r="E1466">
        <v>3195.09</v>
      </c>
      <c r="F1466">
        <v>44.9467</v>
      </c>
      <c r="G1466">
        <v>0</v>
      </c>
      <c r="H1466">
        <v>48.262099999999997</v>
      </c>
      <c r="I1466">
        <v>0</v>
      </c>
      <c r="J1466">
        <v>1.2300499999999999E-3</v>
      </c>
      <c r="K1466">
        <v>0.99987199999999998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3523.03</v>
      </c>
      <c r="C1467">
        <v>3410.35</v>
      </c>
      <c r="D1467">
        <v>3410.23</v>
      </c>
      <c r="E1467">
        <v>3170.95</v>
      </c>
      <c r="F1467">
        <v>43.788499999999999</v>
      </c>
      <c r="G1467">
        <v>0</v>
      </c>
      <c r="H1467">
        <v>48.5364</v>
      </c>
      <c r="I1467">
        <v>0</v>
      </c>
      <c r="J1467">
        <v>1.2300499999999999E-3</v>
      </c>
      <c r="K1467">
        <v>0.99961</v>
      </c>
      <c r="L1467">
        <v>0</v>
      </c>
      <c r="M1467" t="s">
        <v>42</v>
      </c>
    </row>
    <row r="1468" spans="1:13" x14ac:dyDescent="0.25">
      <c r="A1468" t="s">
        <v>176</v>
      </c>
      <c r="B1468">
        <v>3597.4</v>
      </c>
      <c r="C1468">
        <v>3483.97</v>
      </c>
      <c r="D1468">
        <v>3483.85</v>
      </c>
      <c r="E1468">
        <v>3237.91</v>
      </c>
      <c r="F1468">
        <v>46.646099999999997</v>
      </c>
      <c r="G1468">
        <v>0</v>
      </c>
      <c r="H1468">
        <v>47.428100000000001</v>
      </c>
      <c r="I1468">
        <v>0</v>
      </c>
      <c r="J1468">
        <v>1.2300900000000001E-3</v>
      </c>
      <c r="K1468">
        <v>0.99978599999999995</v>
      </c>
      <c r="L1468">
        <v>0</v>
      </c>
      <c r="M1468" t="s">
        <v>42</v>
      </c>
    </row>
    <row r="1469" spans="1:13" x14ac:dyDescent="0.25">
      <c r="A1469" t="s">
        <v>176</v>
      </c>
      <c r="B1469">
        <v>3535.07</v>
      </c>
      <c r="C1469">
        <v>3421.99</v>
      </c>
      <c r="D1469">
        <v>3421.87</v>
      </c>
      <c r="E1469">
        <v>3179.69</v>
      </c>
      <c r="F1469">
        <v>44.370899999999999</v>
      </c>
      <c r="G1469">
        <v>0</v>
      </c>
      <c r="H1469">
        <v>47.879899999999999</v>
      </c>
      <c r="I1469">
        <v>0</v>
      </c>
      <c r="J1469">
        <v>1.2300600000000001E-3</v>
      </c>
      <c r="K1469">
        <v>0.99985299999999999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3674.52</v>
      </c>
      <c r="C1470">
        <v>3561.01</v>
      </c>
      <c r="D1470">
        <v>3560.87</v>
      </c>
      <c r="E1470">
        <v>3310.02</v>
      </c>
      <c r="F1470">
        <v>51.277500000000003</v>
      </c>
      <c r="G1470">
        <v>0</v>
      </c>
      <c r="H1470">
        <v>46.888800000000003</v>
      </c>
      <c r="I1470">
        <v>0</v>
      </c>
      <c r="J1470">
        <v>1.2300900000000001E-3</v>
      </c>
      <c r="K1470">
        <v>0.99955400000000005</v>
      </c>
      <c r="L1470">
        <v>0</v>
      </c>
      <c r="M1470" t="s">
        <v>42</v>
      </c>
    </row>
    <row r="1471" spans="1:13" x14ac:dyDescent="0.25">
      <c r="A1471" t="s">
        <v>176</v>
      </c>
      <c r="B1471">
        <v>3654.96</v>
      </c>
      <c r="C1471">
        <v>3541.21</v>
      </c>
      <c r="D1471">
        <v>3541.07</v>
      </c>
      <c r="E1471">
        <v>3289.32</v>
      </c>
      <c r="F1471">
        <v>50.591700000000003</v>
      </c>
      <c r="G1471">
        <v>0</v>
      </c>
      <c r="H1471">
        <v>45.513399999999997</v>
      </c>
      <c r="I1471">
        <v>0</v>
      </c>
      <c r="J1471">
        <v>1.2300499999999999E-3</v>
      </c>
      <c r="K1471">
        <v>0.99995299999999998</v>
      </c>
      <c r="L1471">
        <v>0</v>
      </c>
      <c r="M1471" t="s">
        <v>42</v>
      </c>
    </row>
    <row r="1472" spans="1:13" x14ac:dyDescent="0.25">
      <c r="A1472" t="s">
        <v>176</v>
      </c>
      <c r="B1472">
        <v>3597.18</v>
      </c>
      <c r="C1472">
        <v>3483.27</v>
      </c>
      <c r="D1472">
        <v>3483.15</v>
      </c>
      <c r="E1472">
        <v>3238.17</v>
      </c>
      <c r="F1472">
        <v>46.764800000000001</v>
      </c>
      <c r="G1472">
        <v>0</v>
      </c>
      <c r="H1472">
        <v>47.982900000000001</v>
      </c>
      <c r="I1472">
        <v>0</v>
      </c>
      <c r="J1472">
        <v>1.23007E-3</v>
      </c>
      <c r="K1472">
        <v>0.99975099999999995</v>
      </c>
      <c r="L1472">
        <v>0</v>
      </c>
      <c r="M1472" t="s">
        <v>42</v>
      </c>
    </row>
    <row r="1473" spans="1:13" x14ac:dyDescent="0.25">
      <c r="A1473" t="s">
        <v>176</v>
      </c>
      <c r="B1473">
        <v>3552.93</v>
      </c>
      <c r="C1473">
        <v>3440.06</v>
      </c>
      <c r="D1473">
        <v>3439.94</v>
      </c>
      <c r="E1473">
        <v>3196.46</v>
      </c>
      <c r="F1473">
        <v>45.362099999999998</v>
      </c>
      <c r="G1473">
        <v>0</v>
      </c>
      <c r="H1473">
        <v>47.447299999999998</v>
      </c>
      <c r="I1473">
        <v>0</v>
      </c>
      <c r="J1473">
        <v>1.2300499999999999E-3</v>
      </c>
      <c r="K1473">
        <v>0.99920399999999998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3595.11</v>
      </c>
      <c r="C1474">
        <v>3481.92</v>
      </c>
      <c r="D1474">
        <v>3481.79</v>
      </c>
      <c r="E1474">
        <v>3236.57</v>
      </c>
      <c r="F1474">
        <v>47.366700000000002</v>
      </c>
      <c r="G1474">
        <v>0</v>
      </c>
      <c r="H1474">
        <v>46.7667</v>
      </c>
      <c r="I1474">
        <v>0</v>
      </c>
      <c r="J1474">
        <v>1.2300499999999999E-3</v>
      </c>
      <c r="K1474">
        <v>0.99987300000000001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3509.3</v>
      </c>
      <c r="C1475">
        <v>3396.19</v>
      </c>
      <c r="D1475">
        <v>3396.06</v>
      </c>
      <c r="E1475">
        <v>3156.85</v>
      </c>
      <c r="F1475">
        <v>43.470999999999997</v>
      </c>
      <c r="G1475">
        <v>0</v>
      </c>
      <c r="H1475">
        <v>48.636299999999999</v>
      </c>
      <c r="I1475">
        <v>0</v>
      </c>
      <c r="J1475">
        <v>1.2300600000000001E-3</v>
      </c>
      <c r="K1475">
        <v>0.99969300000000005</v>
      </c>
      <c r="L1475">
        <v>0</v>
      </c>
      <c r="M1475" t="s">
        <v>42</v>
      </c>
    </row>
    <row r="1476" spans="1:13" x14ac:dyDescent="0.25">
      <c r="A1476" t="s">
        <v>176</v>
      </c>
      <c r="B1476">
        <v>3488.61</v>
      </c>
      <c r="C1476">
        <v>3375.72</v>
      </c>
      <c r="D1476">
        <v>3375.59</v>
      </c>
      <c r="E1476">
        <v>3137.62</v>
      </c>
      <c r="F1476">
        <v>42.772199999999998</v>
      </c>
      <c r="G1476">
        <v>0</v>
      </c>
      <c r="H1476">
        <v>49.497700000000002</v>
      </c>
      <c r="I1476">
        <v>0</v>
      </c>
      <c r="J1476">
        <v>1.2300499999999999E-3</v>
      </c>
      <c r="K1476">
        <v>0.99946299999999999</v>
      </c>
      <c r="L1476">
        <v>0</v>
      </c>
      <c r="M1476" t="s">
        <v>42</v>
      </c>
    </row>
    <row r="1477" spans="1:13" x14ac:dyDescent="0.25">
      <c r="A1477" t="s">
        <v>176</v>
      </c>
      <c r="B1477">
        <v>3511.17</v>
      </c>
      <c r="C1477">
        <v>3396.76</v>
      </c>
      <c r="D1477">
        <v>3396.63</v>
      </c>
      <c r="E1477">
        <v>3157.14</v>
      </c>
      <c r="F1477">
        <v>43.506700000000002</v>
      </c>
      <c r="G1477">
        <v>0</v>
      </c>
      <c r="H1477">
        <v>48.963799999999999</v>
      </c>
      <c r="I1477">
        <v>0</v>
      </c>
      <c r="J1477">
        <v>1.2300600000000001E-3</v>
      </c>
      <c r="K1477">
        <v>0.99969699999999995</v>
      </c>
      <c r="L1477">
        <v>0</v>
      </c>
      <c r="M1477" t="s">
        <v>42</v>
      </c>
    </row>
    <row r="1478" spans="1:13" x14ac:dyDescent="0.25">
      <c r="A1478" t="s">
        <v>176</v>
      </c>
      <c r="B1478">
        <v>3495.05</v>
      </c>
      <c r="C1478">
        <v>3382.95</v>
      </c>
      <c r="D1478">
        <v>3382.78</v>
      </c>
      <c r="E1478">
        <v>3143.82</v>
      </c>
      <c r="F1478">
        <v>42.916899999999998</v>
      </c>
      <c r="G1478">
        <v>0</v>
      </c>
      <c r="H1478">
        <v>48.6218</v>
      </c>
      <c r="I1478">
        <v>0</v>
      </c>
      <c r="J1478">
        <v>1.2300600000000001E-3</v>
      </c>
      <c r="K1478">
        <v>0.99997000000000003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3480.66</v>
      </c>
      <c r="C1479">
        <v>3367.95</v>
      </c>
      <c r="D1479">
        <v>3367.82</v>
      </c>
      <c r="E1479">
        <v>3130.4</v>
      </c>
      <c r="F1479">
        <v>42.200400000000002</v>
      </c>
      <c r="G1479">
        <v>0</v>
      </c>
      <c r="H1479">
        <v>49.279400000000003</v>
      </c>
      <c r="I1479">
        <v>0</v>
      </c>
      <c r="J1479">
        <v>1.2300499999999999E-3</v>
      </c>
      <c r="K1479">
        <v>0.99873900000000004</v>
      </c>
      <c r="L1479">
        <v>0</v>
      </c>
      <c r="M1479" t="s">
        <v>42</v>
      </c>
    </row>
    <row r="1480" spans="1:13" x14ac:dyDescent="0.25">
      <c r="A1480" t="s">
        <v>176</v>
      </c>
      <c r="B1480">
        <v>3512.92</v>
      </c>
      <c r="C1480">
        <v>3400.35</v>
      </c>
      <c r="D1480">
        <v>3400.22</v>
      </c>
      <c r="E1480">
        <v>3160.4</v>
      </c>
      <c r="F1480">
        <v>43.5351</v>
      </c>
      <c r="G1480">
        <v>0</v>
      </c>
      <c r="H1480">
        <v>49.297899999999998</v>
      </c>
      <c r="I1480">
        <v>0</v>
      </c>
      <c r="J1480">
        <v>1.2300499999999999E-3</v>
      </c>
      <c r="K1480">
        <v>0.99990999999999997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3563.11</v>
      </c>
      <c r="C1481">
        <v>3449.98</v>
      </c>
      <c r="D1481">
        <v>3449.85</v>
      </c>
      <c r="E1481">
        <v>3206.8</v>
      </c>
      <c r="F1481">
        <v>46.374600000000001</v>
      </c>
      <c r="G1481">
        <v>0</v>
      </c>
      <c r="H1481">
        <v>46.778599999999997</v>
      </c>
      <c r="I1481">
        <v>0</v>
      </c>
      <c r="J1481">
        <v>1.2300600000000001E-3</v>
      </c>
      <c r="K1481">
        <v>0.99996499999999999</v>
      </c>
      <c r="L1481">
        <v>0</v>
      </c>
      <c r="M1481" t="s">
        <v>42</v>
      </c>
    </row>
    <row r="1482" spans="1:13" x14ac:dyDescent="0.25">
      <c r="A1482" t="s">
        <v>176</v>
      </c>
      <c r="B1482">
        <v>3616.59</v>
      </c>
      <c r="C1482">
        <v>3504.3</v>
      </c>
      <c r="D1482">
        <v>3504.17</v>
      </c>
      <c r="E1482">
        <v>3257.64</v>
      </c>
      <c r="F1482">
        <v>48.436900000000001</v>
      </c>
      <c r="G1482">
        <v>0</v>
      </c>
      <c r="H1482">
        <v>46.285899999999998</v>
      </c>
      <c r="I1482">
        <v>0</v>
      </c>
      <c r="J1482">
        <v>1.2300799999999999E-3</v>
      </c>
      <c r="K1482">
        <v>0.99968000000000001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3513.98</v>
      </c>
      <c r="C1483">
        <v>3401.05</v>
      </c>
      <c r="D1483">
        <v>3400.92</v>
      </c>
      <c r="E1483">
        <v>3161.29</v>
      </c>
      <c r="F1483">
        <v>43.762</v>
      </c>
      <c r="G1483">
        <v>0</v>
      </c>
      <c r="H1483">
        <v>47.297600000000003</v>
      </c>
      <c r="I1483">
        <v>0</v>
      </c>
      <c r="J1483">
        <v>1.2300600000000001E-3</v>
      </c>
      <c r="K1483">
        <v>0.99972399999999995</v>
      </c>
      <c r="L1483">
        <v>0</v>
      </c>
      <c r="M1483" t="s">
        <v>42</v>
      </c>
    </row>
    <row r="1484" spans="1:13" x14ac:dyDescent="0.25">
      <c r="A1484" t="s">
        <v>176</v>
      </c>
      <c r="B1484">
        <v>3568.61</v>
      </c>
      <c r="C1484">
        <v>3456.02</v>
      </c>
      <c r="D1484">
        <v>3455.89</v>
      </c>
      <c r="E1484">
        <v>3212.6</v>
      </c>
      <c r="F1484">
        <v>46.263300000000001</v>
      </c>
      <c r="G1484">
        <v>0</v>
      </c>
      <c r="H1484">
        <v>47.212899999999998</v>
      </c>
      <c r="I1484">
        <v>0</v>
      </c>
      <c r="J1484">
        <v>1.23007E-3</v>
      </c>
      <c r="K1484">
        <v>0.99975000000000003</v>
      </c>
      <c r="L1484">
        <v>0</v>
      </c>
      <c r="M1484" t="s">
        <v>42</v>
      </c>
    </row>
    <row r="1485" spans="1:13" x14ac:dyDescent="0.25">
      <c r="A1485" t="s">
        <v>176</v>
      </c>
      <c r="B1485">
        <v>3546.17</v>
      </c>
      <c r="C1485">
        <v>3433.18</v>
      </c>
      <c r="D1485">
        <v>3433.04</v>
      </c>
      <c r="E1485">
        <v>3191.22</v>
      </c>
      <c r="F1485">
        <v>45.7057</v>
      </c>
      <c r="G1485">
        <v>0</v>
      </c>
      <c r="H1485">
        <v>47.439</v>
      </c>
      <c r="I1485">
        <v>0</v>
      </c>
      <c r="J1485">
        <v>1.2300499999999999E-3</v>
      </c>
      <c r="K1485">
        <v>0.999552</v>
      </c>
      <c r="L1485">
        <v>0</v>
      </c>
      <c r="M1485" t="s">
        <v>42</v>
      </c>
    </row>
    <row r="1486" spans="1:13" x14ac:dyDescent="0.25">
      <c r="A1486" t="s">
        <v>176</v>
      </c>
      <c r="B1486">
        <v>3551.54</v>
      </c>
      <c r="C1486">
        <v>3438.55</v>
      </c>
      <c r="D1486">
        <v>3438.42</v>
      </c>
      <c r="E1486">
        <v>3195.38</v>
      </c>
      <c r="F1486">
        <v>45.412599999999998</v>
      </c>
      <c r="G1486">
        <v>0</v>
      </c>
      <c r="H1486">
        <v>47.875900000000001</v>
      </c>
      <c r="I1486">
        <v>0</v>
      </c>
      <c r="J1486">
        <v>1.2300499999999999E-3</v>
      </c>
      <c r="K1486">
        <v>0.99874099999999999</v>
      </c>
      <c r="L1486">
        <v>0</v>
      </c>
      <c r="M1486" t="s">
        <v>42</v>
      </c>
    </row>
    <row r="1487" spans="1:13" x14ac:dyDescent="0.25">
      <c r="A1487" t="s">
        <v>176</v>
      </c>
      <c r="B1487">
        <v>3663.54</v>
      </c>
      <c r="C1487">
        <v>3550.74</v>
      </c>
      <c r="D1487">
        <v>3550.59</v>
      </c>
      <c r="E1487">
        <v>3299.28</v>
      </c>
      <c r="F1487">
        <v>50.891800000000003</v>
      </c>
      <c r="G1487">
        <v>0</v>
      </c>
      <c r="H1487">
        <v>47.064700000000002</v>
      </c>
      <c r="I1487">
        <v>0</v>
      </c>
      <c r="J1487">
        <v>1.2300499999999999E-3</v>
      </c>
      <c r="K1487">
        <v>0.99972700000000003</v>
      </c>
      <c r="L1487">
        <v>0</v>
      </c>
      <c r="M1487" t="s">
        <v>42</v>
      </c>
    </row>
    <row r="1488" spans="1:13" x14ac:dyDescent="0.25">
      <c r="A1488" t="s">
        <v>176</v>
      </c>
      <c r="B1488">
        <v>3616.03</v>
      </c>
      <c r="C1488">
        <v>3500.72</v>
      </c>
      <c r="D1488">
        <v>3500.59</v>
      </c>
      <c r="E1488">
        <v>3253.92</v>
      </c>
      <c r="F1488">
        <v>48.4542</v>
      </c>
      <c r="G1488">
        <v>0</v>
      </c>
      <c r="H1488">
        <v>46.292000000000002</v>
      </c>
      <c r="I1488">
        <v>0</v>
      </c>
      <c r="J1488">
        <v>1.2300499999999999E-3</v>
      </c>
      <c r="K1488">
        <v>0.99987800000000004</v>
      </c>
      <c r="L1488">
        <v>0</v>
      </c>
      <c r="M1488" t="s">
        <v>42</v>
      </c>
    </row>
    <row r="1489" spans="1:13" x14ac:dyDescent="0.25">
      <c r="A1489" t="s">
        <v>176</v>
      </c>
      <c r="B1489">
        <v>3536.41</v>
      </c>
      <c r="C1489">
        <v>3424.14</v>
      </c>
      <c r="D1489">
        <v>3424.01</v>
      </c>
      <c r="E1489">
        <v>3182.25</v>
      </c>
      <c r="F1489">
        <v>45.059800000000003</v>
      </c>
      <c r="G1489">
        <v>0</v>
      </c>
      <c r="H1489">
        <v>47.8018</v>
      </c>
      <c r="I1489">
        <v>0</v>
      </c>
      <c r="J1489">
        <v>1.2300499999999999E-3</v>
      </c>
      <c r="K1489">
        <v>0.99809999999999999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3560.24</v>
      </c>
      <c r="C1490">
        <v>3447.55</v>
      </c>
      <c r="D1490">
        <v>3447.42</v>
      </c>
      <c r="E1490">
        <v>3204.27</v>
      </c>
      <c r="F1490">
        <v>45.7956</v>
      </c>
      <c r="G1490">
        <v>0</v>
      </c>
      <c r="H1490">
        <v>47.974400000000003</v>
      </c>
      <c r="I1490">
        <v>0</v>
      </c>
      <c r="J1490">
        <v>1.2300600000000001E-3</v>
      </c>
      <c r="K1490">
        <v>0.99949900000000003</v>
      </c>
      <c r="L1490">
        <v>0</v>
      </c>
      <c r="M1490" t="s">
        <v>42</v>
      </c>
    </row>
    <row r="1491" spans="1:13" x14ac:dyDescent="0.25">
      <c r="A1491" t="s">
        <v>176</v>
      </c>
      <c r="B1491">
        <v>3554.9</v>
      </c>
      <c r="C1491">
        <v>3442.52</v>
      </c>
      <c r="D1491">
        <v>3442.4</v>
      </c>
      <c r="E1491">
        <v>3199.5</v>
      </c>
      <c r="F1491">
        <v>45.703699999999998</v>
      </c>
      <c r="G1491">
        <v>0</v>
      </c>
      <c r="H1491">
        <v>47.648400000000002</v>
      </c>
      <c r="I1491">
        <v>0</v>
      </c>
      <c r="J1491">
        <v>1.23011E-3</v>
      </c>
      <c r="K1491">
        <v>0.99868800000000002</v>
      </c>
      <c r="L1491">
        <v>0</v>
      </c>
      <c r="M1491" t="s">
        <v>42</v>
      </c>
    </row>
    <row r="1492" spans="1:13" x14ac:dyDescent="0.25">
      <c r="A1492" t="s">
        <v>176</v>
      </c>
      <c r="B1492">
        <v>3526.68</v>
      </c>
      <c r="C1492">
        <v>3413.82</v>
      </c>
      <c r="D1492">
        <v>3413.69</v>
      </c>
      <c r="E1492">
        <v>3171.98</v>
      </c>
      <c r="F1492">
        <v>44.340600000000002</v>
      </c>
      <c r="G1492">
        <v>0</v>
      </c>
      <c r="H1492">
        <v>47.999499999999998</v>
      </c>
      <c r="I1492">
        <v>0</v>
      </c>
      <c r="J1492">
        <v>1.23011E-3</v>
      </c>
      <c r="K1492">
        <v>0.99931700000000001</v>
      </c>
      <c r="L1492">
        <v>0</v>
      </c>
      <c r="M1492" t="s">
        <v>42</v>
      </c>
    </row>
    <row r="1493" spans="1:13" x14ac:dyDescent="0.25">
      <c r="A1493" t="s">
        <v>176</v>
      </c>
      <c r="B1493">
        <v>3596.62</v>
      </c>
      <c r="C1493">
        <v>3483.85</v>
      </c>
      <c r="D1493">
        <v>3483.72</v>
      </c>
      <c r="E1493">
        <v>3238.18</v>
      </c>
      <c r="F1493">
        <v>47.541499999999999</v>
      </c>
      <c r="G1493">
        <v>0</v>
      </c>
      <c r="H1493">
        <v>46.061300000000003</v>
      </c>
      <c r="I1493">
        <v>0</v>
      </c>
      <c r="J1493">
        <v>1.23007E-3</v>
      </c>
      <c r="K1493">
        <v>0.99900900000000004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3498.17</v>
      </c>
      <c r="C1494">
        <v>3385.57</v>
      </c>
      <c r="D1494">
        <v>3385.44</v>
      </c>
      <c r="E1494">
        <v>3146.28</v>
      </c>
      <c r="F1494">
        <v>42.802100000000003</v>
      </c>
      <c r="G1494">
        <v>0</v>
      </c>
      <c r="H1494">
        <v>49.313699999999997</v>
      </c>
      <c r="I1494">
        <v>0</v>
      </c>
      <c r="J1494">
        <v>1.23007E-3</v>
      </c>
      <c r="K1494">
        <v>0.99880500000000005</v>
      </c>
      <c r="L1494">
        <v>0</v>
      </c>
      <c r="M1494" t="s">
        <v>42</v>
      </c>
    </row>
    <row r="1495" spans="1:13" x14ac:dyDescent="0.25">
      <c r="A1495" t="s">
        <v>176</v>
      </c>
      <c r="B1495">
        <v>3548.84</v>
      </c>
      <c r="C1495">
        <v>3434.17</v>
      </c>
      <c r="D1495">
        <v>3434.05</v>
      </c>
      <c r="E1495">
        <v>3191.96</v>
      </c>
      <c r="F1495">
        <v>45.056199999999997</v>
      </c>
      <c r="G1495">
        <v>0</v>
      </c>
      <c r="H1495">
        <v>47.613300000000002</v>
      </c>
      <c r="I1495">
        <v>0</v>
      </c>
      <c r="J1495">
        <v>1.2300499999999999E-3</v>
      </c>
      <c r="K1495">
        <v>0.99994300000000003</v>
      </c>
      <c r="L1495">
        <v>0</v>
      </c>
      <c r="M1495" t="s">
        <v>42</v>
      </c>
    </row>
    <row r="1496" spans="1:13" x14ac:dyDescent="0.25">
      <c r="A1496" t="s">
        <v>176</v>
      </c>
      <c r="B1496">
        <v>3552.24</v>
      </c>
      <c r="C1496">
        <v>3439.2</v>
      </c>
      <c r="D1496">
        <v>3439.07</v>
      </c>
      <c r="E1496">
        <v>3196.26</v>
      </c>
      <c r="F1496">
        <v>45.115400000000001</v>
      </c>
      <c r="G1496">
        <v>0</v>
      </c>
      <c r="H1496">
        <v>48.648800000000001</v>
      </c>
      <c r="I1496">
        <v>0</v>
      </c>
      <c r="J1496">
        <v>1.2300600000000001E-3</v>
      </c>
      <c r="K1496">
        <v>0.99995000000000001</v>
      </c>
      <c r="L1496">
        <v>0</v>
      </c>
      <c r="M1496" t="s">
        <v>42</v>
      </c>
    </row>
    <row r="1497" spans="1:13" x14ac:dyDescent="0.25">
      <c r="A1497" t="s">
        <v>176</v>
      </c>
      <c r="B1497">
        <v>3538.56</v>
      </c>
      <c r="C1497">
        <v>3425.88</v>
      </c>
      <c r="D1497">
        <v>3425.75</v>
      </c>
      <c r="E1497">
        <v>3183.2</v>
      </c>
      <c r="F1497">
        <v>44.903399999999998</v>
      </c>
      <c r="G1497">
        <v>0</v>
      </c>
      <c r="H1497">
        <v>47.612699999999997</v>
      </c>
      <c r="I1497">
        <v>0</v>
      </c>
      <c r="J1497">
        <v>1.2300600000000001E-3</v>
      </c>
      <c r="K1497">
        <v>0.99966100000000002</v>
      </c>
      <c r="L1497">
        <v>0</v>
      </c>
      <c r="M1497" t="s">
        <v>42</v>
      </c>
    </row>
    <row r="1498" spans="1:13" x14ac:dyDescent="0.25">
      <c r="A1498" t="s">
        <v>176</v>
      </c>
      <c r="B1498">
        <v>3497.59</v>
      </c>
      <c r="C1498">
        <v>3384.8</v>
      </c>
      <c r="D1498">
        <v>3384.67</v>
      </c>
      <c r="E1498">
        <v>3146.06</v>
      </c>
      <c r="F1498">
        <v>42.679099999999998</v>
      </c>
      <c r="G1498">
        <v>0</v>
      </c>
      <c r="H1498">
        <v>49.467199999999998</v>
      </c>
      <c r="I1498">
        <v>0</v>
      </c>
      <c r="J1498">
        <v>1.2300600000000001E-3</v>
      </c>
      <c r="K1498">
        <v>0.99929699999999999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3577.96</v>
      </c>
      <c r="C1499">
        <v>3465.58</v>
      </c>
      <c r="D1499">
        <v>3465.45</v>
      </c>
      <c r="E1499">
        <v>3221.35</v>
      </c>
      <c r="F1499">
        <v>46.9876</v>
      </c>
      <c r="G1499">
        <v>0</v>
      </c>
      <c r="H1499">
        <v>46.949599999999997</v>
      </c>
      <c r="I1499">
        <v>0</v>
      </c>
      <c r="J1499">
        <v>1.23007E-3</v>
      </c>
      <c r="K1499">
        <v>0.99983</v>
      </c>
      <c r="L1499">
        <v>0</v>
      </c>
      <c r="M1499" t="s">
        <v>42</v>
      </c>
    </row>
    <row r="1500" spans="1:13" x14ac:dyDescent="0.25">
      <c r="A1500" t="s">
        <v>176</v>
      </c>
      <c r="B1500">
        <v>3486.14</v>
      </c>
      <c r="C1500">
        <v>3374.13</v>
      </c>
      <c r="D1500">
        <v>3374</v>
      </c>
      <c r="E1500">
        <v>3135.95</v>
      </c>
      <c r="F1500">
        <v>41.791899999999998</v>
      </c>
      <c r="G1500">
        <v>0</v>
      </c>
      <c r="H1500">
        <v>50.078899999999997</v>
      </c>
      <c r="I1500">
        <v>0</v>
      </c>
      <c r="J1500">
        <v>1.23011E-3</v>
      </c>
      <c r="K1500">
        <v>0.99948700000000001</v>
      </c>
      <c r="L1500">
        <v>0</v>
      </c>
      <c r="M1500" t="s">
        <v>42</v>
      </c>
    </row>
    <row r="1501" spans="1:13" x14ac:dyDescent="0.25">
      <c r="A1501" t="s">
        <v>176</v>
      </c>
      <c r="B1501">
        <v>3483.17</v>
      </c>
      <c r="C1501">
        <v>3371.02</v>
      </c>
      <c r="D1501">
        <v>3370.9</v>
      </c>
      <c r="E1501">
        <v>3132.82</v>
      </c>
      <c r="F1501">
        <v>41.970799999999997</v>
      </c>
      <c r="G1501">
        <v>0</v>
      </c>
      <c r="H1501">
        <v>49.455399999999997</v>
      </c>
      <c r="I1501">
        <v>0</v>
      </c>
      <c r="J1501">
        <v>1.23007E-3</v>
      </c>
      <c r="K1501">
        <v>0.998255</v>
      </c>
      <c r="L1501">
        <v>0</v>
      </c>
      <c r="M1501" t="s">
        <v>42</v>
      </c>
    </row>
    <row r="1502" spans="1:13" x14ac:dyDescent="0.25">
      <c r="A1502" t="s">
        <v>176</v>
      </c>
      <c r="B1502">
        <v>3542.34</v>
      </c>
      <c r="C1502">
        <v>3430.47</v>
      </c>
      <c r="D1502">
        <v>3430.32</v>
      </c>
      <c r="E1502">
        <v>3187.81</v>
      </c>
      <c r="F1502">
        <v>45.071300000000001</v>
      </c>
      <c r="G1502">
        <v>0</v>
      </c>
      <c r="H1502">
        <v>47.943300000000001</v>
      </c>
      <c r="I1502">
        <v>0</v>
      </c>
      <c r="J1502">
        <v>1.2300499999999999E-3</v>
      </c>
      <c r="K1502">
        <v>0.99934800000000001</v>
      </c>
      <c r="L1502">
        <v>0</v>
      </c>
      <c r="M1502" t="s">
        <v>42</v>
      </c>
    </row>
    <row r="1503" spans="1:13" x14ac:dyDescent="0.25">
      <c r="A1503" t="s">
        <v>176</v>
      </c>
      <c r="B1503">
        <v>3533.57</v>
      </c>
      <c r="C1503">
        <v>3421.36</v>
      </c>
      <c r="D1503">
        <v>3421.24</v>
      </c>
      <c r="E1503">
        <v>3178.93</v>
      </c>
      <c r="F1503">
        <v>44.540100000000002</v>
      </c>
      <c r="G1503">
        <v>0</v>
      </c>
      <c r="H1503">
        <v>48.037100000000002</v>
      </c>
      <c r="I1503">
        <v>0</v>
      </c>
      <c r="J1503">
        <v>1.23007E-3</v>
      </c>
      <c r="K1503">
        <v>0.99829400000000001</v>
      </c>
      <c r="L1503">
        <v>0</v>
      </c>
      <c r="M1503" t="s">
        <v>42</v>
      </c>
    </row>
    <row r="1504" spans="1:13" x14ac:dyDescent="0.25">
      <c r="A1504" t="s">
        <v>176</v>
      </c>
      <c r="B1504">
        <v>3607.72</v>
      </c>
      <c r="C1504">
        <v>3495.62</v>
      </c>
      <c r="D1504">
        <v>3495.47</v>
      </c>
      <c r="E1504">
        <v>3249.9</v>
      </c>
      <c r="F1504">
        <v>48.785200000000003</v>
      </c>
      <c r="G1504">
        <v>0</v>
      </c>
      <c r="H1504">
        <v>48.897100000000002</v>
      </c>
      <c r="I1504">
        <v>0</v>
      </c>
      <c r="J1504">
        <v>1.2300600000000001E-3</v>
      </c>
      <c r="K1504">
        <v>0.99976799999999999</v>
      </c>
      <c r="L1504">
        <v>0</v>
      </c>
      <c r="M1504" t="s">
        <v>42</v>
      </c>
    </row>
    <row r="1505" spans="1:25" x14ac:dyDescent="0.25">
      <c r="A1505" t="s">
        <v>176</v>
      </c>
      <c r="B1505">
        <v>3494.21</v>
      </c>
      <c r="C1505">
        <v>3382.03</v>
      </c>
      <c r="D1505">
        <v>3381.9</v>
      </c>
      <c r="E1505">
        <v>3143.7</v>
      </c>
      <c r="F1505">
        <v>42.256100000000004</v>
      </c>
      <c r="G1505">
        <v>0</v>
      </c>
      <c r="H1505">
        <v>49.734699999999997</v>
      </c>
      <c r="I1505">
        <v>0</v>
      </c>
      <c r="J1505">
        <v>1.23007E-3</v>
      </c>
      <c r="K1505">
        <v>0.99968900000000005</v>
      </c>
      <c r="L1505">
        <v>0</v>
      </c>
      <c r="M1505" t="s">
        <v>42</v>
      </c>
    </row>
    <row r="1506" spans="1:25" x14ac:dyDescent="0.25">
      <c r="A1506" t="s">
        <v>176</v>
      </c>
      <c r="B1506">
        <v>3531.23</v>
      </c>
      <c r="C1506">
        <v>3419.18</v>
      </c>
      <c r="D1506">
        <v>3419.06</v>
      </c>
      <c r="E1506">
        <v>3177.22</v>
      </c>
      <c r="F1506">
        <v>44.335500000000003</v>
      </c>
      <c r="G1506">
        <v>0</v>
      </c>
      <c r="H1506">
        <v>48.238900000000001</v>
      </c>
      <c r="I1506">
        <v>0</v>
      </c>
      <c r="J1506">
        <v>1.2300499999999999E-3</v>
      </c>
      <c r="K1506">
        <v>0.99974700000000005</v>
      </c>
      <c r="L1506">
        <v>0</v>
      </c>
      <c r="M1506" t="s">
        <v>42</v>
      </c>
    </row>
    <row r="1507" spans="1:25" x14ac:dyDescent="0.25">
      <c r="A1507" t="s">
        <v>176</v>
      </c>
      <c r="B1507">
        <v>3646.94</v>
      </c>
      <c r="C1507">
        <v>3534.7</v>
      </c>
      <c r="D1507">
        <v>3534.59</v>
      </c>
      <c r="E1507">
        <v>3286.21</v>
      </c>
      <c r="F1507">
        <v>50.489400000000003</v>
      </c>
      <c r="G1507">
        <v>0</v>
      </c>
      <c r="H1507">
        <v>44.809800000000003</v>
      </c>
      <c r="I1507">
        <v>0</v>
      </c>
      <c r="J1507">
        <v>1.2300600000000001E-3</v>
      </c>
      <c r="K1507">
        <v>0.99936999999999998</v>
      </c>
      <c r="L1507">
        <v>0</v>
      </c>
      <c r="M1507" t="s">
        <v>42</v>
      </c>
    </row>
    <row r="1508" spans="1:25" x14ac:dyDescent="0.25">
      <c r="A1508" t="s">
        <v>176</v>
      </c>
      <c r="B1508">
        <v>3605.31</v>
      </c>
      <c r="C1508">
        <v>3491.87</v>
      </c>
      <c r="D1508">
        <v>3491.77</v>
      </c>
      <c r="E1508">
        <v>3246.1</v>
      </c>
      <c r="F1508">
        <v>48.192</v>
      </c>
      <c r="G1508">
        <v>0</v>
      </c>
      <c r="H1508">
        <v>46.183900000000001</v>
      </c>
      <c r="I1508">
        <v>0</v>
      </c>
      <c r="J1508">
        <v>1.2300499999999999E-3</v>
      </c>
      <c r="K1508">
        <v>0.99893799999999999</v>
      </c>
      <c r="L1508">
        <v>0</v>
      </c>
      <c r="M1508" t="s">
        <v>42</v>
      </c>
    </row>
    <row r="1509" spans="1:25" x14ac:dyDescent="0.25">
      <c r="A1509" t="s">
        <v>176</v>
      </c>
      <c r="B1509">
        <v>3620.15</v>
      </c>
      <c r="C1509">
        <v>3507.51</v>
      </c>
      <c r="D1509">
        <v>3507.41</v>
      </c>
      <c r="E1509">
        <v>3260.91</v>
      </c>
      <c r="F1509">
        <v>48.697499999999998</v>
      </c>
      <c r="G1509">
        <v>0</v>
      </c>
      <c r="H1509">
        <v>46.213200000000001</v>
      </c>
      <c r="I1509">
        <v>0</v>
      </c>
      <c r="J1509">
        <v>1.2300600000000001E-3</v>
      </c>
      <c r="K1509">
        <v>0.99888699999999997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3584.03</v>
      </c>
      <c r="C1510">
        <v>3471.5</v>
      </c>
      <c r="D1510">
        <v>3471.4</v>
      </c>
      <c r="E1510">
        <v>3226.37</v>
      </c>
      <c r="F1510">
        <v>47.118400000000001</v>
      </c>
      <c r="G1510">
        <v>0</v>
      </c>
      <c r="H1510">
        <v>46.472099999999998</v>
      </c>
      <c r="I1510">
        <v>0</v>
      </c>
      <c r="J1510">
        <v>1.2300499999999999E-3</v>
      </c>
      <c r="K1510">
        <v>0.99920200000000003</v>
      </c>
      <c r="L1510">
        <v>0</v>
      </c>
      <c r="M1510" t="s">
        <v>42</v>
      </c>
    </row>
    <row r="1511" spans="1:25" x14ac:dyDescent="0.25">
      <c r="A1511" t="s">
        <v>176</v>
      </c>
      <c r="B1511">
        <v>3550.02</v>
      </c>
      <c r="C1511">
        <v>3436.55</v>
      </c>
      <c r="D1511">
        <v>3436.44</v>
      </c>
      <c r="E1511">
        <v>3194.1</v>
      </c>
      <c r="F1511">
        <v>45.682400000000001</v>
      </c>
      <c r="G1511">
        <v>0</v>
      </c>
      <c r="H1511">
        <v>46.915700000000001</v>
      </c>
      <c r="I1511">
        <v>0</v>
      </c>
      <c r="J1511">
        <v>1.2300600000000001E-3</v>
      </c>
      <c r="K1511">
        <v>0.99988500000000002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3592.4</v>
      </c>
      <c r="C1512">
        <v>3479.76</v>
      </c>
      <c r="D1512">
        <v>3479.66</v>
      </c>
      <c r="E1512">
        <v>3234.66</v>
      </c>
      <c r="F1512">
        <v>47.223700000000001</v>
      </c>
      <c r="G1512">
        <v>0</v>
      </c>
      <c r="H1512">
        <v>46.4176</v>
      </c>
      <c r="I1512">
        <v>0</v>
      </c>
      <c r="J1512">
        <v>1.2300499999999999E-3</v>
      </c>
      <c r="K1512">
        <v>0.99974799999999997</v>
      </c>
      <c r="L1512">
        <v>0</v>
      </c>
      <c r="M1512" t="s">
        <v>42</v>
      </c>
      <c r="R1512">
        <f>AVERAGE(B1463:B1512)</f>
        <v>3557.1375999999996</v>
      </c>
      <c r="S1512">
        <f>AVERAGE(C1463:C1512)</f>
        <v>3444.2238000000007</v>
      </c>
      <c r="U1512">
        <f>_xlfn.VAR.P(B1463:B1512)</f>
        <v>2356.7715182399993</v>
      </c>
      <c r="V1512">
        <f>_xlfn.VAR.P(C1463:C1512)</f>
        <v>2340.0266235599988</v>
      </c>
      <c r="X1512">
        <f>1.96*SQRT(U1512)/50</f>
        <v>1.9030263754841426</v>
      </c>
      <c r="Y1512">
        <f>1.96*SQRT(V1512)/50</f>
        <v>1.8962538097067168</v>
      </c>
    </row>
    <row r="1513" spans="1:25" x14ac:dyDescent="0.25">
      <c r="A1513" t="s">
        <v>176</v>
      </c>
      <c r="B1513">
        <v>177964.0478</v>
      </c>
      <c r="C1513" t="s">
        <v>36</v>
      </c>
    </row>
    <row r="1514" spans="1:25" x14ac:dyDescent="0.25">
      <c r="A1514" t="s">
        <v>177</v>
      </c>
      <c r="B1514">
        <v>3727.63</v>
      </c>
      <c r="C1514">
        <v>3548.5</v>
      </c>
      <c r="D1514">
        <v>3548.4</v>
      </c>
      <c r="E1514">
        <v>3295.73</v>
      </c>
      <c r="F1514">
        <v>52.008400000000002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1.2300900000000001E-3</v>
      </c>
      <c r="M1514">
        <v>0.99989099999999997</v>
      </c>
      <c r="N1514">
        <v>0</v>
      </c>
      <c r="O1514" t="s">
        <v>42</v>
      </c>
    </row>
    <row r="1515" spans="1:25" x14ac:dyDescent="0.25">
      <c r="A1515" t="s">
        <v>177</v>
      </c>
      <c r="B1515">
        <v>3676.85</v>
      </c>
      <c r="C1515">
        <v>3505.73</v>
      </c>
      <c r="D1515">
        <v>3505.63</v>
      </c>
      <c r="E1515">
        <v>3255.28</v>
      </c>
      <c r="F1515">
        <v>48.247500000000002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1.2300600000000001E-3</v>
      </c>
      <c r="M1515">
        <v>0.99924000000000002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3588.29</v>
      </c>
      <c r="C1516">
        <v>3414.78</v>
      </c>
      <c r="D1516">
        <v>3414.68</v>
      </c>
      <c r="E1516">
        <v>3170.04</v>
      </c>
      <c r="F1516">
        <v>44.497799999999998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0.99981600000000004</v>
      </c>
      <c r="N1516">
        <v>0</v>
      </c>
      <c r="O1516" t="s">
        <v>42</v>
      </c>
    </row>
    <row r="1517" spans="1:25" x14ac:dyDescent="0.25">
      <c r="A1517" t="s">
        <v>177</v>
      </c>
      <c r="B1517">
        <v>3563.59</v>
      </c>
      <c r="C1517">
        <v>3388.89</v>
      </c>
      <c r="D1517">
        <v>3388.78</v>
      </c>
      <c r="E1517">
        <v>3146.47</v>
      </c>
      <c r="F1517">
        <v>42.694400000000002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1.23007E-3</v>
      </c>
      <c r="M1517">
        <v>0.99996200000000002</v>
      </c>
      <c r="N1517">
        <v>0</v>
      </c>
      <c r="O1517" t="s">
        <v>42</v>
      </c>
    </row>
    <row r="1518" spans="1:25" x14ac:dyDescent="0.25">
      <c r="A1518" t="s">
        <v>177</v>
      </c>
      <c r="B1518">
        <v>3566.65</v>
      </c>
      <c r="C1518">
        <v>3393.09</v>
      </c>
      <c r="D1518">
        <v>3392.99</v>
      </c>
      <c r="E1518">
        <v>3150.72</v>
      </c>
      <c r="F1518">
        <v>43.066800000000001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1.23011E-3</v>
      </c>
      <c r="M1518">
        <v>0.99774200000000002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3549.22</v>
      </c>
      <c r="C1519">
        <v>3376.3</v>
      </c>
      <c r="D1519">
        <v>3376.2</v>
      </c>
      <c r="E1519">
        <v>3134.59</v>
      </c>
      <c r="F1519">
        <v>42.5914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1.2300499999999999E-3</v>
      </c>
      <c r="M1519">
        <v>0.99946100000000004</v>
      </c>
      <c r="N1519">
        <v>0</v>
      </c>
      <c r="O1519" t="s">
        <v>42</v>
      </c>
    </row>
    <row r="1520" spans="1:25" x14ac:dyDescent="0.25">
      <c r="A1520" t="s">
        <v>177</v>
      </c>
      <c r="B1520">
        <v>3579.34</v>
      </c>
      <c r="C1520">
        <v>3405.53</v>
      </c>
      <c r="D1520">
        <v>3405.41</v>
      </c>
      <c r="E1520">
        <v>3162.53</v>
      </c>
      <c r="F1520">
        <v>43.8232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1.23007E-3</v>
      </c>
      <c r="M1520">
        <v>0.99981200000000003</v>
      </c>
      <c r="N1520">
        <v>0</v>
      </c>
      <c r="O1520" t="s">
        <v>42</v>
      </c>
    </row>
    <row r="1521" spans="1:15" x14ac:dyDescent="0.25">
      <c r="A1521" t="s">
        <v>177</v>
      </c>
      <c r="B1521">
        <v>3564.4</v>
      </c>
      <c r="C1521">
        <v>3391.85</v>
      </c>
      <c r="D1521">
        <v>3391.74</v>
      </c>
      <c r="E1521">
        <v>3149.7</v>
      </c>
      <c r="F1521">
        <v>42.614800000000002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1.2300499999999999E-3</v>
      </c>
      <c r="M1521">
        <v>0.99997199999999997</v>
      </c>
      <c r="N1521">
        <v>0</v>
      </c>
      <c r="O1521" t="s">
        <v>42</v>
      </c>
    </row>
    <row r="1522" spans="1:15" x14ac:dyDescent="0.25">
      <c r="A1522" t="s">
        <v>177</v>
      </c>
      <c r="B1522">
        <v>3648.74</v>
      </c>
      <c r="C1522">
        <v>3474.93</v>
      </c>
      <c r="D1522">
        <v>3474.79</v>
      </c>
      <c r="E1522">
        <v>3225.32</v>
      </c>
      <c r="F1522">
        <v>48.052199999999999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1.23007E-3</v>
      </c>
      <c r="M1522">
        <v>0.99982499999999996</v>
      </c>
      <c r="N1522">
        <v>0</v>
      </c>
      <c r="O1522" t="s">
        <v>42</v>
      </c>
    </row>
    <row r="1523" spans="1:15" x14ac:dyDescent="0.25">
      <c r="A1523" t="s">
        <v>177</v>
      </c>
      <c r="B1523">
        <v>3581.64</v>
      </c>
      <c r="C1523">
        <v>3402.77</v>
      </c>
      <c r="D1523">
        <v>3402.67</v>
      </c>
      <c r="E1523">
        <v>3158.93</v>
      </c>
      <c r="F1523">
        <v>43.457700000000003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0.99978400000000001</v>
      </c>
      <c r="N1523">
        <v>0</v>
      </c>
      <c r="O1523" t="s">
        <v>42</v>
      </c>
    </row>
    <row r="1524" spans="1:15" x14ac:dyDescent="0.25">
      <c r="A1524" t="s">
        <v>177</v>
      </c>
      <c r="B1524">
        <v>3576.64</v>
      </c>
      <c r="C1524">
        <v>3403.96</v>
      </c>
      <c r="D1524">
        <v>3403.85</v>
      </c>
      <c r="E1524">
        <v>3160.3</v>
      </c>
      <c r="F1524">
        <v>43.935400000000001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1.2300499999999999E-3</v>
      </c>
      <c r="M1524">
        <v>0.999888</v>
      </c>
      <c r="N1524">
        <v>0</v>
      </c>
      <c r="O1524" t="s">
        <v>42</v>
      </c>
    </row>
    <row r="1525" spans="1:15" x14ac:dyDescent="0.25">
      <c r="A1525" t="s">
        <v>177</v>
      </c>
      <c r="B1525">
        <v>3700.94</v>
      </c>
      <c r="C1525">
        <v>3528.14</v>
      </c>
      <c r="D1525">
        <v>3528.03</v>
      </c>
      <c r="E1525">
        <v>3275.1</v>
      </c>
      <c r="F1525">
        <v>48.799799999999998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1.2300499999999999E-3</v>
      </c>
      <c r="M1525">
        <v>0.99940899999999999</v>
      </c>
      <c r="N1525">
        <v>0</v>
      </c>
      <c r="O1525" t="s">
        <v>42</v>
      </c>
    </row>
    <row r="1526" spans="1:15" x14ac:dyDescent="0.25">
      <c r="A1526" t="s">
        <v>177</v>
      </c>
      <c r="B1526">
        <v>3570.36</v>
      </c>
      <c r="C1526">
        <v>3395.07</v>
      </c>
      <c r="D1526">
        <v>3394.96</v>
      </c>
      <c r="E1526">
        <v>3151.29</v>
      </c>
      <c r="F1526">
        <v>43.008499999999998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0.99985599999999997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3695.48</v>
      </c>
      <c r="C1527">
        <v>3521.31</v>
      </c>
      <c r="D1527">
        <v>3521.2</v>
      </c>
      <c r="E1527">
        <v>3268.39</v>
      </c>
      <c r="F1527">
        <v>48.9208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1.2300499999999999E-3</v>
      </c>
      <c r="M1527">
        <v>0.99986600000000003</v>
      </c>
      <c r="N1527">
        <v>0</v>
      </c>
      <c r="O1527" t="s">
        <v>42</v>
      </c>
    </row>
    <row r="1528" spans="1:15" x14ac:dyDescent="0.25">
      <c r="A1528" t="s">
        <v>177</v>
      </c>
      <c r="B1528">
        <v>3663.43</v>
      </c>
      <c r="C1528">
        <v>3489.95</v>
      </c>
      <c r="D1528">
        <v>3489.83</v>
      </c>
      <c r="E1528">
        <v>3240.56</v>
      </c>
      <c r="F1528">
        <v>47.584800000000001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1.2300600000000001E-3</v>
      </c>
      <c r="M1528">
        <v>0.99855300000000002</v>
      </c>
      <c r="N1528">
        <v>0</v>
      </c>
      <c r="O1528" t="s">
        <v>42</v>
      </c>
    </row>
    <row r="1529" spans="1:15" x14ac:dyDescent="0.25">
      <c r="A1529" t="s">
        <v>177</v>
      </c>
      <c r="B1529">
        <v>3726.71</v>
      </c>
      <c r="C1529">
        <v>3548.63</v>
      </c>
      <c r="D1529">
        <v>3548.52</v>
      </c>
      <c r="E1529">
        <v>3295.45</v>
      </c>
      <c r="F1529">
        <v>50.273000000000003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1.2300499999999999E-3</v>
      </c>
      <c r="M1529">
        <v>0.99977800000000006</v>
      </c>
      <c r="N1529">
        <v>0</v>
      </c>
      <c r="O1529" t="s">
        <v>42</v>
      </c>
    </row>
    <row r="1530" spans="1:15" x14ac:dyDescent="0.25">
      <c r="A1530" t="s">
        <v>177</v>
      </c>
      <c r="B1530">
        <v>3717.58</v>
      </c>
      <c r="C1530">
        <v>3540.59</v>
      </c>
      <c r="D1530">
        <v>3540.47</v>
      </c>
      <c r="E1530">
        <v>3284.13</v>
      </c>
      <c r="F1530">
        <v>50.421999999999997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0.99945700000000004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3629.63</v>
      </c>
      <c r="C1531">
        <v>3456.85</v>
      </c>
      <c r="D1531">
        <v>3456.74</v>
      </c>
      <c r="E1531">
        <v>3209.41</v>
      </c>
      <c r="F1531">
        <v>45.267800000000001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1.2301600000000001E-3</v>
      </c>
      <c r="M1531">
        <v>0.99966200000000005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3618.18</v>
      </c>
      <c r="C1532">
        <v>3445.36</v>
      </c>
      <c r="D1532">
        <v>3445.26</v>
      </c>
      <c r="E1532">
        <v>3199.39</v>
      </c>
      <c r="F1532">
        <v>45.741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1.2300600000000001E-3</v>
      </c>
      <c r="M1532">
        <v>0.99953199999999998</v>
      </c>
      <c r="N1532">
        <v>0</v>
      </c>
      <c r="O1532" t="s">
        <v>42</v>
      </c>
    </row>
    <row r="1533" spans="1:15" x14ac:dyDescent="0.25">
      <c r="A1533" t="s">
        <v>177</v>
      </c>
      <c r="B1533">
        <v>3564.28</v>
      </c>
      <c r="C1533">
        <v>3388.14</v>
      </c>
      <c r="D1533">
        <v>3388.03</v>
      </c>
      <c r="E1533">
        <v>3145.4</v>
      </c>
      <c r="F1533">
        <v>42.675899999999999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0.999587</v>
      </c>
      <c r="N1533">
        <v>0</v>
      </c>
      <c r="O1533" t="s">
        <v>42</v>
      </c>
    </row>
    <row r="1534" spans="1:15" x14ac:dyDescent="0.25">
      <c r="A1534" t="s">
        <v>177</v>
      </c>
      <c r="B1534">
        <v>3729.04</v>
      </c>
      <c r="C1534">
        <v>3554.64</v>
      </c>
      <c r="D1534">
        <v>3554.53</v>
      </c>
      <c r="E1534">
        <v>3299.27</v>
      </c>
      <c r="F1534">
        <v>51.265599999999999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0.99958000000000002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3579.47</v>
      </c>
      <c r="C1535">
        <v>3402.83</v>
      </c>
      <c r="D1535">
        <v>3402.72</v>
      </c>
      <c r="E1535">
        <v>3158.35</v>
      </c>
      <c r="F1535">
        <v>43.246000000000002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0.99944699999999997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3686.92</v>
      </c>
      <c r="C1536">
        <v>3508.55</v>
      </c>
      <c r="D1536">
        <v>3508.42</v>
      </c>
      <c r="E1536">
        <v>3257.41</v>
      </c>
      <c r="F1536">
        <v>49.658499999999997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1.2300499999999999E-3</v>
      </c>
      <c r="M1536">
        <v>0.99975199999999997</v>
      </c>
      <c r="N1536">
        <v>0</v>
      </c>
      <c r="O1536" t="s">
        <v>42</v>
      </c>
    </row>
    <row r="1537" spans="1:15" x14ac:dyDescent="0.25">
      <c r="A1537" t="s">
        <v>177</v>
      </c>
      <c r="B1537">
        <v>3725.75</v>
      </c>
      <c r="C1537">
        <v>3531.36</v>
      </c>
      <c r="D1537">
        <v>3531.2</v>
      </c>
      <c r="E1537">
        <v>3276.35</v>
      </c>
      <c r="F1537">
        <v>49.990400000000001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1.2300499999999999E-3</v>
      </c>
      <c r="M1537">
        <v>0.99846299999999999</v>
      </c>
      <c r="N1537">
        <v>0</v>
      </c>
      <c r="O1537" t="s">
        <v>42</v>
      </c>
    </row>
    <row r="1538" spans="1:15" x14ac:dyDescent="0.25">
      <c r="A1538" t="s">
        <v>177</v>
      </c>
      <c r="B1538">
        <v>3712.79</v>
      </c>
      <c r="C1538">
        <v>3537.71</v>
      </c>
      <c r="D1538">
        <v>3537.58</v>
      </c>
      <c r="E1538">
        <v>3283.87</v>
      </c>
      <c r="F1538">
        <v>49.553699999999999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1.2301199999999999E-3</v>
      </c>
      <c r="M1538">
        <v>0.99982300000000002</v>
      </c>
      <c r="N1538">
        <v>0</v>
      </c>
      <c r="O1538" t="s">
        <v>42</v>
      </c>
    </row>
    <row r="1539" spans="1:15" x14ac:dyDescent="0.25">
      <c r="A1539" t="s">
        <v>177</v>
      </c>
      <c r="B1539">
        <v>3625.24</v>
      </c>
      <c r="C1539">
        <v>3448.78</v>
      </c>
      <c r="D1539">
        <v>3448.66</v>
      </c>
      <c r="E1539">
        <v>3200.8</v>
      </c>
      <c r="F1539">
        <v>45.617100000000001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1.23007E-3</v>
      </c>
      <c r="M1539">
        <v>0.99997899999999995</v>
      </c>
      <c r="N1539">
        <v>0</v>
      </c>
      <c r="O1539" t="s">
        <v>42</v>
      </c>
    </row>
    <row r="1540" spans="1:15" x14ac:dyDescent="0.25">
      <c r="A1540" t="s">
        <v>177</v>
      </c>
      <c r="B1540">
        <v>3623.78</v>
      </c>
      <c r="C1540">
        <v>3448.27</v>
      </c>
      <c r="D1540">
        <v>3448.15</v>
      </c>
      <c r="E1540">
        <v>3200.72</v>
      </c>
      <c r="F1540">
        <v>45.890799999999999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1.2300600000000001E-3</v>
      </c>
      <c r="M1540">
        <v>0.99990699999999999</v>
      </c>
      <c r="N1540">
        <v>0</v>
      </c>
      <c r="O1540" t="s">
        <v>42</v>
      </c>
    </row>
    <row r="1541" spans="1:15" x14ac:dyDescent="0.25">
      <c r="A1541" t="s">
        <v>177</v>
      </c>
      <c r="B1541">
        <v>3605.81</v>
      </c>
      <c r="C1541">
        <v>3434.27</v>
      </c>
      <c r="D1541">
        <v>3434.15</v>
      </c>
      <c r="E1541">
        <v>3188.33</v>
      </c>
      <c r="F1541">
        <v>45.9482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0.99945700000000004</v>
      </c>
      <c r="N1541">
        <v>0</v>
      </c>
      <c r="O1541" t="s">
        <v>42</v>
      </c>
    </row>
    <row r="1542" spans="1:15" x14ac:dyDescent="0.25">
      <c r="A1542" t="s">
        <v>177</v>
      </c>
      <c r="B1542">
        <v>3579.31</v>
      </c>
      <c r="C1542">
        <v>3406.91</v>
      </c>
      <c r="D1542">
        <v>3406.78</v>
      </c>
      <c r="E1542">
        <v>3163.91</v>
      </c>
      <c r="F1542">
        <v>44.138199999999998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1.2300499999999999E-3</v>
      </c>
      <c r="M1542">
        <v>0.99978299999999998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3578.94</v>
      </c>
      <c r="C1543">
        <v>3404.56</v>
      </c>
      <c r="D1543">
        <v>3404.43</v>
      </c>
      <c r="E1543">
        <v>3162.12</v>
      </c>
      <c r="F1543">
        <v>44.334400000000002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1.2300900000000001E-3</v>
      </c>
      <c r="M1543">
        <v>0.99960000000000004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3632.54</v>
      </c>
      <c r="C1544">
        <v>3456.87</v>
      </c>
      <c r="D1544">
        <v>3456.74</v>
      </c>
      <c r="E1544">
        <v>3209.69</v>
      </c>
      <c r="F1544">
        <v>46.635599999999997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1.2301300000000001E-3</v>
      </c>
      <c r="M1544">
        <v>0.99981299999999995</v>
      </c>
      <c r="N1544">
        <v>0</v>
      </c>
      <c r="O1544" t="s">
        <v>42</v>
      </c>
    </row>
    <row r="1545" spans="1:15" x14ac:dyDescent="0.25">
      <c r="A1545" t="s">
        <v>177</v>
      </c>
      <c r="B1545">
        <v>3660.5</v>
      </c>
      <c r="C1545">
        <v>3489.38</v>
      </c>
      <c r="D1545">
        <v>3489.25</v>
      </c>
      <c r="E1545">
        <v>3239.86</v>
      </c>
      <c r="F1545">
        <v>48.074399999999997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1.2300499999999999E-3</v>
      </c>
      <c r="M1545">
        <v>0.99855499999999997</v>
      </c>
      <c r="N1545">
        <v>0</v>
      </c>
      <c r="O1545" t="s">
        <v>42</v>
      </c>
    </row>
    <row r="1546" spans="1:15" x14ac:dyDescent="0.25">
      <c r="A1546" t="s">
        <v>177</v>
      </c>
      <c r="B1546">
        <v>3588.76</v>
      </c>
      <c r="C1546">
        <v>3417.23</v>
      </c>
      <c r="D1546">
        <v>3417.09</v>
      </c>
      <c r="E1546">
        <v>3173.78</v>
      </c>
      <c r="F1546">
        <v>45.193100000000001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0.99971699999999997</v>
      </c>
      <c r="N1546">
        <v>0</v>
      </c>
      <c r="O1546" t="s">
        <v>42</v>
      </c>
    </row>
    <row r="1547" spans="1:15" x14ac:dyDescent="0.25">
      <c r="A1547" t="s">
        <v>177</v>
      </c>
      <c r="B1547">
        <v>3631.37</v>
      </c>
      <c r="C1547">
        <v>3457.13</v>
      </c>
      <c r="D1547">
        <v>3457.01</v>
      </c>
      <c r="E1547">
        <v>3210.26</v>
      </c>
      <c r="F1547">
        <v>46.7393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0.99989099999999997</v>
      </c>
      <c r="N1547">
        <v>0</v>
      </c>
      <c r="O1547" t="s">
        <v>42</v>
      </c>
    </row>
    <row r="1548" spans="1:15" x14ac:dyDescent="0.25">
      <c r="A1548" t="s">
        <v>177</v>
      </c>
      <c r="B1548">
        <v>3580.11</v>
      </c>
      <c r="C1548">
        <v>3407.25</v>
      </c>
      <c r="D1548">
        <v>3407.12</v>
      </c>
      <c r="E1548">
        <v>3163.78</v>
      </c>
      <c r="F1548">
        <v>44.500700000000002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1.2300499999999999E-3</v>
      </c>
      <c r="M1548">
        <v>0.99975199999999997</v>
      </c>
      <c r="N1548">
        <v>0</v>
      </c>
      <c r="O1548" t="s">
        <v>42</v>
      </c>
    </row>
    <row r="1549" spans="1:15" x14ac:dyDescent="0.25">
      <c r="A1549" t="s">
        <v>177</v>
      </c>
      <c r="B1549">
        <v>3610.67</v>
      </c>
      <c r="C1549">
        <v>3438.21</v>
      </c>
      <c r="D1549">
        <v>3438.09</v>
      </c>
      <c r="E1549">
        <v>3192.6</v>
      </c>
      <c r="F1549">
        <v>45.729599999999998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0.99923700000000004</v>
      </c>
      <c r="N1549">
        <v>0</v>
      </c>
      <c r="O1549" t="s">
        <v>42</v>
      </c>
    </row>
    <row r="1550" spans="1:15" x14ac:dyDescent="0.25">
      <c r="A1550" t="s">
        <v>177</v>
      </c>
      <c r="B1550">
        <v>3524.3</v>
      </c>
      <c r="C1550">
        <v>3353.5</v>
      </c>
      <c r="D1550">
        <v>3353.37</v>
      </c>
      <c r="E1550">
        <v>3114.41</v>
      </c>
      <c r="F1550">
        <v>42.096400000000003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1.2300799999999999E-3</v>
      </c>
      <c r="M1550">
        <v>0.99939199999999995</v>
      </c>
      <c r="N1550">
        <v>0</v>
      </c>
      <c r="O1550" t="s">
        <v>42</v>
      </c>
    </row>
    <row r="1551" spans="1:15" x14ac:dyDescent="0.25">
      <c r="A1551" t="s">
        <v>177</v>
      </c>
      <c r="B1551">
        <v>3589.9</v>
      </c>
      <c r="C1551">
        <v>3416.37</v>
      </c>
      <c r="D1551">
        <v>3416.25</v>
      </c>
      <c r="E1551">
        <v>3172.63</v>
      </c>
      <c r="F1551">
        <v>44.881799999999998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1.2300499999999999E-3</v>
      </c>
      <c r="M1551">
        <v>0.99957799999999997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3582.07</v>
      </c>
      <c r="C1552">
        <v>3408.92</v>
      </c>
      <c r="D1552">
        <v>3408.79</v>
      </c>
      <c r="E1552">
        <v>3164.9</v>
      </c>
      <c r="F1552">
        <v>44.247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1.2300499999999999E-3</v>
      </c>
      <c r="M1552">
        <v>0.99998100000000001</v>
      </c>
      <c r="N1552">
        <v>0</v>
      </c>
      <c r="O1552" t="s">
        <v>42</v>
      </c>
    </row>
    <row r="1553" spans="1:25" x14ac:dyDescent="0.25">
      <c r="A1553" t="s">
        <v>177</v>
      </c>
      <c r="B1553">
        <v>3641.51</v>
      </c>
      <c r="C1553">
        <v>3468.24</v>
      </c>
      <c r="D1553">
        <v>3468.1</v>
      </c>
      <c r="E1553">
        <v>3220.36</v>
      </c>
      <c r="F1553">
        <v>47.713500000000003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1.2301E-3</v>
      </c>
      <c r="M1553">
        <v>0.99945499999999998</v>
      </c>
      <c r="N1553">
        <v>0</v>
      </c>
      <c r="O1553" t="s">
        <v>42</v>
      </c>
    </row>
    <row r="1554" spans="1:25" x14ac:dyDescent="0.25">
      <c r="A1554" t="s">
        <v>177</v>
      </c>
      <c r="B1554">
        <v>3551.32</v>
      </c>
      <c r="C1554">
        <v>3379.78</v>
      </c>
      <c r="D1554">
        <v>3379.65</v>
      </c>
      <c r="E1554">
        <v>3138.55</v>
      </c>
      <c r="F1554">
        <v>43.370800000000003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1.23007E-3</v>
      </c>
      <c r="M1554">
        <v>0.99999000000000005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3705.52</v>
      </c>
      <c r="C1555">
        <v>3532.04</v>
      </c>
      <c r="D1555">
        <v>3531.9</v>
      </c>
      <c r="E1555">
        <v>3278.62</v>
      </c>
      <c r="F1555">
        <v>51.349299999999999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1.2300499999999999E-3</v>
      </c>
      <c r="M1555">
        <v>0.99915500000000002</v>
      </c>
      <c r="N1555">
        <v>0</v>
      </c>
      <c r="O1555" t="s">
        <v>42</v>
      </c>
    </row>
    <row r="1556" spans="1:25" x14ac:dyDescent="0.25">
      <c r="A1556" t="s">
        <v>177</v>
      </c>
      <c r="B1556">
        <v>3595.03</v>
      </c>
      <c r="C1556">
        <v>3423.09</v>
      </c>
      <c r="D1556">
        <v>3422.96</v>
      </c>
      <c r="E1556">
        <v>3178.1</v>
      </c>
      <c r="F1556">
        <v>45.344499999999996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1.2300600000000001E-3</v>
      </c>
      <c r="M1556">
        <v>0.99929900000000005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3607.25</v>
      </c>
      <c r="C1557">
        <v>3434.18</v>
      </c>
      <c r="D1557">
        <v>3434.05</v>
      </c>
      <c r="E1557">
        <v>3187.26</v>
      </c>
      <c r="F1557">
        <v>45.567399999999999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1.2300600000000001E-3</v>
      </c>
      <c r="M1557">
        <v>0.99975599999999998</v>
      </c>
      <c r="N1557">
        <v>0</v>
      </c>
      <c r="O1557" t="s">
        <v>42</v>
      </c>
    </row>
    <row r="1558" spans="1:25" x14ac:dyDescent="0.25">
      <c r="A1558" t="s">
        <v>177</v>
      </c>
      <c r="B1558">
        <v>3496.17</v>
      </c>
      <c r="C1558">
        <v>3324.46</v>
      </c>
      <c r="D1558">
        <v>3324.33</v>
      </c>
      <c r="E1558">
        <v>3075.9</v>
      </c>
      <c r="F1558">
        <v>40.686799999999998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1.2300499999999999E-3</v>
      </c>
      <c r="M1558">
        <v>0.99987400000000004</v>
      </c>
      <c r="N1558">
        <v>0</v>
      </c>
      <c r="O1558" t="s">
        <v>42</v>
      </c>
    </row>
    <row r="1559" spans="1:25" x14ac:dyDescent="0.25">
      <c r="A1559" t="s">
        <v>177</v>
      </c>
      <c r="B1559">
        <v>3583.86</v>
      </c>
      <c r="C1559">
        <v>3411.97</v>
      </c>
      <c r="D1559">
        <v>3411.84</v>
      </c>
      <c r="E1559">
        <v>3166.09</v>
      </c>
      <c r="F1559">
        <v>44.384599999999999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1.2300600000000001E-3</v>
      </c>
      <c r="M1559">
        <v>0.99922</v>
      </c>
      <c r="N1559">
        <v>0</v>
      </c>
      <c r="O1559" t="s">
        <v>42</v>
      </c>
    </row>
    <row r="1560" spans="1:25" x14ac:dyDescent="0.25">
      <c r="A1560" t="s">
        <v>177</v>
      </c>
      <c r="B1560">
        <v>3538.92</v>
      </c>
      <c r="C1560">
        <v>3363.69</v>
      </c>
      <c r="D1560">
        <v>3363.55</v>
      </c>
      <c r="E1560">
        <v>3122.2</v>
      </c>
      <c r="F1560">
        <v>42.314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1.23007E-3</v>
      </c>
      <c r="M1560">
        <v>0.99946900000000005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3619.14</v>
      </c>
      <c r="C1561">
        <v>3445.67</v>
      </c>
      <c r="D1561">
        <v>3445.55</v>
      </c>
      <c r="E1561">
        <v>3200.01</v>
      </c>
      <c r="F1561">
        <v>45.679699999999997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0.99955899999999998</v>
      </c>
      <c r="N1561">
        <v>0</v>
      </c>
      <c r="O1561" t="s">
        <v>42</v>
      </c>
    </row>
    <row r="1562" spans="1:25" x14ac:dyDescent="0.25">
      <c r="A1562" t="s">
        <v>177</v>
      </c>
      <c r="B1562">
        <v>3562.55</v>
      </c>
      <c r="C1562">
        <v>3391.17</v>
      </c>
      <c r="D1562">
        <v>3391.03</v>
      </c>
      <c r="E1562">
        <v>3148.25</v>
      </c>
      <c r="F1562">
        <v>43.722499999999997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1.2300799999999999E-3</v>
      </c>
      <c r="M1562">
        <v>0.99877800000000005</v>
      </c>
      <c r="N1562">
        <v>0</v>
      </c>
      <c r="O1562" t="s">
        <v>42</v>
      </c>
    </row>
    <row r="1563" spans="1:25" x14ac:dyDescent="0.25">
      <c r="A1563" t="s">
        <v>177</v>
      </c>
      <c r="B1563">
        <v>3604.52</v>
      </c>
      <c r="C1563">
        <v>3433.17</v>
      </c>
      <c r="D1563">
        <v>3433.05</v>
      </c>
      <c r="E1563">
        <v>3187.98</v>
      </c>
      <c r="F1563">
        <v>45.205599999999997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0.999722</v>
      </c>
      <c r="N1563">
        <v>0</v>
      </c>
      <c r="O1563" t="s">
        <v>42</v>
      </c>
    </row>
    <row r="1564" spans="1:25" x14ac:dyDescent="0.25">
      <c r="A1564" t="s">
        <v>177</v>
      </c>
      <c r="B1564">
        <v>3523.04</v>
      </c>
      <c r="C1564">
        <v>3348.96</v>
      </c>
      <c r="D1564">
        <v>3348.82</v>
      </c>
      <c r="E1564">
        <v>3110.39</v>
      </c>
      <c r="F1564">
        <v>41.423999999999999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1.2303100000000001E-3</v>
      </c>
      <c r="M1564">
        <v>0.99999700000000002</v>
      </c>
      <c r="N1564">
        <v>0</v>
      </c>
      <c r="O1564" t="s">
        <v>42</v>
      </c>
    </row>
    <row r="1565" spans="1:25" x14ac:dyDescent="0.25">
      <c r="A1565" t="s">
        <v>177</v>
      </c>
      <c r="B1565">
        <v>3523.93</v>
      </c>
      <c r="C1565">
        <v>3349.92</v>
      </c>
      <c r="D1565">
        <v>3349.79</v>
      </c>
      <c r="E1565">
        <v>3110.14</v>
      </c>
      <c r="F1565">
        <v>41.303600000000003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0.99949299999999996</v>
      </c>
      <c r="N1565">
        <v>0</v>
      </c>
      <c r="O1565" t="s">
        <v>42</v>
      </c>
    </row>
    <row r="1566" spans="1:25" x14ac:dyDescent="0.25">
      <c r="A1566" t="s">
        <v>177</v>
      </c>
      <c r="B1566">
        <v>3564.32</v>
      </c>
      <c r="C1566">
        <v>3392.32</v>
      </c>
      <c r="D1566">
        <v>3392.19</v>
      </c>
      <c r="E1566">
        <v>3149.73</v>
      </c>
      <c r="F1566">
        <v>43.209899999999998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1.2300499999999999E-3</v>
      </c>
      <c r="M1566">
        <v>0.99972099999999997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3538.1</v>
      </c>
      <c r="C1567">
        <v>3366.54</v>
      </c>
      <c r="D1567">
        <v>3366.41</v>
      </c>
      <c r="E1567">
        <v>3126.28</v>
      </c>
      <c r="F1567">
        <v>42.158900000000003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1.2300600000000001E-3</v>
      </c>
      <c r="M1567">
        <v>0.99859500000000001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3584.63</v>
      </c>
      <c r="C1568">
        <v>3409.94</v>
      </c>
      <c r="D1568">
        <v>3409.81</v>
      </c>
      <c r="E1568">
        <v>3165.91</v>
      </c>
      <c r="F1568">
        <v>44.320099999999996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0.99985500000000005</v>
      </c>
      <c r="N1568">
        <v>0</v>
      </c>
      <c r="O1568" t="s">
        <v>42</v>
      </c>
      <c r="R1568">
        <f>AVERAGE(B1519:B1568)</f>
        <v>3609.473</v>
      </c>
      <c r="S1568">
        <f>AVERAGE(C1519:C1568)</f>
        <v>3435.3452000000016</v>
      </c>
      <c r="U1568">
        <f>_xlfn.VAR.P(B1519:B1568)</f>
        <v>3525.9179969999973</v>
      </c>
      <c r="V1568">
        <f>_xlfn.VAR.P(C1519:C1568)</f>
        <v>3361.5357009599988</v>
      </c>
      <c r="X1568">
        <f>1.96*SQRT(U1568)/50</f>
        <v>2.327674081762753</v>
      </c>
      <c r="Y1568">
        <f>1.96*SQRT(V1568)/50</f>
        <v>2.2727670843100425</v>
      </c>
    </row>
    <row r="1569" spans="1:14" x14ac:dyDescent="0.25">
      <c r="A1569" t="s">
        <v>178</v>
      </c>
      <c r="B1569">
        <v>180588.77280000001</v>
      </c>
      <c r="C1569" t="s">
        <v>36</v>
      </c>
    </row>
    <row r="1570" spans="1:14" x14ac:dyDescent="0.25">
      <c r="A1570" t="s">
        <v>179</v>
      </c>
      <c r="B1570">
        <v>3710.33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0.99970000000000003</v>
      </c>
      <c r="M1570">
        <v>0</v>
      </c>
      <c r="N1570" t="s">
        <v>42</v>
      </c>
    </row>
    <row r="1571" spans="1:14" x14ac:dyDescent="0.25">
      <c r="A1571" t="s">
        <v>179</v>
      </c>
      <c r="B1571">
        <v>3673.87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1.23011E-3</v>
      </c>
      <c r="L1571">
        <v>0.99946900000000005</v>
      </c>
      <c r="M1571">
        <v>0</v>
      </c>
      <c r="N1571" t="s">
        <v>42</v>
      </c>
    </row>
    <row r="1572" spans="1:14" x14ac:dyDescent="0.25">
      <c r="A1572" t="s">
        <v>179</v>
      </c>
      <c r="B1572">
        <v>3709.7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1.2300499999999999E-3</v>
      </c>
      <c r="L1572">
        <v>0.999892</v>
      </c>
      <c r="M1572">
        <v>0</v>
      </c>
      <c r="N1572" t="s">
        <v>42</v>
      </c>
    </row>
    <row r="1573" spans="1:14" x14ac:dyDescent="0.25">
      <c r="A1573" t="s">
        <v>179</v>
      </c>
      <c r="B1573">
        <v>3726.05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0.99918799999999997</v>
      </c>
      <c r="M1573">
        <v>0</v>
      </c>
      <c r="N1573" t="s">
        <v>42</v>
      </c>
    </row>
    <row r="1574" spans="1:14" x14ac:dyDescent="0.25">
      <c r="A1574" t="s">
        <v>179</v>
      </c>
      <c r="B1574">
        <v>3649.04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1.2300600000000001E-3</v>
      </c>
      <c r="L1574">
        <v>0.99951800000000002</v>
      </c>
      <c r="M1574">
        <v>0</v>
      </c>
      <c r="N1574" t="s">
        <v>42</v>
      </c>
    </row>
    <row r="1575" spans="1:14" x14ac:dyDescent="0.25">
      <c r="A1575" t="s">
        <v>179</v>
      </c>
      <c r="B1575">
        <v>3665.46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1.2300600000000001E-3</v>
      </c>
      <c r="L1575">
        <v>0.99994000000000005</v>
      </c>
      <c r="M1575">
        <v>0</v>
      </c>
      <c r="N1575" t="s">
        <v>42</v>
      </c>
    </row>
    <row r="1576" spans="1:14" x14ac:dyDescent="0.25">
      <c r="A1576" t="s">
        <v>179</v>
      </c>
      <c r="B1576">
        <v>3772.08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0.99989099999999997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3724.79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1.2300499999999999E-3</v>
      </c>
      <c r="L1577">
        <v>0.99886799999999998</v>
      </c>
      <c r="M1577">
        <v>0</v>
      </c>
      <c r="N1577" t="s">
        <v>42</v>
      </c>
    </row>
    <row r="1578" spans="1:14" x14ac:dyDescent="0.25">
      <c r="A1578" t="s">
        <v>179</v>
      </c>
      <c r="B1578">
        <v>3767.2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0.99999099999999996</v>
      </c>
      <c r="M1578">
        <v>0</v>
      </c>
      <c r="N1578" t="s">
        <v>42</v>
      </c>
    </row>
    <row r="1579" spans="1:14" x14ac:dyDescent="0.25">
      <c r="A1579" t="s">
        <v>179</v>
      </c>
      <c r="B1579">
        <v>3733.8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1.2300600000000001E-3</v>
      </c>
      <c r="L1579">
        <v>0.99986600000000003</v>
      </c>
      <c r="M1579">
        <v>0</v>
      </c>
      <c r="N1579" t="s">
        <v>42</v>
      </c>
    </row>
    <row r="1580" spans="1:14" x14ac:dyDescent="0.25">
      <c r="A1580" t="s">
        <v>179</v>
      </c>
      <c r="B1580">
        <v>3674.22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1.2300600000000001E-3</v>
      </c>
      <c r="L1580">
        <v>0.99985599999999997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3733.61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1.2300499999999999E-3</v>
      </c>
      <c r="L1581">
        <v>0.99947399999999997</v>
      </c>
      <c r="M1581">
        <v>0</v>
      </c>
      <c r="N1581" t="s">
        <v>42</v>
      </c>
    </row>
    <row r="1582" spans="1:14" x14ac:dyDescent="0.25">
      <c r="A1582" t="s">
        <v>179</v>
      </c>
      <c r="B1582">
        <v>3816.32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1.2300600000000001E-3</v>
      </c>
      <c r="L1582">
        <v>0.99976799999999999</v>
      </c>
      <c r="M1582">
        <v>0</v>
      </c>
      <c r="N1582" t="s">
        <v>42</v>
      </c>
    </row>
    <row r="1583" spans="1:14" x14ac:dyDescent="0.25">
      <c r="A1583" t="s">
        <v>179</v>
      </c>
      <c r="B1583">
        <v>3724.88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1.2300499999999999E-3</v>
      </c>
      <c r="L1583">
        <v>0.99950399999999995</v>
      </c>
      <c r="M1583">
        <v>0</v>
      </c>
      <c r="N1583" t="s">
        <v>42</v>
      </c>
    </row>
    <row r="1584" spans="1:14" x14ac:dyDescent="0.25">
      <c r="A1584" t="s">
        <v>179</v>
      </c>
      <c r="B1584">
        <v>3672.72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1.2300600000000001E-3</v>
      </c>
      <c r="L1584">
        <v>0.99903399999999998</v>
      </c>
      <c r="M1584">
        <v>0</v>
      </c>
      <c r="N1584" t="s">
        <v>42</v>
      </c>
    </row>
    <row r="1585" spans="1:14" x14ac:dyDescent="0.25">
      <c r="A1585" t="s">
        <v>179</v>
      </c>
      <c r="B1585">
        <v>3665.28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1.23007E-3</v>
      </c>
      <c r="L1585">
        <v>0.99963500000000005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3657.73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1.2300799999999999E-3</v>
      </c>
      <c r="L1586">
        <v>0.99981399999999998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3683.95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1.2300499999999999E-3</v>
      </c>
      <c r="L1587">
        <v>0.99959100000000001</v>
      </c>
      <c r="M1587">
        <v>0</v>
      </c>
      <c r="N1587" t="s">
        <v>42</v>
      </c>
    </row>
    <row r="1588" spans="1:14" x14ac:dyDescent="0.25">
      <c r="A1588" t="s">
        <v>179</v>
      </c>
      <c r="B1588">
        <v>3672.26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1.2300499999999999E-3</v>
      </c>
      <c r="L1588">
        <v>0.99986299999999995</v>
      </c>
      <c r="M1588">
        <v>0</v>
      </c>
      <c r="N1588" t="s">
        <v>42</v>
      </c>
    </row>
    <row r="1589" spans="1:14" x14ac:dyDescent="0.25">
      <c r="A1589" t="s">
        <v>179</v>
      </c>
      <c r="B1589">
        <v>3730.71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1.23007E-3</v>
      </c>
      <c r="L1589">
        <v>0.99986900000000001</v>
      </c>
      <c r="M1589">
        <v>0</v>
      </c>
      <c r="N1589" t="s">
        <v>42</v>
      </c>
    </row>
    <row r="1590" spans="1:14" x14ac:dyDescent="0.25">
      <c r="A1590" t="s">
        <v>179</v>
      </c>
      <c r="B1590">
        <v>3650.67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1.2300499999999999E-3</v>
      </c>
      <c r="L1590">
        <v>0.99989600000000001</v>
      </c>
      <c r="M1590">
        <v>0</v>
      </c>
      <c r="N1590" t="s">
        <v>42</v>
      </c>
    </row>
    <row r="1591" spans="1:14" x14ac:dyDescent="0.25">
      <c r="A1591" t="s">
        <v>179</v>
      </c>
      <c r="B1591">
        <v>3714.68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1.2300499999999999E-3</v>
      </c>
      <c r="L1591">
        <v>0.99998399999999998</v>
      </c>
      <c r="M1591">
        <v>0</v>
      </c>
      <c r="N1591" t="s">
        <v>42</v>
      </c>
    </row>
    <row r="1592" spans="1:14" x14ac:dyDescent="0.25">
      <c r="A1592" t="s">
        <v>179</v>
      </c>
      <c r="B1592">
        <v>3682.19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1.2300799999999999E-3</v>
      </c>
      <c r="L1592">
        <v>0.99910699999999997</v>
      </c>
      <c r="M1592">
        <v>0</v>
      </c>
      <c r="N1592" t="s">
        <v>42</v>
      </c>
    </row>
    <row r="1593" spans="1:14" x14ac:dyDescent="0.25">
      <c r="A1593" t="s">
        <v>179</v>
      </c>
      <c r="B1593">
        <v>3712.4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0.99834800000000001</v>
      </c>
      <c r="M1593">
        <v>0</v>
      </c>
      <c r="N1593" t="s">
        <v>42</v>
      </c>
    </row>
    <row r="1594" spans="1:14" x14ac:dyDescent="0.25">
      <c r="A1594" t="s">
        <v>179</v>
      </c>
      <c r="B1594">
        <v>3721.4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1.2300499999999999E-3</v>
      </c>
      <c r="L1594">
        <v>0.99983500000000003</v>
      </c>
      <c r="M1594">
        <v>0</v>
      </c>
      <c r="N1594" t="s">
        <v>42</v>
      </c>
    </row>
    <row r="1595" spans="1:14" x14ac:dyDescent="0.25">
      <c r="A1595" t="s">
        <v>179</v>
      </c>
      <c r="B1595">
        <v>3751.64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0.99970300000000001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3746.72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1.2300900000000001E-3</v>
      </c>
      <c r="L1596">
        <v>0.99886399999999997</v>
      </c>
      <c r="M1596">
        <v>0</v>
      </c>
      <c r="N1596" t="s">
        <v>42</v>
      </c>
    </row>
    <row r="1597" spans="1:14" x14ac:dyDescent="0.25">
      <c r="A1597" t="s">
        <v>179</v>
      </c>
      <c r="B1597">
        <v>3789.41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0.99961199999999995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3733.24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1.2300499999999999E-3</v>
      </c>
      <c r="L1598">
        <v>0.99988299999999997</v>
      </c>
      <c r="M1598">
        <v>0</v>
      </c>
      <c r="N1598" t="s">
        <v>42</v>
      </c>
    </row>
    <row r="1599" spans="1:14" x14ac:dyDescent="0.25">
      <c r="A1599" t="s">
        <v>179</v>
      </c>
      <c r="B1599">
        <v>3800.52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1.2300600000000001E-3</v>
      </c>
      <c r="L1599">
        <v>0.99996200000000002</v>
      </c>
      <c r="M1599">
        <v>0</v>
      </c>
      <c r="N1599" t="s">
        <v>42</v>
      </c>
    </row>
    <row r="1600" spans="1:14" x14ac:dyDescent="0.25">
      <c r="A1600" t="s">
        <v>179</v>
      </c>
      <c r="B1600">
        <v>3771.82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1.2300499999999999E-3</v>
      </c>
      <c r="L1600">
        <v>0.99964500000000001</v>
      </c>
      <c r="M1600">
        <v>0</v>
      </c>
      <c r="N1600" t="s">
        <v>42</v>
      </c>
    </row>
    <row r="1601" spans="1:14" x14ac:dyDescent="0.25">
      <c r="A1601" t="s">
        <v>179</v>
      </c>
      <c r="B1601">
        <v>3761.1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1.2300600000000001E-3</v>
      </c>
      <c r="L1601">
        <v>0.99992499999999995</v>
      </c>
      <c r="M1601">
        <v>0</v>
      </c>
      <c r="N1601" t="s">
        <v>42</v>
      </c>
    </row>
    <row r="1602" spans="1:14" x14ac:dyDescent="0.25">
      <c r="A1602" t="s">
        <v>179</v>
      </c>
      <c r="B1602">
        <v>3715.66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1.23007E-3</v>
      </c>
      <c r="L1602">
        <v>0.99962499999999999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3781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1.2300600000000001E-3</v>
      </c>
      <c r="L1603">
        <v>0.99907299999999999</v>
      </c>
      <c r="M1603">
        <v>0</v>
      </c>
      <c r="N1603" t="s">
        <v>42</v>
      </c>
    </row>
    <row r="1604" spans="1:14" x14ac:dyDescent="0.25">
      <c r="A1604" t="s">
        <v>179</v>
      </c>
      <c r="B1604">
        <v>3818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1.23029E-3</v>
      </c>
      <c r="L1604">
        <v>0.99821199999999999</v>
      </c>
      <c r="M1604">
        <v>0</v>
      </c>
      <c r="N1604" t="s">
        <v>42</v>
      </c>
    </row>
    <row r="1605" spans="1:14" x14ac:dyDescent="0.25">
      <c r="A1605" t="s">
        <v>179</v>
      </c>
      <c r="B1605">
        <v>3914.54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1.2300600000000001E-3</v>
      </c>
      <c r="L1605">
        <v>0.99913399999999997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3838.57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1.2300900000000001E-3</v>
      </c>
      <c r="L1606">
        <v>0.99969699999999995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3734.12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0.99969200000000003</v>
      </c>
      <c r="M1607">
        <v>0</v>
      </c>
      <c r="N1607" t="s">
        <v>42</v>
      </c>
    </row>
    <row r="1608" spans="1:14" x14ac:dyDescent="0.25">
      <c r="A1608" t="s">
        <v>179</v>
      </c>
      <c r="B1608">
        <v>3637.65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1.2300499999999999E-3</v>
      </c>
      <c r="L1608">
        <v>0.99943000000000004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3633.63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0.99985299999999999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3682.06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1.2300499999999999E-3</v>
      </c>
      <c r="L1610">
        <v>0.99922</v>
      </c>
      <c r="M1610">
        <v>0</v>
      </c>
      <c r="N1610" t="s">
        <v>42</v>
      </c>
    </row>
    <row r="1611" spans="1:14" x14ac:dyDescent="0.25">
      <c r="A1611" t="s">
        <v>179</v>
      </c>
      <c r="B1611">
        <v>3754.09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0.99950000000000006</v>
      </c>
      <c r="M1611">
        <v>0</v>
      </c>
      <c r="N1611" t="s">
        <v>42</v>
      </c>
    </row>
    <row r="1612" spans="1:14" x14ac:dyDescent="0.25">
      <c r="A1612" t="s">
        <v>179</v>
      </c>
      <c r="B1612">
        <v>3657.91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1.2300499999999999E-3</v>
      </c>
      <c r="L1612">
        <v>0.99994000000000005</v>
      </c>
      <c r="M1612">
        <v>0</v>
      </c>
      <c r="N1612" t="s">
        <v>42</v>
      </c>
    </row>
    <row r="1613" spans="1:14" x14ac:dyDescent="0.25">
      <c r="A1613" t="s">
        <v>179</v>
      </c>
      <c r="B1613">
        <v>3655.34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1.2300600000000001E-3</v>
      </c>
      <c r="L1613">
        <v>0.99860000000000004</v>
      </c>
      <c r="M1613">
        <v>0</v>
      </c>
      <c r="N1613" t="s">
        <v>42</v>
      </c>
    </row>
    <row r="1614" spans="1:14" x14ac:dyDescent="0.25">
      <c r="A1614" t="s">
        <v>179</v>
      </c>
      <c r="B1614">
        <v>3732.4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0.99972700000000003</v>
      </c>
      <c r="M1614">
        <v>0</v>
      </c>
      <c r="N1614" t="s">
        <v>42</v>
      </c>
    </row>
    <row r="1615" spans="1:14" x14ac:dyDescent="0.25">
      <c r="A1615" t="s">
        <v>179</v>
      </c>
      <c r="B1615">
        <v>3631.97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0.99996300000000005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3674.13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1.2300499999999999E-3</v>
      </c>
      <c r="L1616">
        <v>0.99901499999999999</v>
      </c>
      <c r="M1616">
        <v>0</v>
      </c>
      <c r="N1616" t="s">
        <v>42</v>
      </c>
    </row>
    <row r="1617" spans="1:25" x14ac:dyDescent="0.25">
      <c r="A1617" t="s">
        <v>179</v>
      </c>
      <c r="B1617">
        <v>3663.26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1.2300499999999999E-3</v>
      </c>
      <c r="L1617">
        <v>0.99856699999999998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3665.34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1.23007E-3</v>
      </c>
      <c r="L1618">
        <v>0.99848999999999999</v>
      </c>
      <c r="M1618">
        <v>0</v>
      </c>
      <c r="N1618" t="s">
        <v>42</v>
      </c>
    </row>
    <row r="1619" spans="1:25" x14ac:dyDescent="0.25">
      <c r="A1619" t="s">
        <v>179</v>
      </c>
      <c r="B1619">
        <v>3669.14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1.23007E-3</v>
      </c>
      <c r="L1619">
        <v>0.99935799999999997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3699.95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0.99951500000000004</v>
      </c>
      <c r="M1620">
        <v>0</v>
      </c>
      <c r="N1620" t="s">
        <v>42</v>
      </c>
    </row>
    <row r="1621" spans="1:25" x14ac:dyDescent="0.25">
      <c r="A1621" t="s">
        <v>179</v>
      </c>
      <c r="B1621">
        <v>3787.74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0.99944100000000002</v>
      </c>
      <c r="M1621">
        <v>0</v>
      </c>
      <c r="N1621" t="s">
        <v>42</v>
      </c>
    </row>
    <row r="1622" spans="1:25" x14ac:dyDescent="0.25">
      <c r="A1622" t="s">
        <v>179</v>
      </c>
      <c r="B1622">
        <v>3739.51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0.99914099999999995</v>
      </c>
      <c r="M1622">
        <v>0</v>
      </c>
      <c r="N1622" t="s">
        <v>42</v>
      </c>
    </row>
    <row r="1623" spans="1:25" x14ac:dyDescent="0.25">
      <c r="A1623" t="s">
        <v>179</v>
      </c>
      <c r="B1623">
        <v>3679.85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0.99941500000000005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3667.84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1.2300499999999999E-3</v>
      </c>
      <c r="L1624">
        <v>0.99969699999999995</v>
      </c>
      <c r="M1624">
        <v>0</v>
      </c>
      <c r="N1624" t="s">
        <v>42</v>
      </c>
      <c r="R1624">
        <f>AVERAGE(B1575:B1624)</f>
        <v>3719.2900000000013</v>
      </c>
      <c r="S1624">
        <f>AVERAGE(C1575:C1624)</f>
        <v>0</v>
      </c>
      <c r="U1624">
        <f>_xlfn.VAR.P(B1575:B1624)</f>
        <v>3504.1638479999988</v>
      </c>
      <c r="V1624">
        <f>_xlfn.VAR.P(C1575:C1624)</f>
        <v>0</v>
      </c>
      <c r="X1624">
        <f>1.96*SQRT(U1624)/50</f>
        <v>2.3204823497261766</v>
      </c>
      <c r="Y1624">
        <f>1.96*SQRT(V1624)/50</f>
        <v>0</v>
      </c>
    </row>
    <row r="1625" spans="1:25" x14ac:dyDescent="0.25">
      <c r="A1625" t="s">
        <v>180</v>
      </c>
      <c r="B1625">
        <v>186069.98860000001</v>
      </c>
      <c r="C1625" t="s">
        <v>36</v>
      </c>
    </row>
    <row r="1626" spans="1:25" x14ac:dyDescent="0.25">
      <c r="A1626" t="s">
        <v>181</v>
      </c>
      <c r="B1626">
        <v>3462.07</v>
      </c>
      <c r="C1626">
        <v>3349.29</v>
      </c>
      <c r="D1626">
        <v>3349.16</v>
      </c>
      <c r="E1626">
        <v>3110.38</v>
      </c>
      <c r="F1626">
        <v>41.690600000000003</v>
      </c>
      <c r="G1626">
        <v>0</v>
      </c>
      <c r="H1626">
        <v>48.045999999999999</v>
      </c>
      <c r="I1626">
        <v>0</v>
      </c>
      <c r="J1626">
        <v>1.2300499999999999E-3</v>
      </c>
      <c r="K1626">
        <v>0.999116</v>
      </c>
      <c r="L1626">
        <v>0</v>
      </c>
      <c r="M1626" t="s">
        <v>42</v>
      </c>
    </row>
    <row r="1627" spans="1:25" x14ac:dyDescent="0.25">
      <c r="A1627" t="s">
        <v>181</v>
      </c>
      <c r="B1627">
        <v>3523.12</v>
      </c>
      <c r="C1627">
        <v>3410.54</v>
      </c>
      <c r="D1627">
        <v>3410.42</v>
      </c>
      <c r="E1627">
        <v>3168.03</v>
      </c>
      <c r="F1627">
        <v>44.1051</v>
      </c>
      <c r="G1627">
        <v>0</v>
      </c>
      <c r="H1627">
        <v>50.022500000000001</v>
      </c>
      <c r="I1627">
        <v>0</v>
      </c>
      <c r="J1627">
        <v>1.2300799999999999E-3</v>
      </c>
      <c r="K1627">
        <v>0.99998600000000004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3492.08</v>
      </c>
      <c r="C1628">
        <v>3379.77</v>
      </c>
      <c r="D1628">
        <v>3379.65</v>
      </c>
      <c r="E1628">
        <v>3138.53</v>
      </c>
      <c r="F1628">
        <v>43.039200000000001</v>
      </c>
      <c r="G1628">
        <v>0</v>
      </c>
      <c r="H1628">
        <v>48.824100000000001</v>
      </c>
      <c r="I1628">
        <v>0</v>
      </c>
      <c r="J1628">
        <v>1.2300499999999999E-3</v>
      </c>
      <c r="K1628">
        <v>0.99949699999999997</v>
      </c>
      <c r="L1628">
        <v>0</v>
      </c>
      <c r="M1628" t="s">
        <v>42</v>
      </c>
    </row>
    <row r="1629" spans="1:25" x14ac:dyDescent="0.25">
      <c r="A1629" t="s">
        <v>181</v>
      </c>
      <c r="B1629">
        <v>3499.76</v>
      </c>
      <c r="C1629">
        <v>3387.67</v>
      </c>
      <c r="D1629">
        <v>3387.55</v>
      </c>
      <c r="E1629">
        <v>3147.24</v>
      </c>
      <c r="F1629">
        <v>43.350900000000003</v>
      </c>
      <c r="G1629">
        <v>0</v>
      </c>
      <c r="H1629">
        <v>50.121499999999997</v>
      </c>
      <c r="I1629">
        <v>0</v>
      </c>
      <c r="J1629">
        <v>1.2300499999999999E-3</v>
      </c>
      <c r="K1629">
        <v>0.99853000000000003</v>
      </c>
      <c r="L1629">
        <v>0</v>
      </c>
      <c r="M1629" t="s">
        <v>42</v>
      </c>
    </row>
    <row r="1630" spans="1:25" x14ac:dyDescent="0.25">
      <c r="A1630" t="s">
        <v>181</v>
      </c>
      <c r="B1630">
        <v>3462.61</v>
      </c>
      <c r="C1630">
        <v>3350.19</v>
      </c>
      <c r="D1630">
        <v>3350.08</v>
      </c>
      <c r="E1630">
        <v>3111.42</v>
      </c>
      <c r="F1630">
        <v>41.856099999999998</v>
      </c>
      <c r="G1630">
        <v>0</v>
      </c>
      <c r="H1630">
        <v>49.182600000000001</v>
      </c>
      <c r="I1630">
        <v>0</v>
      </c>
      <c r="J1630">
        <v>1.2300499999999999E-3</v>
      </c>
      <c r="K1630">
        <v>0.99980999999999998</v>
      </c>
      <c r="L1630">
        <v>0</v>
      </c>
      <c r="M1630" t="s">
        <v>42</v>
      </c>
    </row>
    <row r="1631" spans="1:25" x14ac:dyDescent="0.25">
      <c r="A1631" t="s">
        <v>181</v>
      </c>
      <c r="B1631">
        <v>3464.87</v>
      </c>
      <c r="C1631">
        <v>3352.32</v>
      </c>
      <c r="D1631">
        <v>3352.2</v>
      </c>
      <c r="E1631">
        <v>3113.1</v>
      </c>
      <c r="F1631">
        <v>41.887700000000002</v>
      </c>
      <c r="G1631">
        <v>0</v>
      </c>
      <c r="H1631">
        <v>51.1021</v>
      </c>
      <c r="I1631">
        <v>0</v>
      </c>
      <c r="J1631">
        <v>1.2300499999999999E-3</v>
      </c>
      <c r="K1631">
        <v>0.99946599999999997</v>
      </c>
      <c r="L1631">
        <v>0</v>
      </c>
      <c r="M1631" t="s">
        <v>42</v>
      </c>
    </row>
    <row r="1632" spans="1:25" x14ac:dyDescent="0.25">
      <c r="A1632" t="s">
        <v>181</v>
      </c>
      <c r="B1632">
        <v>3465.55</v>
      </c>
      <c r="C1632">
        <v>3352.62</v>
      </c>
      <c r="D1632">
        <v>3352.5</v>
      </c>
      <c r="E1632">
        <v>3112.92</v>
      </c>
      <c r="F1632">
        <v>41.827199999999998</v>
      </c>
      <c r="G1632">
        <v>0</v>
      </c>
      <c r="H1632">
        <v>49.902299999999997</v>
      </c>
      <c r="I1632">
        <v>0</v>
      </c>
      <c r="J1632">
        <v>1.2300499999999999E-3</v>
      </c>
      <c r="K1632">
        <v>0.99926800000000005</v>
      </c>
      <c r="L1632">
        <v>0</v>
      </c>
      <c r="M1632" t="s">
        <v>42</v>
      </c>
    </row>
    <row r="1633" spans="1:13" x14ac:dyDescent="0.25">
      <c r="A1633" t="s">
        <v>181</v>
      </c>
      <c r="B1633">
        <v>3486.69</v>
      </c>
      <c r="C1633">
        <v>3374.35</v>
      </c>
      <c r="D1633">
        <v>3374.22</v>
      </c>
      <c r="E1633">
        <v>3134.45</v>
      </c>
      <c r="F1633">
        <v>42.696599999999997</v>
      </c>
      <c r="G1633">
        <v>0</v>
      </c>
      <c r="H1633">
        <v>50.216099999999997</v>
      </c>
      <c r="I1633">
        <v>0</v>
      </c>
      <c r="J1633">
        <v>1.2300600000000001E-3</v>
      </c>
      <c r="K1633">
        <v>0.99998100000000001</v>
      </c>
      <c r="L1633">
        <v>0</v>
      </c>
      <c r="M1633" t="s">
        <v>42</v>
      </c>
    </row>
    <row r="1634" spans="1:13" x14ac:dyDescent="0.25">
      <c r="A1634" t="s">
        <v>181</v>
      </c>
      <c r="B1634">
        <v>3481.22</v>
      </c>
      <c r="C1634">
        <v>3368.62</v>
      </c>
      <c r="D1634">
        <v>3368.5</v>
      </c>
      <c r="E1634">
        <v>3127.96</v>
      </c>
      <c r="F1634">
        <v>42.283999999999999</v>
      </c>
      <c r="G1634">
        <v>0</v>
      </c>
      <c r="H1634">
        <v>49.173299999999998</v>
      </c>
      <c r="I1634">
        <v>0</v>
      </c>
      <c r="J1634">
        <v>1.2300600000000001E-3</v>
      </c>
      <c r="K1634">
        <v>0.99962600000000001</v>
      </c>
      <c r="L1634">
        <v>0</v>
      </c>
      <c r="M1634" t="s">
        <v>42</v>
      </c>
    </row>
    <row r="1635" spans="1:13" x14ac:dyDescent="0.25">
      <c r="A1635" t="s">
        <v>181</v>
      </c>
      <c r="B1635">
        <v>3473.52</v>
      </c>
      <c r="C1635">
        <v>3361.05</v>
      </c>
      <c r="D1635">
        <v>3360.93</v>
      </c>
      <c r="E1635">
        <v>3118.82</v>
      </c>
      <c r="F1635">
        <v>42.286799999999999</v>
      </c>
      <c r="G1635">
        <v>0</v>
      </c>
      <c r="H1635">
        <v>50.404299999999999</v>
      </c>
      <c r="I1635">
        <v>0</v>
      </c>
      <c r="J1635">
        <v>1.2300499999999999E-3</v>
      </c>
      <c r="K1635">
        <v>0.99893299999999996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3437.3</v>
      </c>
      <c r="C1636">
        <v>3324.72</v>
      </c>
      <c r="D1636">
        <v>3324.6</v>
      </c>
      <c r="E1636">
        <v>3076.97</v>
      </c>
      <c r="F1636">
        <v>40.693600000000004</v>
      </c>
      <c r="G1636">
        <v>0</v>
      </c>
      <c r="H1636">
        <v>48.339300000000001</v>
      </c>
      <c r="I1636">
        <v>0</v>
      </c>
      <c r="J1636">
        <v>1.23007E-3</v>
      </c>
      <c r="K1636">
        <v>0.99962399999999996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3547.43</v>
      </c>
      <c r="C1637">
        <v>3434.43</v>
      </c>
      <c r="D1637">
        <v>3434.3</v>
      </c>
      <c r="E1637">
        <v>3184.95</v>
      </c>
      <c r="F1637">
        <v>46.297899999999998</v>
      </c>
      <c r="G1637">
        <v>0</v>
      </c>
      <c r="H1637">
        <v>47.619399999999999</v>
      </c>
      <c r="I1637">
        <v>0</v>
      </c>
      <c r="J1637">
        <v>1.2300499999999999E-3</v>
      </c>
      <c r="K1637">
        <v>0.99962700000000004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3475.37</v>
      </c>
      <c r="C1638">
        <v>3362.55</v>
      </c>
      <c r="D1638">
        <v>3362.43</v>
      </c>
      <c r="E1638">
        <v>3122.37</v>
      </c>
      <c r="F1638">
        <v>42.106999999999999</v>
      </c>
      <c r="G1638">
        <v>0</v>
      </c>
      <c r="H1638">
        <v>48.8521</v>
      </c>
      <c r="I1638">
        <v>0</v>
      </c>
      <c r="J1638">
        <v>1.2300499999999999E-3</v>
      </c>
      <c r="K1638">
        <v>0.99989899999999998</v>
      </c>
      <c r="L1638">
        <v>0</v>
      </c>
      <c r="M1638" t="s">
        <v>42</v>
      </c>
    </row>
    <row r="1639" spans="1:13" x14ac:dyDescent="0.25">
      <c r="A1639" t="s">
        <v>181</v>
      </c>
      <c r="B1639">
        <v>3556.84</v>
      </c>
      <c r="C1639">
        <v>3445.04</v>
      </c>
      <c r="D1639">
        <v>3444.9</v>
      </c>
      <c r="E1639">
        <v>3198.94</v>
      </c>
      <c r="F1639">
        <v>47.1571</v>
      </c>
      <c r="G1639">
        <v>0</v>
      </c>
      <c r="H1639">
        <v>49.454300000000003</v>
      </c>
      <c r="I1639">
        <v>0</v>
      </c>
      <c r="J1639">
        <v>1.2300600000000001E-3</v>
      </c>
      <c r="K1639">
        <v>0.99930699999999995</v>
      </c>
      <c r="L1639">
        <v>0</v>
      </c>
      <c r="M1639" t="s">
        <v>42</v>
      </c>
    </row>
    <row r="1640" spans="1:13" x14ac:dyDescent="0.25">
      <c r="A1640" t="s">
        <v>181</v>
      </c>
      <c r="B1640">
        <v>3496.63</v>
      </c>
      <c r="C1640">
        <v>3383.11</v>
      </c>
      <c r="D1640">
        <v>3382.98</v>
      </c>
      <c r="E1640">
        <v>3142.11</v>
      </c>
      <c r="F1640">
        <v>43.457999999999998</v>
      </c>
      <c r="G1640">
        <v>0</v>
      </c>
      <c r="H1640">
        <v>47.946599999999997</v>
      </c>
      <c r="I1640">
        <v>0</v>
      </c>
      <c r="J1640">
        <v>1.2300499999999999E-3</v>
      </c>
      <c r="K1640">
        <v>0.99930799999999997</v>
      </c>
      <c r="L1640">
        <v>0</v>
      </c>
      <c r="M1640" t="s">
        <v>42</v>
      </c>
    </row>
    <row r="1641" spans="1:13" x14ac:dyDescent="0.25">
      <c r="A1641" t="s">
        <v>181</v>
      </c>
      <c r="B1641">
        <v>3529.15</v>
      </c>
      <c r="C1641">
        <v>3417.03</v>
      </c>
      <c r="D1641">
        <v>3416.89</v>
      </c>
      <c r="E1641">
        <v>3172.75</v>
      </c>
      <c r="F1641">
        <v>44.682499999999997</v>
      </c>
      <c r="G1641">
        <v>0</v>
      </c>
      <c r="H1641">
        <v>48.645200000000003</v>
      </c>
      <c r="I1641">
        <v>0</v>
      </c>
      <c r="J1641">
        <v>1.2300499999999999E-3</v>
      </c>
      <c r="K1641">
        <v>0.99958000000000002</v>
      </c>
      <c r="L1641">
        <v>0</v>
      </c>
      <c r="M1641" t="s">
        <v>42</v>
      </c>
    </row>
    <row r="1642" spans="1:13" x14ac:dyDescent="0.25">
      <c r="A1642" t="s">
        <v>181</v>
      </c>
      <c r="B1642">
        <v>3633.91</v>
      </c>
      <c r="C1642">
        <v>3521.47</v>
      </c>
      <c r="D1642">
        <v>3521.36</v>
      </c>
      <c r="E1642">
        <v>3269.82</v>
      </c>
      <c r="F1642">
        <v>49.693899999999999</v>
      </c>
      <c r="G1642">
        <v>0</v>
      </c>
      <c r="H1642">
        <v>44.605699999999999</v>
      </c>
      <c r="I1642">
        <v>0</v>
      </c>
      <c r="J1642">
        <v>1.2300600000000001E-3</v>
      </c>
      <c r="K1642">
        <v>0.99961100000000003</v>
      </c>
      <c r="L1642">
        <v>0</v>
      </c>
      <c r="M1642" t="s">
        <v>42</v>
      </c>
    </row>
    <row r="1643" spans="1:13" x14ac:dyDescent="0.25">
      <c r="A1643" t="s">
        <v>181</v>
      </c>
      <c r="B1643">
        <v>3622.97</v>
      </c>
      <c r="C1643">
        <v>3510.11</v>
      </c>
      <c r="D1643">
        <v>3509.94</v>
      </c>
      <c r="E1643">
        <v>3260.48</v>
      </c>
      <c r="F1643">
        <v>48.799599999999998</v>
      </c>
      <c r="G1643">
        <v>0</v>
      </c>
      <c r="H1643">
        <v>46.1875</v>
      </c>
      <c r="I1643">
        <v>0</v>
      </c>
      <c r="J1643">
        <v>1.2300499999999999E-3</v>
      </c>
      <c r="K1643">
        <v>0.99983699999999998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3598.15</v>
      </c>
      <c r="C1644">
        <v>3485.47</v>
      </c>
      <c r="D1644">
        <v>3485.36</v>
      </c>
      <c r="E1644">
        <v>3236.15</v>
      </c>
      <c r="F1644">
        <v>47.690199999999997</v>
      </c>
      <c r="G1644">
        <v>0</v>
      </c>
      <c r="H1644">
        <v>45.392899999999997</v>
      </c>
      <c r="I1644">
        <v>0</v>
      </c>
      <c r="J1644">
        <v>1.2301E-3</v>
      </c>
      <c r="K1644">
        <v>0.99992999999999999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3569.14</v>
      </c>
      <c r="C1645">
        <v>3455.72</v>
      </c>
      <c r="D1645">
        <v>3455.58</v>
      </c>
      <c r="E1645">
        <v>3209.87</v>
      </c>
      <c r="F1645">
        <v>46.233899999999998</v>
      </c>
      <c r="G1645">
        <v>0</v>
      </c>
      <c r="H1645">
        <v>49.085999999999999</v>
      </c>
      <c r="I1645">
        <v>0</v>
      </c>
      <c r="J1645">
        <v>1.2300600000000001E-3</v>
      </c>
      <c r="K1645">
        <v>0.99948300000000001</v>
      </c>
      <c r="L1645">
        <v>0</v>
      </c>
      <c r="M1645" t="s">
        <v>42</v>
      </c>
    </row>
    <row r="1646" spans="1:13" x14ac:dyDescent="0.25">
      <c r="A1646" t="s">
        <v>181</v>
      </c>
      <c r="B1646">
        <v>3588.17</v>
      </c>
      <c r="C1646">
        <v>3472.9</v>
      </c>
      <c r="D1646">
        <v>3472.77</v>
      </c>
      <c r="E1646">
        <v>3225.28</v>
      </c>
      <c r="F1646">
        <v>47.6036</v>
      </c>
      <c r="G1646">
        <v>0</v>
      </c>
      <c r="H1646">
        <v>47.61</v>
      </c>
      <c r="I1646">
        <v>0</v>
      </c>
      <c r="J1646">
        <v>1.2300499999999999E-3</v>
      </c>
      <c r="K1646">
        <v>0.99938199999999999</v>
      </c>
      <c r="L1646">
        <v>0</v>
      </c>
      <c r="M1646" t="s">
        <v>42</v>
      </c>
    </row>
    <row r="1647" spans="1:13" x14ac:dyDescent="0.25">
      <c r="A1647" t="s">
        <v>181</v>
      </c>
      <c r="B1647">
        <v>3637.52</v>
      </c>
      <c r="C1647">
        <v>3524.26</v>
      </c>
      <c r="D1647">
        <v>3524.14</v>
      </c>
      <c r="E1647">
        <v>3273.45</v>
      </c>
      <c r="F1647">
        <v>49.3324</v>
      </c>
      <c r="G1647">
        <v>0</v>
      </c>
      <c r="H1647">
        <v>45.454300000000003</v>
      </c>
      <c r="I1647">
        <v>0</v>
      </c>
      <c r="J1647">
        <v>1.2300499999999999E-3</v>
      </c>
      <c r="K1647">
        <v>0.99975099999999995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3623.2</v>
      </c>
      <c r="C1648">
        <v>3509.76</v>
      </c>
      <c r="D1648">
        <v>3509.66</v>
      </c>
      <c r="E1648">
        <v>3260.21</v>
      </c>
      <c r="F1648">
        <v>49.268000000000001</v>
      </c>
      <c r="G1648">
        <v>0</v>
      </c>
      <c r="H1648">
        <v>45.174900000000001</v>
      </c>
      <c r="I1648">
        <v>0</v>
      </c>
      <c r="J1648">
        <v>1.23007E-3</v>
      </c>
      <c r="K1648">
        <v>0.99986399999999998</v>
      </c>
      <c r="L1648">
        <v>0</v>
      </c>
      <c r="M1648" t="s">
        <v>42</v>
      </c>
    </row>
    <row r="1649" spans="1:13" x14ac:dyDescent="0.25">
      <c r="A1649" t="s">
        <v>181</v>
      </c>
      <c r="B1649">
        <v>3617.16</v>
      </c>
      <c r="C1649">
        <v>3504.53</v>
      </c>
      <c r="D1649">
        <v>3504.4</v>
      </c>
      <c r="E1649">
        <v>3254.66</v>
      </c>
      <c r="F1649">
        <v>48.757899999999999</v>
      </c>
      <c r="G1649">
        <v>0</v>
      </c>
      <c r="H1649">
        <v>47.304499999999997</v>
      </c>
      <c r="I1649">
        <v>0</v>
      </c>
      <c r="J1649">
        <v>1.2300499999999999E-3</v>
      </c>
      <c r="K1649">
        <v>0.99985599999999997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3604.97</v>
      </c>
      <c r="C1650">
        <v>3491.68</v>
      </c>
      <c r="D1650">
        <v>3491.54</v>
      </c>
      <c r="E1650">
        <v>3242.64</v>
      </c>
      <c r="F1650">
        <v>48.377099999999999</v>
      </c>
      <c r="G1650">
        <v>0</v>
      </c>
      <c r="H1650">
        <v>46.608699999999999</v>
      </c>
      <c r="I1650">
        <v>0</v>
      </c>
      <c r="J1650">
        <v>1.2300600000000001E-3</v>
      </c>
      <c r="K1650">
        <v>0.99936599999999998</v>
      </c>
      <c r="L1650">
        <v>0</v>
      </c>
      <c r="M1650" t="s">
        <v>42</v>
      </c>
    </row>
    <row r="1651" spans="1:13" x14ac:dyDescent="0.25">
      <c r="A1651" t="s">
        <v>181</v>
      </c>
      <c r="B1651">
        <v>3640.43</v>
      </c>
      <c r="C1651">
        <v>3526.6</v>
      </c>
      <c r="D1651">
        <v>3526.48</v>
      </c>
      <c r="E1651">
        <v>3275.45</v>
      </c>
      <c r="F1651">
        <v>49.8523</v>
      </c>
      <c r="G1651">
        <v>0</v>
      </c>
      <c r="H1651">
        <v>46.0884</v>
      </c>
      <c r="I1651">
        <v>0</v>
      </c>
      <c r="J1651">
        <v>1.2300499999999999E-3</v>
      </c>
      <c r="K1651">
        <v>0.99896300000000005</v>
      </c>
      <c r="L1651">
        <v>0</v>
      </c>
      <c r="M1651" t="s">
        <v>42</v>
      </c>
    </row>
    <row r="1652" spans="1:13" x14ac:dyDescent="0.25">
      <c r="A1652" t="s">
        <v>181</v>
      </c>
      <c r="B1652">
        <v>3595</v>
      </c>
      <c r="C1652">
        <v>3482.36</v>
      </c>
      <c r="D1652">
        <v>3482.23</v>
      </c>
      <c r="E1652">
        <v>3233.79</v>
      </c>
      <c r="F1652">
        <v>47.8187</v>
      </c>
      <c r="G1652">
        <v>0</v>
      </c>
      <c r="H1652">
        <v>45.918799999999997</v>
      </c>
      <c r="I1652">
        <v>0</v>
      </c>
      <c r="J1652">
        <v>1.2300600000000001E-3</v>
      </c>
      <c r="K1652">
        <v>0.99967300000000003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3529.51</v>
      </c>
      <c r="C1653">
        <v>3415.09</v>
      </c>
      <c r="D1653">
        <v>3414.97</v>
      </c>
      <c r="E1653">
        <v>3172.12</v>
      </c>
      <c r="F1653">
        <v>44.484000000000002</v>
      </c>
      <c r="G1653">
        <v>0</v>
      </c>
      <c r="H1653">
        <v>48.606499999999997</v>
      </c>
      <c r="I1653">
        <v>0</v>
      </c>
      <c r="J1653">
        <v>1.2300600000000001E-3</v>
      </c>
      <c r="K1653">
        <v>0.99867399999999995</v>
      </c>
      <c r="L1653">
        <v>0</v>
      </c>
      <c r="M1653" t="s">
        <v>42</v>
      </c>
    </row>
    <row r="1654" spans="1:13" x14ac:dyDescent="0.25">
      <c r="A1654" t="s">
        <v>181</v>
      </c>
      <c r="B1654">
        <v>3600.58</v>
      </c>
      <c r="C1654">
        <v>3487.34</v>
      </c>
      <c r="D1654">
        <v>3487.21</v>
      </c>
      <c r="E1654">
        <v>3239.02</v>
      </c>
      <c r="F1654">
        <v>48.646799999999999</v>
      </c>
      <c r="G1654">
        <v>0</v>
      </c>
      <c r="H1654">
        <v>46.136299999999999</v>
      </c>
      <c r="I1654">
        <v>0</v>
      </c>
      <c r="J1654">
        <v>1.2300499999999999E-3</v>
      </c>
      <c r="K1654">
        <v>0.99971900000000002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3613.72</v>
      </c>
      <c r="C1655">
        <v>3500.25</v>
      </c>
      <c r="D1655">
        <v>3500.13</v>
      </c>
      <c r="E1655">
        <v>3250.59</v>
      </c>
      <c r="F1655">
        <v>49.346299999999999</v>
      </c>
      <c r="G1655">
        <v>0</v>
      </c>
      <c r="H1655">
        <v>47.537799999999997</v>
      </c>
      <c r="I1655">
        <v>0</v>
      </c>
      <c r="J1655">
        <v>1.2300900000000001E-3</v>
      </c>
      <c r="K1655">
        <v>0.99925200000000003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3629.98</v>
      </c>
      <c r="C1656">
        <v>3513.89</v>
      </c>
      <c r="D1656">
        <v>3513.75</v>
      </c>
      <c r="E1656">
        <v>3261.9</v>
      </c>
      <c r="F1656">
        <v>50.480400000000003</v>
      </c>
      <c r="G1656">
        <v>0</v>
      </c>
      <c r="H1656">
        <v>47.128799999999998</v>
      </c>
      <c r="I1656">
        <v>0</v>
      </c>
      <c r="J1656">
        <v>1.2300499999999999E-3</v>
      </c>
      <c r="K1656">
        <v>0.99978199999999995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3608.82</v>
      </c>
      <c r="C1657">
        <v>3495.29</v>
      </c>
      <c r="D1657">
        <v>3495.15</v>
      </c>
      <c r="E1657">
        <v>3245.54</v>
      </c>
      <c r="F1657">
        <v>47.993600000000001</v>
      </c>
      <c r="G1657">
        <v>0</v>
      </c>
      <c r="H1657">
        <v>47.843600000000002</v>
      </c>
      <c r="I1657">
        <v>0</v>
      </c>
      <c r="J1657">
        <v>1.2300799999999999E-3</v>
      </c>
      <c r="K1657">
        <v>0.99969699999999995</v>
      </c>
      <c r="L1657">
        <v>0</v>
      </c>
      <c r="M1657" t="s">
        <v>42</v>
      </c>
    </row>
    <row r="1658" spans="1:13" x14ac:dyDescent="0.25">
      <c r="A1658" t="s">
        <v>181</v>
      </c>
      <c r="B1658">
        <v>3599.83</v>
      </c>
      <c r="C1658">
        <v>3483.76</v>
      </c>
      <c r="D1658">
        <v>3483.65</v>
      </c>
      <c r="E1658">
        <v>3234.96</v>
      </c>
      <c r="F1658">
        <v>47.761499999999998</v>
      </c>
      <c r="G1658">
        <v>0</v>
      </c>
      <c r="H1658">
        <v>46.283999999999999</v>
      </c>
      <c r="I1658">
        <v>0</v>
      </c>
      <c r="J1658">
        <v>1.2300600000000001E-3</v>
      </c>
      <c r="K1658">
        <v>0.99908799999999998</v>
      </c>
      <c r="L1658">
        <v>0</v>
      </c>
      <c r="M1658" t="s">
        <v>42</v>
      </c>
    </row>
    <row r="1659" spans="1:13" x14ac:dyDescent="0.25">
      <c r="A1659" t="s">
        <v>181</v>
      </c>
      <c r="B1659">
        <v>3556.32</v>
      </c>
      <c r="C1659">
        <v>3443.48</v>
      </c>
      <c r="D1659">
        <v>3443.36</v>
      </c>
      <c r="E1659">
        <v>3198.98</v>
      </c>
      <c r="F1659">
        <v>45.203200000000002</v>
      </c>
      <c r="G1659">
        <v>0</v>
      </c>
      <c r="H1659">
        <v>49.016599999999997</v>
      </c>
      <c r="I1659">
        <v>0</v>
      </c>
      <c r="J1659">
        <v>1.2300499999999999E-3</v>
      </c>
      <c r="K1659">
        <v>0.99911000000000005</v>
      </c>
      <c r="L1659">
        <v>0</v>
      </c>
      <c r="M1659" t="s">
        <v>42</v>
      </c>
    </row>
    <row r="1660" spans="1:13" x14ac:dyDescent="0.25">
      <c r="A1660" t="s">
        <v>181</v>
      </c>
      <c r="B1660">
        <v>3569.72</v>
      </c>
      <c r="C1660">
        <v>3456.68</v>
      </c>
      <c r="D1660">
        <v>3456.52</v>
      </c>
      <c r="E1660">
        <v>3209.56</v>
      </c>
      <c r="F1660">
        <v>46.0197</v>
      </c>
      <c r="G1660">
        <v>0</v>
      </c>
      <c r="H1660">
        <v>46.1526</v>
      </c>
      <c r="I1660">
        <v>0</v>
      </c>
      <c r="J1660">
        <v>1.2300499999999999E-3</v>
      </c>
      <c r="K1660">
        <v>0.99953899999999996</v>
      </c>
      <c r="L1660">
        <v>0</v>
      </c>
      <c r="M1660" t="s">
        <v>42</v>
      </c>
    </row>
    <row r="1661" spans="1:13" x14ac:dyDescent="0.25">
      <c r="A1661" t="s">
        <v>181</v>
      </c>
      <c r="B1661">
        <v>3551.27</v>
      </c>
      <c r="C1661">
        <v>3438.35</v>
      </c>
      <c r="D1661">
        <v>3438.23</v>
      </c>
      <c r="E1661">
        <v>3192.2</v>
      </c>
      <c r="F1661">
        <v>45.044400000000003</v>
      </c>
      <c r="G1661">
        <v>0</v>
      </c>
      <c r="H1661">
        <v>49.089100000000002</v>
      </c>
      <c r="I1661">
        <v>0</v>
      </c>
      <c r="J1661">
        <v>1.23011E-3</v>
      </c>
      <c r="K1661">
        <v>0.99977800000000006</v>
      </c>
      <c r="L1661">
        <v>0</v>
      </c>
      <c r="M1661" t="s">
        <v>42</v>
      </c>
    </row>
    <row r="1662" spans="1:13" x14ac:dyDescent="0.25">
      <c r="A1662" t="s">
        <v>181</v>
      </c>
      <c r="B1662">
        <v>3537.1</v>
      </c>
      <c r="C1662">
        <v>3422.99</v>
      </c>
      <c r="D1662">
        <v>3422.87</v>
      </c>
      <c r="E1662">
        <v>3178.85</v>
      </c>
      <c r="F1662">
        <v>44.293599999999998</v>
      </c>
      <c r="G1662">
        <v>0</v>
      </c>
      <c r="H1662">
        <v>48.238</v>
      </c>
      <c r="I1662">
        <v>0</v>
      </c>
      <c r="J1662">
        <v>1.2300499999999999E-3</v>
      </c>
      <c r="K1662">
        <v>0.99938400000000005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3539.31</v>
      </c>
      <c r="C1663">
        <v>3425.66</v>
      </c>
      <c r="D1663">
        <v>3425.54</v>
      </c>
      <c r="E1663">
        <v>3179.65</v>
      </c>
      <c r="F1663">
        <v>44.742699999999999</v>
      </c>
      <c r="G1663">
        <v>0</v>
      </c>
      <c r="H1663">
        <v>49.000300000000003</v>
      </c>
      <c r="I1663">
        <v>0</v>
      </c>
      <c r="J1663">
        <v>1.2300499999999999E-3</v>
      </c>
      <c r="K1663">
        <v>0.99973199999999995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3522.05</v>
      </c>
      <c r="C1664">
        <v>3409.41</v>
      </c>
      <c r="D1664">
        <v>3409.28</v>
      </c>
      <c r="E1664">
        <v>3167.37</v>
      </c>
      <c r="F1664">
        <v>43.277999999999999</v>
      </c>
      <c r="G1664">
        <v>0</v>
      </c>
      <c r="H1664">
        <v>48.194899999999997</v>
      </c>
      <c r="I1664">
        <v>0</v>
      </c>
      <c r="J1664">
        <v>1.2300600000000001E-3</v>
      </c>
      <c r="K1664">
        <v>0.99998799999999999</v>
      </c>
      <c r="L1664">
        <v>0</v>
      </c>
      <c r="M1664" t="s">
        <v>42</v>
      </c>
    </row>
    <row r="1665" spans="1:25" x14ac:dyDescent="0.25">
      <c r="A1665" t="s">
        <v>181</v>
      </c>
      <c r="B1665">
        <v>3664.01</v>
      </c>
      <c r="C1665">
        <v>3551.73</v>
      </c>
      <c r="D1665">
        <v>3551.61</v>
      </c>
      <c r="E1665">
        <v>3297.56</v>
      </c>
      <c r="F1665">
        <v>50.972799999999999</v>
      </c>
      <c r="G1665">
        <v>0</v>
      </c>
      <c r="H1665">
        <v>45.077300000000001</v>
      </c>
      <c r="I1665">
        <v>0</v>
      </c>
      <c r="J1665">
        <v>1.2300600000000001E-3</v>
      </c>
      <c r="K1665">
        <v>0.99996200000000002</v>
      </c>
      <c r="L1665">
        <v>0</v>
      </c>
      <c r="M1665" t="s">
        <v>42</v>
      </c>
    </row>
    <row r="1666" spans="1:25" x14ac:dyDescent="0.25">
      <c r="A1666" t="s">
        <v>181</v>
      </c>
      <c r="B1666">
        <v>3508.74</v>
      </c>
      <c r="C1666">
        <v>3395.63</v>
      </c>
      <c r="D1666">
        <v>3395.52</v>
      </c>
      <c r="E1666">
        <v>3152.79</v>
      </c>
      <c r="F1666">
        <v>42.804400000000001</v>
      </c>
      <c r="G1666">
        <v>0</v>
      </c>
      <c r="H1666">
        <v>48.786200000000001</v>
      </c>
      <c r="I1666">
        <v>0</v>
      </c>
      <c r="J1666">
        <v>1.2300499999999999E-3</v>
      </c>
      <c r="K1666">
        <v>0.99994899999999998</v>
      </c>
      <c r="L1666">
        <v>0</v>
      </c>
      <c r="M1666" t="s">
        <v>42</v>
      </c>
    </row>
    <row r="1667" spans="1:25" x14ac:dyDescent="0.25">
      <c r="A1667" t="s">
        <v>181</v>
      </c>
      <c r="B1667">
        <v>3545.37</v>
      </c>
      <c r="C1667">
        <v>3431.09</v>
      </c>
      <c r="D1667">
        <v>3430.96</v>
      </c>
      <c r="E1667">
        <v>3186.89</v>
      </c>
      <c r="F1667">
        <v>45.164099999999998</v>
      </c>
      <c r="G1667">
        <v>0</v>
      </c>
      <c r="H1667">
        <v>48.7254</v>
      </c>
      <c r="I1667">
        <v>0</v>
      </c>
      <c r="J1667">
        <v>1.2300499999999999E-3</v>
      </c>
      <c r="K1667">
        <v>0.99917400000000001</v>
      </c>
      <c r="L1667">
        <v>0</v>
      </c>
      <c r="M1667" t="s">
        <v>42</v>
      </c>
    </row>
    <row r="1668" spans="1:25" x14ac:dyDescent="0.25">
      <c r="A1668" t="s">
        <v>181</v>
      </c>
      <c r="B1668">
        <v>3558.02</v>
      </c>
      <c r="C1668">
        <v>3444.88</v>
      </c>
      <c r="D1668">
        <v>3444.76</v>
      </c>
      <c r="E1668">
        <v>3192.71</v>
      </c>
      <c r="F1668">
        <v>46.667900000000003</v>
      </c>
      <c r="G1668">
        <v>0</v>
      </c>
      <c r="H1668">
        <v>46.7639</v>
      </c>
      <c r="I1668">
        <v>0</v>
      </c>
      <c r="J1668">
        <v>1.2300499999999999E-3</v>
      </c>
      <c r="K1668">
        <v>0.999942</v>
      </c>
      <c r="L1668">
        <v>0</v>
      </c>
      <c r="M1668" t="s">
        <v>42</v>
      </c>
    </row>
    <row r="1669" spans="1:25" x14ac:dyDescent="0.25">
      <c r="A1669" t="s">
        <v>181</v>
      </c>
      <c r="B1669">
        <v>3549.74</v>
      </c>
      <c r="C1669">
        <v>3435.36</v>
      </c>
      <c r="D1669">
        <v>3435.25</v>
      </c>
      <c r="E1669">
        <v>3189.56</v>
      </c>
      <c r="F1669">
        <v>44.924199999999999</v>
      </c>
      <c r="G1669">
        <v>0</v>
      </c>
      <c r="H1669">
        <v>48.703400000000002</v>
      </c>
      <c r="I1669">
        <v>0</v>
      </c>
      <c r="J1669">
        <v>1.2300499999999999E-3</v>
      </c>
      <c r="K1669">
        <v>0.99896099999999999</v>
      </c>
      <c r="L1669">
        <v>0</v>
      </c>
      <c r="M1669" t="s">
        <v>42</v>
      </c>
    </row>
    <row r="1670" spans="1:25" x14ac:dyDescent="0.25">
      <c r="A1670" t="s">
        <v>181</v>
      </c>
      <c r="B1670">
        <v>3535.18</v>
      </c>
      <c r="C1670">
        <v>3422.62</v>
      </c>
      <c r="D1670">
        <v>3422.51</v>
      </c>
      <c r="E1670">
        <v>3176.04</v>
      </c>
      <c r="F1670">
        <v>44.395200000000003</v>
      </c>
      <c r="G1670">
        <v>0</v>
      </c>
      <c r="H1670">
        <v>48.403500000000001</v>
      </c>
      <c r="I1670">
        <v>0</v>
      </c>
      <c r="J1670">
        <v>1.2300900000000001E-3</v>
      </c>
      <c r="K1670">
        <v>0.99914700000000001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3601</v>
      </c>
      <c r="C1671">
        <v>3487.78</v>
      </c>
      <c r="D1671">
        <v>3487.65</v>
      </c>
      <c r="E1671">
        <v>3238.45</v>
      </c>
      <c r="F1671">
        <v>48.119</v>
      </c>
      <c r="G1671">
        <v>0</v>
      </c>
      <c r="H1671">
        <v>47.5383</v>
      </c>
      <c r="I1671">
        <v>0</v>
      </c>
      <c r="J1671">
        <v>1.2300600000000001E-3</v>
      </c>
      <c r="K1671">
        <v>0.99907699999999999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3679.49</v>
      </c>
      <c r="C1672">
        <v>3566.09</v>
      </c>
      <c r="D1672">
        <v>3565.95</v>
      </c>
      <c r="E1672">
        <v>3309.9</v>
      </c>
      <c r="F1672">
        <v>51.358400000000003</v>
      </c>
      <c r="G1672">
        <v>0</v>
      </c>
      <c r="H1672">
        <v>45.914099999999998</v>
      </c>
      <c r="I1672">
        <v>0</v>
      </c>
      <c r="J1672">
        <v>1.2300600000000001E-3</v>
      </c>
      <c r="K1672">
        <v>0.99851299999999998</v>
      </c>
      <c r="L1672">
        <v>0</v>
      </c>
      <c r="M1672" t="s">
        <v>42</v>
      </c>
    </row>
    <row r="1673" spans="1:25" x14ac:dyDescent="0.25">
      <c r="A1673" t="s">
        <v>181</v>
      </c>
      <c r="B1673">
        <v>3647.32</v>
      </c>
      <c r="C1673">
        <v>3532.26</v>
      </c>
      <c r="D1673">
        <v>3532.12</v>
      </c>
      <c r="E1673">
        <v>3279.59</v>
      </c>
      <c r="F1673">
        <v>50.809800000000003</v>
      </c>
      <c r="G1673">
        <v>0</v>
      </c>
      <c r="H1673">
        <v>47.02</v>
      </c>
      <c r="I1673">
        <v>0</v>
      </c>
      <c r="J1673">
        <v>1.2300499999999999E-3</v>
      </c>
      <c r="K1673">
        <v>0.99990999999999997</v>
      </c>
      <c r="L1673">
        <v>0</v>
      </c>
      <c r="M1673" t="s">
        <v>42</v>
      </c>
    </row>
    <row r="1674" spans="1:25" x14ac:dyDescent="0.25">
      <c r="A1674" t="s">
        <v>181</v>
      </c>
      <c r="B1674">
        <v>3631.07</v>
      </c>
      <c r="C1674">
        <v>3515.84</v>
      </c>
      <c r="D1674">
        <v>3515.72</v>
      </c>
      <c r="E1674">
        <v>3264.88</v>
      </c>
      <c r="F1674">
        <v>49.1404</v>
      </c>
      <c r="G1674">
        <v>0</v>
      </c>
      <c r="H1674">
        <v>45.031399999999998</v>
      </c>
      <c r="I1674">
        <v>0</v>
      </c>
      <c r="J1674">
        <v>1.2300900000000001E-3</v>
      </c>
      <c r="K1674">
        <v>0.99989499999999998</v>
      </c>
      <c r="L1674">
        <v>0</v>
      </c>
      <c r="M1674" t="s">
        <v>42</v>
      </c>
    </row>
    <row r="1675" spans="1:25" x14ac:dyDescent="0.25">
      <c r="A1675" t="s">
        <v>181</v>
      </c>
      <c r="B1675">
        <v>3514.68</v>
      </c>
      <c r="C1675">
        <v>3402.02</v>
      </c>
      <c r="D1675">
        <v>3401.9</v>
      </c>
      <c r="E1675">
        <v>3160.06</v>
      </c>
      <c r="F1675">
        <v>43.627699999999997</v>
      </c>
      <c r="G1675">
        <v>0</v>
      </c>
      <c r="H1675">
        <v>50.339599999999997</v>
      </c>
      <c r="I1675">
        <v>0</v>
      </c>
      <c r="J1675">
        <v>1.2300600000000001E-3</v>
      </c>
      <c r="K1675">
        <v>0.99995999999999996</v>
      </c>
      <c r="L1675">
        <v>0</v>
      </c>
      <c r="M1675" t="s">
        <v>42</v>
      </c>
    </row>
    <row r="1676" spans="1:25" x14ac:dyDescent="0.25">
      <c r="A1676" t="s">
        <v>181</v>
      </c>
      <c r="B1676">
        <v>3464.53</v>
      </c>
      <c r="C1676">
        <v>3352.18</v>
      </c>
      <c r="D1676">
        <v>3352.05</v>
      </c>
      <c r="E1676">
        <v>3113.02</v>
      </c>
      <c r="F1676">
        <v>42.296500000000002</v>
      </c>
      <c r="G1676">
        <v>0</v>
      </c>
      <c r="H1676">
        <v>47.863799999999998</v>
      </c>
      <c r="I1676">
        <v>0</v>
      </c>
      <c r="J1676">
        <v>1.2300499999999999E-3</v>
      </c>
      <c r="K1676">
        <v>0.99987400000000004</v>
      </c>
      <c r="L1676">
        <v>0</v>
      </c>
      <c r="M1676" t="s">
        <v>42</v>
      </c>
    </row>
    <row r="1677" spans="1:25" x14ac:dyDescent="0.25">
      <c r="A1677" t="s">
        <v>181</v>
      </c>
      <c r="B1677">
        <v>3522.7</v>
      </c>
      <c r="C1677">
        <v>3410.64</v>
      </c>
      <c r="D1677">
        <v>3410.52</v>
      </c>
      <c r="E1677">
        <v>3167.73</v>
      </c>
      <c r="F1677">
        <v>44.746299999999998</v>
      </c>
      <c r="G1677">
        <v>0</v>
      </c>
      <c r="H1677">
        <v>49.0017</v>
      </c>
      <c r="I1677">
        <v>0</v>
      </c>
      <c r="J1677">
        <v>1.2300499999999999E-3</v>
      </c>
      <c r="K1677">
        <v>0.99884700000000004</v>
      </c>
      <c r="L1677">
        <v>0</v>
      </c>
      <c r="M1677" t="s">
        <v>42</v>
      </c>
    </row>
    <row r="1678" spans="1:25" x14ac:dyDescent="0.25">
      <c r="A1678" t="s">
        <v>181</v>
      </c>
      <c r="B1678">
        <v>3508.93</v>
      </c>
      <c r="C1678">
        <v>3396.95</v>
      </c>
      <c r="D1678">
        <v>3396.83</v>
      </c>
      <c r="E1678">
        <v>3154.72</v>
      </c>
      <c r="F1678">
        <v>43.9925</v>
      </c>
      <c r="G1678">
        <v>0</v>
      </c>
      <c r="H1678">
        <v>47.6678</v>
      </c>
      <c r="I1678">
        <v>0</v>
      </c>
      <c r="J1678">
        <v>1.2300600000000001E-3</v>
      </c>
      <c r="K1678">
        <v>0.99999499999999997</v>
      </c>
      <c r="L1678">
        <v>0</v>
      </c>
      <c r="M1678" t="s">
        <v>42</v>
      </c>
    </row>
    <row r="1679" spans="1:25" x14ac:dyDescent="0.25">
      <c r="A1679" t="s">
        <v>181</v>
      </c>
      <c r="B1679">
        <v>3519.8</v>
      </c>
      <c r="C1679">
        <v>3407.72</v>
      </c>
      <c r="D1679">
        <v>3407.6</v>
      </c>
      <c r="E1679">
        <v>3165.53</v>
      </c>
      <c r="F1679">
        <v>44.3202</v>
      </c>
      <c r="G1679">
        <v>0</v>
      </c>
      <c r="H1679">
        <v>49.440100000000001</v>
      </c>
      <c r="I1679">
        <v>0</v>
      </c>
      <c r="J1679">
        <v>1.2300600000000001E-3</v>
      </c>
      <c r="K1679">
        <v>0.99967099999999998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3498.34</v>
      </c>
      <c r="C1680">
        <v>3385.69</v>
      </c>
      <c r="D1680">
        <v>3385.58</v>
      </c>
      <c r="E1680">
        <v>3144.01</v>
      </c>
      <c r="F1680">
        <v>43.381</v>
      </c>
      <c r="G1680">
        <v>0</v>
      </c>
      <c r="H1680">
        <v>47.660400000000003</v>
      </c>
      <c r="I1680">
        <v>0</v>
      </c>
      <c r="J1680">
        <v>1.2300600000000001E-3</v>
      </c>
      <c r="K1680">
        <v>0.99959399999999998</v>
      </c>
      <c r="L1680">
        <v>0</v>
      </c>
      <c r="M1680" t="s">
        <v>42</v>
      </c>
      <c r="R1680">
        <f>AVERAGE(B1631:B1680)</f>
        <v>3559.0463999999997</v>
      </c>
      <c r="S1680">
        <f>AVERAGE(C1631:C1680)</f>
        <v>3445.8274000000001</v>
      </c>
      <c r="U1680">
        <f>_xlfn.VAR.P(B1631:B1680)</f>
        <v>3591.9314070399978</v>
      </c>
      <c r="V1680">
        <f>_xlfn.VAR.P(C1631:C1680)</f>
        <v>3544.9952392400032</v>
      </c>
      <c r="X1680">
        <f>1.96*SQRT(U1680)/50</f>
        <v>2.3493627811204343</v>
      </c>
      <c r="Y1680">
        <f>1.96*SQRT(V1680)/50</f>
        <v>2.3339626141876737</v>
      </c>
    </row>
    <row r="1681" spans="1:9" x14ac:dyDescent="0.25">
      <c r="A1681" t="s">
        <v>182</v>
      </c>
      <c r="B1681">
        <v>178068.38810000001</v>
      </c>
      <c r="C1681" t="s">
        <v>36</v>
      </c>
    </row>
    <row r="1682" spans="1:9" x14ac:dyDescent="0.25">
      <c r="A1682" t="s">
        <v>183</v>
      </c>
      <c r="B1682">
        <v>9438.2000000000007</v>
      </c>
      <c r="C1682">
        <v>9401.6</v>
      </c>
      <c r="D1682">
        <v>9377.69</v>
      </c>
      <c r="E1682">
        <v>9120.14</v>
      </c>
      <c r="F1682">
        <v>54.395600000000002</v>
      </c>
      <c r="G1682">
        <v>1.2300600000000001E-3</v>
      </c>
      <c r="H1682">
        <v>0.99982499999999996</v>
      </c>
      <c r="I1682">
        <v>0</v>
      </c>
    </row>
    <row r="1683" spans="1:9" x14ac:dyDescent="0.25">
      <c r="A1683" t="s">
        <v>183</v>
      </c>
      <c r="B1683">
        <v>9287.9699999999993</v>
      </c>
      <c r="C1683">
        <v>9167.83</v>
      </c>
      <c r="D1683">
        <v>9146.24</v>
      </c>
      <c r="E1683">
        <v>8899.89</v>
      </c>
      <c r="F1683">
        <v>49.7836</v>
      </c>
      <c r="G1683">
        <v>1.2300499999999999E-3</v>
      </c>
      <c r="H1683">
        <v>0.99938499999999997</v>
      </c>
      <c r="I1683">
        <v>0</v>
      </c>
    </row>
    <row r="1684" spans="1:9" x14ac:dyDescent="0.25">
      <c r="A1684" t="s">
        <v>183</v>
      </c>
      <c r="B1684">
        <v>9280.4599999999991</v>
      </c>
      <c r="C1684">
        <v>9159.44</v>
      </c>
      <c r="D1684">
        <v>9137.5300000000007</v>
      </c>
      <c r="E1684">
        <v>8892.2999999999993</v>
      </c>
      <c r="F1684">
        <v>49.222099999999998</v>
      </c>
      <c r="G1684">
        <v>1.2300799999999999E-3</v>
      </c>
      <c r="H1684">
        <v>0.99993100000000001</v>
      </c>
      <c r="I1684">
        <v>0</v>
      </c>
    </row>
    <row r="1685" spans="1:9" x14ac:dyDescent="0.25">
      <c r="A1685" t="s">
        <v>183</v>
      </c>
      <c r="B1685">
        <v>9213.44</v>
      </c>
      <c r="C1685">
        <v>9092.48</v>
      </c>
      <c r="D1685">
        <v>9072.3799999999992</v>
      </c>
      <c r="E1685">
        <v>8829.09</v>
      </c>
      <c r="F1685">
        <v>48.521599999999999</v>
      </c>
      <c r="G1685">
        <v>1.23007E-3</v>
      </c>
      <c r="H1685">
        <v>0.99981299999999995</v>
      </c>
      <c r="I1685">
        <v>0</v>
      </c>
    </row>
    <row r="1686" spans="1:9" x14ac:dyDescent="0.25">
      <c r="A1686" t="s">
        <v>183</v>
      </c>
      <c r="B1686">
        <v>9213.52</v>
      </c>
      <c r="C1686">
        <v>9093.57</v>
      </c>
      <c r="D1686">
        <v>9071.6299999999992</v>
      </c>
      <c r="E1686">
        <v>8823.9</v>
      </c>
      <c r="F1686">
        <v>51.110300000000002</v>
      </c>
      <c r="G1686">
        <v>1.23007E-3</v>
      </c>
      <c r="H1686">
        <v>0.99987599999999999</v>
      </c>
      <c r="I1686">
        <v>0</v>
      </c>
    </row>
    <row r="1687" spans="1:9" x14ac:dyDescent="0.25">
      <c r="A1687" t="s">
        <v>183</v>
      </c>
      <c r="B1687">
        <v>9248.51</v>
      </c>
      <c r="C1687">
        <v>9123.66</v>
      </c>
      <c r="D1687">
        <v>9097.2900000000009</v>
      </c>
      <c r="E1687">
        <v>8841.85</v>
      </c>
      <c r="F1687">
        <v>55.832799999999999</v>
      </c>
      <c r="G1687">
        <v>1.2300499999999999E-3</v>
      </c>
      <c r="H1687">
        <v>0.99987000000000004</v>
      </c>
      <c r="I1687">
        <v>0</v>
      </c>
    </row>
    <row r="1688" spans="1:9" x14ac:dyDescent="0.25">
      <c r="A1688" t="s">
        <v>183</v>
      </c>
      <c r="B1688">
        <v>9266.76</v>
      </c>
      <c r="C1688">
        <v>9126.85</v>
      </c>
      <c r="D1688">
        <v>9082.18</v>
      </c>
      <c r="E1688">
        <v>8825.84</v>
      </c>
      <c r="F1688">
        <v>53.441800000000001</v>
      </c>
      <c r="G1688">
        <v>1.2300499999999999E-3</v>
      </c>
      <c r="H1688">
        <v>0.99935700000000005</v>
      </c>
      <c r="I1688">
        <v>0</v>
      </c>
    </row>
    <row r="1689" spans="1:9" x14ac:dyDescent="0.25">
      <c r="A1689" t="s">
        <v>183</v>
      </c>
      <c r="B1689">
        <v>9250.82</v>
      </c>
      <c r="C1689">
        <v>9130.24</v>
      </c>
      <c r="D1689">
        <v>9082.2999999999993</v>
      </c>
      <c r="E1689">
        <v>8824.01</v>
      </c>
      <c r="F1689">
        <v>54.089399999999998</v>
      </c>
      <c r="G1689">
        <v>1.2300499999999999E-3</v>
      </c>
      <c r="H1689">
        <v>0.99996200000000002</v>
      </c>
      <c r="I1689">
        <v>0</v>
      </c>
    </row>
    <row r="1690" spans="1:9" x14ac:dyDescent="0.25">
      <c r="A1690" t="s">
        <v>183</v>
      </c>
      <c r="B1690">
        <v>9240.9599999999991</v>
      </c>
      <c r="C1690">
        <v>9119.7999999999993</v>
      </c>
      <c r="D1690">
        <v>9071.64</v>
      </c>
      <c r="E1690">
        <v>8815.68</v>
      </c>
      <c r="F1690">
        <v>53.416600000000003</v>
      </c>
      <c r="G1690">
        <v>1.2301300000000001E-3</v>
      </c>
      <c r="H1690">
        <v>0.99960199999999999</v>
      </c>
      <c r="I1690">
        <v>0</v>
      </c>
    </row>
    <row r="1691" spans="1:9" x14ac:dyDescent="0.25">
      <c r="A1691" t="s">
        <v>183</v>
      </c>
      <c r="B1691">
        <v>9248.24</v>
      </c>
      <c r="C1691">
        <v>9128</v>
      </c>
      <c r="D1691">
        <v>9081.3700000000008</v>
      </c>
      <c r="E1691">
        <v>8824.34</v>
      </c>
      <c r="F1691">
        <v>54.019799999999996</v>
      </c>
      <c r="G1691">
        <v>1.2300499999999999E-3</v>
      </c>
      <c r="H1691">
        <v>0.99993699999999996</v>
      </c>
      <c r="I1691">
        <v>0</v>
      </c>
    </row>
    <row r="1692" spans="1:9" x14ac:dyDescent="0.25">
      <c r="A1692" t="s">
        <v>183</v>
      </c>
      <c r="B1692">
        <v>9246.4500000000007</v>
      </c>
      <c r="C1692">
        <v>9123.24</v>
      </c>
      <c r="D1692">
        <v>9075.2199999999993</v>
      </c>
      <c r="E1692">
        <v>8820.06</v>
      </c>
      <c r="F1692">
        <v>53.627899999999997</v>
      </c>
      <c r="G1692">
        <v>1.2300499999999999E-3</v>
      </c>
      <c r="H1692">
        <v>0.99788299999999996</v>
      </c>
      <c r="I1692">
        <v>0</v>
      </c>
    </row>
    <row r="1693" spans="1:9" x14ac:dyDescent="0.25">
      <c r="A1693" t="s">
        <v>183</v>
      </c>
      <c r="B1693">
        <v>9256.94</v>
      </c>
      <c r="C1693">
        <v>9136.86</v>
      </c>
      <c r="D1693">
        <v>9091.56</v>
      </c>
      <c r="E1693">
        <v>8830.86</v>
      </c>
      <c r="F1693">
        <v>55.9512</v>
      </c>
      <c r="G1693">
        <v>1.2300600000000001E-3</v>
      </c>
      <c r="H1693">
        <v>0.99950799999999995</v>
      </c>
      <c r="I1693">
        <v>0</v>
      </c>
    </row>
    <row r="1694" spans="1:9" x14ac:dyDescent="0.25">
      <c r="A1694" t="s">
        <v>183</v>
      </c>
      <c r="B1694">
        <v>9239.61</v>
      </c>
      <c r="C1694">
        <v>9117.2999999999993</v>
      </c>
      <c r="D1694">
        <v>9068.0499999999993</v>
      </c>
      <c r="E1694">
        <v>8815.76</v>
      </c>
      <c r="F1694">
        <v>52.129300000000001</v>
      </c>
      <c r="G1694">
        <v>1.2300600000000001E-3</v>
      </c>
      <c r="H1694">
        <v>0.99968999999999997</v>
      </c>
      <c r="I1694">
        <v>0</v>
      </c>
    </row>
    <row r="1695" spans="1:9" x14ac:dyDescent="0.25">
      <c r="A1695" t="s">
        <v>183</v>
      </c>
      <c r="B1695">
        <v>9251.2000000000007</v>
      </c>
      <c r="C1695">
        <v>9131.0300000000007</v>
      </c>
      <c r="D1695">
        <v>9076.41</v>
      </c>
      <c r="E1695">
        <v>8822.84</v>
      </c>
      <c r="F1695">
        <v>53.507300000000001</v>
      </c>
      <c r="G1695">
        <v>1.2300499999999999E-3</v>
      </c>
      <c r="H1695">
        <v>0.99975999999999998</v>
      </c>
      <c r="I1695">
        <v>0</v>
      </c>
    </row>
    <row r="1696" spans="1:9" x14ac:dyDescent="0.25">
      <c r="A1696" t="s">
        <v>183</v>
      </c>
      <c r="B1696">
        <v>9238.34</v>
      </c>
      <c r="C1696">
        <v>9117.4</v>
      </c>
      <c r="D1696">
        <v>9063.2900000000009</v>
      </c>
      <c r="E1696">
        <v>8811.75</v>
      </c>
      <c r="F1696">
        <v>51.632199999999997</v>
      </c>
      <c r="G1696">
        <v>1.2300499999999999E-3</v>
      </c>
      <c r="H1696">
        <v>0.99991399999999997</v>
      </c>
      <c r="I1696">
        <v>0</v>
      </c>
    </row>
    <row r="1697" spans="1:9" x14ac:dyDescent="0.25">
      <c r="A1697" t="s">
        <v>183</v>
      </c>
      <c r="B1697">
        <v>9261.1</v>
      </c>
      <c r="C1697">
        <v>9140.69</v>
      </c>
      <c r="D1697">
        <v>9085.83</v>
      </c>
      <c r="E1697">
        <v>8828.66</v>
      </c>
      <c r="F1697">
        <v>52.406399999999998</v>
      </c>
      <c r="G1697">
        <v>1.2300600000000001E-3</v>
      </c>
      <c r="H1697">
        <v>0.99930799999999997</v>
      </c>
      <c r="I1697">
        <v>0</v>
      </c>
    </row>
    <row r="1698" spans="1:9" x14ac:dyDescent="0.25">
      <c r="A1698" t="s">
        <v>183</v>
      </c>
      <c r="B1698">
        <v>9280.93</v>
      </c>
      <c r="C1698">
        <v>9160.2900000000009</v>
      </c>
      <c r="D1698">
        <v>9107.3799999999992</v>
      </c>
      <c r="E1698">
        <v>8853.64</v>
      </c>
      <c r="F1698">
        <v>51.899700000000003</v>
      </c>
      <c r="G1698">
        <v>1.2300499999999999E-3</v>
      </c>
      <c r="H1698">
        <v>0.99937299999999996</v>
      </c>
      <c r="I1698">
        <v>0</v>
      </c>
    </row>
    <row r="1699" spans="1:9" x14ac:dyDescent="0.25">
      <c r="A1699" t="s">
        <v>183</v>
      </c>
      <c r="B1699">
        <v>9292.3799999999992</v>
      </c>
      <c r="C1699">
        <v>9171.08</v>
      </c>
      <c r="D1699">
        <v>9120.7000000000007</v>
      </c>
      <c r="E1699">
        <v>8866.35</v>
      </c>
      <c r="F1699">
        <v>54.477400000000003</v>
      </c>
      <c r="G1699">
        <v>1.23007E-3</v>
      </c>
      <c r="H1699">
        <v>0.999807</v>
      </c>
      <c r="I1699">
        <v>0</v>
      </c>
    </row>
    <row r="1700" spans="1:9" x14ac:dyDescent="0.25">
      <c r="A1700" t="s">
        <v>183</v>
      </c>
      <c r="B1700">
        <v>9294.9699999999993</v>
      </c>
      <c r="C1700">
        <v>9172.85</v>
      </c>
      <c r="D1700">
        <v>9122.9</v>
      </c>
      <c r="E1700">
        <v>8864.58</v>
      </c>
      <c r="F1700">
        <v>54.6081</v>
      </c>
      <c r="G1700">
        <v>1.2300900000000001E-3</v>
      </c>
      <c r="H1700">
        <v>0.99883699999999997</v>
      </c>
      <c r="I1700">
        <v>0</v>
      </c>
    </row>
    <row r="1701" spans="1:9" x14ac:dyDescent="0.25">
      <c r="A1701" t="s">
        <v>183</v>
      </c>
      <c r="B1701">
        <v>9250.25</v>
      </c>
      <c r="C1701">
        <v>9129.59</v>
      </c>
      <c r="D1701">
        <v>9109.0400000000009</v>
      </c>
      <c r="E1701">
        <v>8858.26</v>
      </c>
      <c r="F1701">
        <v>50.535200000000003</v>
      </c>
      <c r="G1701">
        <v>1.2300600000000001E-3</v>
      </c>
      <c r="H1701">
        <v>0.99916199999999999</v>
      </c>
      <c r="I1701">
        <v>0</v>
      </c>
    </row>
    <row r="1702" spans="1:9" x14ac:dyDescent="0.25">
      <c r="A1702" t="s">
        <v>183</v>
      </c>
      <c r="B1702">
        <v>9242.41</v>
      </c>
      <c r="C1702">
        <v>9121.76</v>
      </c>
      <c r="D1702">
        <v>9102.89</v>
      </c>
      <c r="E1702">
        <v>8858.91</v>
      </c>
      <c r="F1702">
        <v>48.970999999999997</v>
      </c>
      <c r="G1702">
        <v>1.2300600000000001E-3</v>
      </c>
      <c r="H1702">
        <v>0.99994799999999995</v>
      </c>
      <c r="I1702">
        <v>0</v>
      </c>
    </row>
    <row r="1703" spans="1:9" x14ac:dyDescent="0.25">
      <c r="A1703" t="s">
        <v>183</v>
      </c>
      <c r="B1703">
        <v>9273.3700000000008</v>
      </c>
      <c r="C1703">
        <v>9152.2800000000007</v>
      </c>
      <c r="D1703">
        <v>9131.6</v>
      </c>
      <c r="E1703">
        <v>8870.5300000000007</v>
      </c>
      <c r="F1703">
        <v>56.537700000000001</v>
      </c>
      <c r="G1703">
        <v>1.2300499999999999E-3</v>
      </c>
      <c r="H1703">
        <v>0.99988100000000002</v>
      </c>
      <c r="I1703">
        <v>0</v>
      </c>
    </row>
    <row r="1704" spans="1:9" x14ac:dyDescent="0.25">
      <c r="A1704" t="s">
        <v>183</v>
      </c>
      <c r="B1704">
        <v>9279.33</v>
      </c>
      <c r="C1704">
        <v>9158.2800000000007</v>
      </c>
      <c r="D1704">
        <v>9136.76</v>
      </c>
      <c r="E1704">
        <v>8874.93</v>
      </c>
      <c r="F1704">
        <v>56.926499999999997</v>
      </c>
      <c r="G1704">
        <v>1.2300499999999999E-3</v>
      </c>
      <c r="H1704">
        <v>0.99954200000000004</v>
      </c>
      <c r="I1704">
        <v>0</v>
      </c>
    </row>
    <row r="1705" spans="1:9" x14ac:dyDescent="0.25">
      <c r="A1705" t="s">
        <v>183</v>
      </c>
      <c r="B1705">
        <v>9249.59</v>
      </c>
      <c r="C1705">
        <v>9129.2000000000007</v>
      </c>
      <c r="D1705">
        <v>9109.61</v>
      </c>
      <c r="E1705">
        <v>8861.32</v>
      </c>
      <c r="F1705">
        <v>50.804900000000004</v>
      </c>
      <c r="G1705">
        <v>1.2300499999999999E-3</v>
      </c>
      <c r="H1705">
        <v>0.99953499999999995</v>
      </c>
      <c r="I1705">
        <v>0</v>
      </c>
    </row>
    <row r="1706" spans="1:9" x14ac:dyDescent="0.25">
      <c r="A1706" t="s">
        <v>183</v>
      </c>
      <c r="B1706">
        <v>9262.61</v>
      </c>
      <c r="C1706">
        <v>9142.48</v>
      </c>
      <c r="D1706">
        <v>9121.5</v>
      </c>
      <c r="E1706">
        <v>8869.7800000000007</v>
      </c>
      <c r="F1706">
        <v>54.316099999999999</v>
      </c>
      <c r="G1706">
        <v>1.2300499999999999E-3</v>
      </c>
      <c r="H1706">
        <v>0.99936599999999998</v>
      </c>
      <c r="I1706">
        <v>0</v>
      </c>
    </row>
    <row r="1707" spans="1:9" x14ac:dyDescent="0.25">
      <c r="A1707" t="s">
        <v>183</v>
      </c>
      <c r="B1707">
        <v>9251.7099999999991</v>
      </c>
      <c r="C1707">
        <v>9130.17</v>
      </c>
      <c r="D1707">
        <v>9109.32</v>
      </c>
      <c r="E1707">
        <v>8862.5400000000009</v>
      </c>
      <c r="F1707">
        <v>50.316099999999999</v>
      </c>
      <c r="G1707">
        <v>1.23007E-3</v>
      </c>
      <c r="H1707">
        <v>0.99976200000000004</v>
      </c>
      <c r="I1707">
        <v>0</v>
      </c>
    </row>
    <row r="1708" spans="1:9" x14ac:dyDescent="0.25">
      <c r="A1708" t="s">
        <v>183</v>
      </c>
      <c r="B1708">
        <v>9239.64</v>
      </c>
      <c r="C1708">
        <v>9118.5400000000009</v>
      </c>
      <c r="D1708">
        <v>9097.24</v>
      </c>
      <c r="E1708">
        <v>8852.2199999999993</v>
      </c>
      <c r="F1708">
        <v>49.127699999999997</v>
      </c>
      <c r="G1708">
        <v>1.23007E-3</v>
      </c>
      <c r="H1708">
        <v>0.99942500000000001</v>
      </c>
      <c r="I1708">
        <v>0</v>
      </c>
    </row>
    <row r="1709" spans="1:9" x14ac:dyDescent="0.25">
      <c r="A1709" t="s">
        <v>183</v>
      </c>
      <c r="B1709">
        <v>9241.7999999999993</v>
      </c>
      <c r="C1709">
        <v>9120.9599999999991</v>
      </c>
      <c r="D1709">
        <v>9100.27</v>
      </c>
      <c r="E1709">
        <v>8856.4599999999991</v>
      </c>
      <c r="F1709">
        <v>48.693399999999997</v>
      </c>
      <c r="G1709">
        <v>1.2300600000000001E-3</v>
      </c>
      <c r="H1709">
        <v>0.99967700000000004</v>
      </c>
      <c r="I1709">
        <v>0</v>
      </c>
    </row>
    <row r="1710" spans="1:9" x14ac:dyDescent="0.25">
      <c r="A1710" t="s">
        <v>183</v>
      </c>
      <c r="B1710">
        <v>9274.57</v>
      </c>
      <c r="C1710">
        <v>9153.7099999999991</v>
      </c>
      <c r="D1710">
        <v>9131.67</v>
      </c>
      <c r="E1710">
        <v>8874.91</v>
      </c>
      <c r="F1710">
        <v>54.403399999999998</v>
      </c>
      <c r="G1710">
        <v>1.2300900000000001E-3</v>
      </c>
      <c r="H1710">
        <v>0.99990900000000005</v>
      </c>
      <c r="I1710">
        <v>0</v>
      </c>
    </row>
    <row r="1711" spans="1:9" x14ac:dyDescent="0.25">
      <c r="A1711" t="s">
        <v>183</v>
      </c>
      <c r="B1711">
        <v>9248.67</v>
      </c>
      <c r="C1711">
        <v>9127.1299999999992</v>
      </c>
      <c r="D1711">
        <v>9106.23</v>
      </c>
      <c r="E1711">
        <v>8861.65</v>
      </c>
      <c r="F1711">
        <v>49.245399999999997</v>
      </c>
      <c r="G1711">
        <v>1.2300499999999999E-3</v>
      </c>
      <c r="H1711">
        <v>0.99997899999999995</v>
      </c>
      <c r="I1711">
        <v>0</v>
      </c>
    </row>
    <row r="1712" spans="1:9" x14ac:dyDescent="0.25">
      <c r="A1712" t="s">
        <v>183</v>
      </c>
      <c r="B1712">
        <v>9253.83</v>
      </c>
      <c r="C1712">
        <v>9133.26</v>
      </c>
      <c r="D1712">
        <v>9111.09</v>
      </c>
      <c r="E1712">
        <v>8863.7999999999993</v>
      </c>
      <c r="F1712">
        <v>51.405000000000001</v>
      </c>
      <c r="G1712">
        <v>1.2300600000000001E-3</v>
      </c>
      <c r="H1712">
        <v>0.99999499999999997</v>
      </c>
      <c r="I1712">
        <v>0</v>
      </c>
    </row>
    <row r="1713" spans="1:9" x14ac:dyDescent="0.25">
      <c r="A1713" t="s">
        <v>183</v>
      </c>
      <c r="B1713">
        <v>9249.06</v>
      </c>
      <c r="C1713">
        <v>9126.92</v>
      </c>
      <c r="D1713">
        <v>9104.26</v>
      </c>
      <c r="E1713">
        <v>8858.31</v>
      </c>
      <c r="F1713">
        <v>49.843000000000004</v>
      </c>
      <c r="G1713">
        <v>1.2300600000000001E-3</v>
      </c>
      <c r="H1713">
        <v>0.99982300000000002</v>
      </c>
      <c r="I1713">
        <v>0</v>
      </c>
    </row>
    <row r="1714" spans="1:9" x14ac:dyDescent="0.25">
      <c r="A1714" t="s">
        <v>183</v>
      </c>
      <c r="B1714">
        <v>9292.76</v>
      </c>
      <c r="C1714">
        <v>9171.9</v>
      </c>
      <c r="D1714">
        <v>9144.2099999999991</v>
      </c>
      <c r="E1714">
        <v>8880.75</v>
      </c>
      <c r="F1714">
        <v>57.248600000000003</v>
      </c>
      <c r="G1714">
        <v>1.2300499999999999E-3</v>
      </c>
      <c r="H1714">
        <v>0.99936000000000003</v>
      </c>
      <c r="I1714">
        <v>0</v>
      </c>
    </row>
    <row r="1715" spans="1:9" x14ac:dyDescent="0.25">
      <c r="A1715" t="s">
        <v>183</v>
      </c>
      <c r="B1715">
        <v>9291.4599999999991</v>
      </c>
      <c r="C1715">
        <v>9170.7900000000009</v>
      </c>
      <c r="D1715">
        <v>9126.9500000000007</v>
      </c>
      <c r="E1715">
        <v>8867.39</v>
      </c>
      <c r="F1715">
        <v>55.234999999999999</v>
      </c>
      <c r="G1715">
        <v>1.2300499999999999E-3</v>
      </c>
      <c r="H1715">
        <v>0.99906200000000001</v>
      </c>
      <c r="I1715">
        <v>0</v>
      </c>
    </row>
    <row r="1716" spans="1:9" x14ac:dyDescent="0.25">
      <c r="A1716" t="s">
        <v>183</v>
      </c>
      <c r="B1716">
        <v>9283.4500000000007</v>
      </c>
      <c r="C1716">
        <v>9162.49</v>
      </c>
      <c r="D1716">
        <v>9113.89</v>
      </c>
      <c r="E1716">
        <v>8859.39</v>
      </c>
      <c r="F1716">
        <v>52.923900000000003</v>
      </c>
      <c r="G1716">
        <v>1.2300600000000001E-3</v>
      </c>
      <c r="H1716">
        <v>0.99975800000000004</v>
      </c>
      <c r="I1716">
        <v>0</v>
      </c>
    </row>
    <row r="1717" spans="1:9" x14ac:dyDescent="0.25">
      <c r="A1717" t="s">
        <v>183</v>
      </c>
      <c r="B1717">
        <v>9283.7000000000007</v>
      </c>
      <c r="C1717">
        <v>9163.48</v>
      </c>
      <c r="D1717">
        <v>9118.69</v>
      </c>
      <c r="E1717">
        <v>8860.2000000000007</v>
      </c>
      <c r="F1717">
        <v>53.614899999999999</v>
      </c>
      <c r="G1717">
        <v>1.2300600000000001E-3</v>
      </c>
      <c r="H1717">
        <v>0.99830099999999999</v>
      </c>
      <c r="I1717">
        <v>0</v>
      </c>
    </row>
    <row r="1718" spans="1:9" x14ac:dyDescent="0.25">
      <c r="A1718" t="s">
        <v>183</v>
      </c>
      <c r="B1718">
        <v>9294.6</v>
      </c>
      <c r="C1718">
        <v>9173.1200000000008</v>
      </c>
      <c r="D1718">
        <v>9125.9500000000007</v>
      </c>
      <c r="E1718">
        <v>8865.9599999999991</v>
      </c>
      <c r="F1718">
        <v>53.166200000000003</v>
      </c>
      <c r="G1718">
        <v>1.2300600000000001E-3</v>
      </c>
      <c r="H1718">
        <v>0.99979099999999999</v>
      </c>
      <c r="I1718">
        <v>0</v>
      </c>
    </row>
    <row r="1719" spans="1:9" x14ac:dyDescent="0.25">
      <c r="A1719" t="s">
        <v>183</v>
      </c>
      <c r="B1719">
        <v>9292.58</v>
      </c>
      <c r="C1719">
        <v>9169.0300000000007</v>
      </c>
      <c r="D1719">
        <v>9122.89</v>
      </c>
      <c r="E1719">
        <v>8865.7199999999993</v>
      </c>
      <c r="F1719">
        <v>53.957599999999999</v>
      </c>
      <c r="G1719">
        <v>1.23007E-3</v>
      </c>
      <c r="H1719">
        <v>0.99974600000000002</v>
      </c>
      <c r="I1719">
        <v>0</v>
      </c>
    </row>
    <row r="1720" spans="1:9" x14ac:dyDescent="0.25">
      <c r="A1720" t="s">
        <v>183</v>
      </c>
      <c r="B1720">
        <v>9291.4</v>
      </c>
      <c r="C1720">
        <v>9169.74</v>
      </c>
      <c r="D1720">
        <v>9118.7000000000007</v>
      </c>
      <c r="E1720">
        <v>8866.09</v>
      </c>
      <c r="F1720">
        <v>52.381399999999999</v>
      </c>
      <c r="G1720">
        <v>1.2300799999999999E-3</v>
      </c>
      <c r="H1720">
        <v>0.99906799999999996</v>
      </c>
      <c r="I1720">
        <v>0</v>
      </c>
    </row>
    <row r="1721" spans="1:9" x14ac:dyDescent="0.25">
      <c r="A1721" t="s">
        <v>183</v>
      </c>
      <c r="B1721">
        <v>9293.42</v>
      </c>
      <c r="C1721">
        <v>9172.57</v>
      </c>
      <c r="D1721">
        <v>9119.57</v>
      </c>
      <c r="E1721">
        <v>8862.92</v>
      </c>
      <c r="F1721">
        <v>52.830199999999998</v>
      </c>
      <c r="G1721">
        <v>1.23007E-3</v>
      </c>
      <c r="H1721">
        <v>0.99971500000000002</v>
      </c>
      <c r="I1721">
        <v>0</v>
      </c>
    </row>
    <row r="1722" spans="1:9" x14ac:dyDescent="0.25">
      <c r="A1722" t="s">
        <v>183</v>
      </c>
      <c r="B1722">
        <v>9290.0499999999993</v>
      </c>
      <c r="C1722">
        <v>9168.83</v>
      </c>
      <c r="D1722">
        <v>9115.6200000000008</v>
      </c>
      <c r="E1722">
        <v>8861.08</v>
      </c>
      <c r="F1722">
        <v>53.5139</v>
      </c>
      <c r="G1722">
        <v>1.2300499999999999E-3</v>
      </c>
      <c r="H1722">
        <v>0.99981500000000001</v>
      </c>
      <c r="I1722">
        <v>0</v>
      </c>
    </row>
    <row r="1723" spans="1:9" x14ac:dyDescent="0.25">
      <c r="A1723" t="s">
        <v>183</v>
      </c>
      <c r="B1723">
        <v>9283.08</v>
      </c>
      <c r="C1723">
        <v>9162.3799999999992</v>
      </c>
      <c r="D1723">
        <v>9108.7099999999991</v>
      </c>
      <c r="E1723">
        <v>8857.07</v>
      </c>
      <c r="F1723">
        <v>51.128599999999999</v>
      </c>
      <c r="G1723">
        <v>1.2300499999999999E-3</v>
      </c>
      <c r="H1723">
        <v>0.99948800000000004</v>
      </c>
      <c r="I1723">
        <v>0</v>
      </c>
    </row>
    <row r="1724" spans="1:9" x14ac:dyDescent="0.25">
      <c r="A1724" t="s">
        <v>183</v>
      </c>
      <c r="B1724">
        <v>9292.8700000000008</v>
      </c>
      <c r="C1724">
        <v>9171.44</v>
      </c>
      <c r="D1724">
        <v>9115.9699999999993</v>
      </c>
      <c r="E1724">
        <v>8863.7999999999993</v>
      </c>
      <c r="F1724">
        <v>51.7286</v>
      </c>
      <c r="G1724">
        <v>1.2300600000000001E-3</v>
      </c>
      <c r="H1724">
        <v>0.99935399999999996</v>
      </c>
      <c r="I1724">
        <v>0</v>
      </c>
    </row>
    <row r="1725" spans="1:9" x14ac:dyDescent="0.25">
      <c r="A1725" t="s">
        <v>183</v>
      </c>
      <c r="B1725">
        <v>9302.01</v>
      </c>
      <c r="C1725">
        <v>9178.24</v>
      </c>
      <c r="D1725">
        <v>9129.09</v>
      </c>
      <c r="E1725">
        <v>8870.0400000000009</v>
      </c>
      <c r="F1725">
        <v>56.244199999999999</v>
      </c>
      <c r="G1725">
        <v>1.2300600000000001E-3</v>
      </c>
      <c r="H1725">
        <v>0.99972399999999995</v>
      </c>
      <c r="I1725">
        <v>0</v>
      </c>
    </row>
    <row r="1726" spans="1:9" x14ac:dyDescent="0.25">
      <c r="A1726" t="s">
        <v>183</v>
      </c>
      <c r="B1726">
        <v>9292.76</v>
      </c>
      <c r="C1726">
        <v>9168.89</v>
      </c>
      <c r="D1726">
        <v>9126.2900000000009</v>
      </c>
      <c r="E1726">
        <v>8869.2099999999991</v>
      </c>
      <c r="F1726">
        <v>52.773699999999998</v>
      </c>
      <c r="G1726">
        <v>1.2301E-3</v>
      </c>
      <c r="H1726">
        <v>0.99987499999999996</v>
      </c>
      <c r="I1726">
        <v>0</v>
      </c>
    </row>
    <row r="1727" spans="1:9" x14ac:dyDescent="0.25">
      <c r="A1727" t="s">
        <v>183</v>
      </c>
      <c r="B1727">
        <v>9251.68</v>
      </c>
      <c r="C1727">
        <v>9129.15</v>
      </c>
      <c r="D1727">
        <v>9108.7900000000009</v>
      </c>
      <c r="E1727">
        <v>8862.6</v>
      </c>
      <c r="F1727">
        <v>49.671900000000001</v>
      </c>
      <c r="G1727">
        <v>1.2300600000000001E-3</v>
      </c>
      <c r="H1727">
        <v>0.99992099999999995</v>
      </c>
      <c r="I1727">
        <v>0</v>
      </c>
    </row>
    <row r="1728" spans="1:9" x14ac:dyDescent="0.25">
      <c r="A1728" t="s">
        <v>183</v>
      </c>
      <c r="B1728">
        <v>9234.6200000000008</v>
      </c>
      <c r="C1728">
        <v>9112.8799999999992</v>
      </c>
      <c r="D1728">
        <v>9092.7800000000007</v>
      </c>
      <c r="E1728">
        <v>8848.08</v>
      </c>
      <c r="F1728">
        <v>49.865000000000002</v>
      </c>
      <c r="G1728">
        <v>1.23007E-3</v>
      </c>
      <c r="H1728">
        <v>0.99996700000000005</v>
      </c>
      <c r="I1728">
        <v>0</v>
      </c>
    </row>
    <row r="1729" spans="1:25" x14ac:dyDescent="0.25">
      <c r="A1729" t="s">
        <v>183</v>
      </c>
      <c r="B1729">
        <v>9230.99</v>
      </c>
      <c r="C1729">
        <v>9108.7000000000007</v>
      </c>
      <c r="D1729">
        <v>9089.43</v>
      </c>
      <c r="E1729">
        <v>8847.4699999999993</v>
      </c>
      <c r="F1729">
        <v>48.678199999999997</v>
      </c>
      <c r="G1729">
        <v>1.2300499999999999E-3</v>
      </c>
      <c r="H1729">
        <v>0.99971399999999999</v>
      </c>
      <c r="I1729">
        <v>0</v>
      </c>
    </row>
    <row r="1730" spans="1:25" x14ac:dyDescent="0.25">
      <c r="A1730" t="s">
        <v>183</v>
      </c>
      <c r="B1730">
        <v>9262.9500000000007</v>
      </c>
      <c r="C1730">
        <v>9142.0499999999993</v>
      </c>
      <c r="D1730">
        <v>9121.19</v>
      </c>
      <c r="E1730">
        <v>8867.5499999999993</v>
      </c>
      <c r="F1730">
        <v>52.805500000000002</v>
      </c>
      <c r="G1730">
        <v>1.2300499999999999E-3</v>
      </c>
      <c r="H1730">
        <v>0.99978500000000003</v>
      </c>
      <c r="I1730">
        <v>0</v>
      </c>
    </row>
    <row r="1731" spans="1:25" x14ac:dyDescent="0.25">
      <c r="A1731" t="s">
        <v>183</v>
      </c>
      <c r="B1731">
        <v>9254.3700000000008</v>
      </c>
      <c r="C1731">
        <v>9133.07</v>
      </c>
      <c r="D1731">
        <v>9112.1200000000008</v>
      </c>
      <c r="E1731">
        <v>8867.02</v>
      </c>
      <c r="F1731">
        <v>50.166200000000003</v>
      </c>
      <c r="G1731">
        <v>1.2301E-3</v>
      </c>
      <c r="H1731">
        <v>0.99999000000000005</v>
      </c>
      <c r="I1731">
        <v>0</v>
      </c>
    </row>
    <row r="1732" spans="1:25" x14ac:dyDescent="0.25">
      <c r="A1732" t="s">
        <v>183</v>
      </c>
      <c r="B1732">
        <v>9266.85</v>
      </c>
      <c r="C1732">
        <v>9145.89</v>
      </c>
      <c r="D1732">
        <v>9123.17</v>
      </c>
      <c r="E1732">
        <v>8868.49</v>
      </c>
      <c r="F1732">
        <v>55.041499999999999</v>
      </c>
      <c r="G1732">
        <v>1.2300499999999999E-3</v>
      </c>
      <c r="H1732">
        <v>0.99829699999999999</v>
      </c>
      <c r="I1732">
        <v>0</v>
      </c>
    </row>
    <row r="1733" spans="1:25" x14ac:dyDescent="0.25">
      <c r="A1733" t="s">
        <v>183</v>
      </c>
      <c r="B1733">
        <v>9253.2000000000007</v>
      </c>
      <c r="C1733">
        <v>9131.0400000000009</v>
      </c>
      <c r="D1733">
        <v>9109.5300000000007</v>
      </c>
      <c r="E1733">
        <v>8860.11</v>
      </c>
      <c r="F1733">
        <v>51.641500000000001</v>
      </c>
      <c r="G1733">
        <v>1.23007E-3</v>
      </c>
      <c r="H1733">
        <v>0.99980599999999997</v>
      </c>
      <c r="I1733">
        <v>0</v>
      </c>
    </row>
    <row r="1734" spans="1:25" x14ac:dyDescent="0.25">
      <c r="A1734" t="s">
        <v>183</v>
      </c>
      <c r="B1734">
        <v>9253.92</v>
      </c>
      <c r="C1734">
        <v>9133.84</v>
      </c>
      <c r="D1734">
        <v>9111.69</v>
      </c>
      <c r="E1734">
        <v>8860.3799999999992</v>
      </c>
      <c r="F1734">
        <v>53.639899999999997</v>
      </c>
      <c r="G1734">
        <v>1.23007E-3</v>
      </c>
      <c r="H1734">
        <v>0.99997000000000003</v>
      </c>
      <c r="I1734">
        <v>0</v>
      </c>
    </row>
    <row r="1735" spans="1:25" x14ac:dyDescent="0.25">
      <c r="A1735" t="s">
        <v>183</v>
      </c>
      <c r="B1735">
        <v>9260.41</v>
      </c>
      <c r="C1735">
        <v>9139.33</v>
      </c>
      <c r="D1735">
        <v>9117.33</v>
      </c>
      <c r="E1735">
        <v>8867.5499999999993</v>
      </c>
      <c r="F1735">
        <v>51.688499999999998</v>
      </c>
      <c r="G1735">
        <v>1.23007E-3</v>
      </c>
      <c r="H1735">
        <v>0.99937399999999998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9243.7000000000007</v>
      </c>
      <c r="C1736">
        <v>9121.9599999999991</v>
      </c>
      <c r="D1736">
        <v>9099.67</v>
      </c>
      <c r="E1736">
        <v>8852.6</v>
      </c>
      <c r="F1736">
        <v>50.607399999999998</v>
      </c>
      <c r="G1736">
        <v>1.2300499999999999E-3</v>
      </c>
      <c r="H1736">
        <v>0.99978500000000003</v>
      </c>
      <c r="I1736">
        <v>0</v>
      </c>
      <c r="R1736">
        <f>AVERAGE(B1687:B1736)</f>
        <v>9264.6175999999996</v>
      </c>
      <c r="S1736">
        <f>AVERAGE(C1687:C1736)</f>
        <v>9142.8876000000037</v>
      </c>
      <c r="U1736">
        <f>_xlfn.VAR.P(B1687:B1736)</f>
        <v>416.58279423999875</v>
      </c>
      <c r="V1736">
        <f>_xlfn.VAR.P(C1687:C1736)</f>
        <v>419.05008624000294</v>
      </c>
      <c r="X1736">
        <f>1.96*SQRT(U1736)/50</f>
        <v>0.80008611095365945</v>
      </c>
      <c r="Y1736">
        <f>1.96*SQRT(V1736)/50</f>
        <v>0.80245194530254471</v>
      </c>
    </row>
    <row r="1737" spans="1:25" x14ac:dyDescent="0.25">
      <c r="A1737" t="s">
        <v>183</v>
      </c>
      <c r="B1737">
        <v>463315.9743</v>
      </c>
      <c r="C1737" t="s">
        <v>36</v>
      </c>
    </row>
    <row r="1738" spans="1:25" x14ac:dyDescent="0.25">
      <c r="A1738" t="s">
        <v>159</v>
      </c>
      <c r="B1738">
        <v>7927.86</v>
      </c>
      <c r="C1738">
        <v>7649.35</v>
      </c>
      <c r="D1738">
        <v>7649.01</v>
      </c>
      <c r="E1738">
        <v>7271.48</v>
      </c>
      <c r="F1738">
        <v>62.488500000000002</v>
      </c>
      <c r="G1738">
        <v>159.13200000000001</v>
      </c>
      <c r="H1738">
        <v>57.528799999999997</v>
      </c>
      <c r="I1738">
        <v>12.1343</v>
      </c>
      <c r="J1738">
        <v>64.018799999999999</v>
      </c>
      <c r="K1738">
        <v>7029.41</v>
      </c>
      <c r="L1738">
        <v>1.2300499999999999E-3</v>
      </c>
      <c r="M1738">
        <v>0.99898699999999996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7504.24</v>
      </c>
      <c r="C1739">
        <v>7301.8</v>
      </c>
      <c r="D1739">
        <v>7301.63</v>
      </c>
      <c r="E1739">
        <v>6911.18</v>
      </c>
      <c r="F1739">
        <v>64.899000000000001</v>
      </c>
      <c r="G1739">
        <v>162.06100000000001</v>
      </c>
      <c r="H1739">
        <v>58.667299999999997</v>
      </c>
      <c r="I1739">
        <v>12.619</v>
      </c>
      <c r="J1739">
        <v>64.950599999999994</v>
      </c>
      <c r="K1739">
        <v>6663.32</v>
      </c>
      <c r="L1739">
        <v>1.2300499999999999E-3</v>
      </c>
      <c r="M1739">
        <v>0.99945899999999999</v>
      </c>
      <c r="N1739">
        <v>0</v>
      </c>
      <c r="O1739" t="s">
        <v>42</v>
      </c>
    </row>
    <row r="1740" spans="1:25" x14ac:dyDescent="0.25">
      <c r="A1740" t="s">
        <v>159</v>
      </c>
      <c r="B1740">
        <v>7595.09</v>
      </c>
      <c r="C1740">
        <v>7387.9</v>
      </c>
      <c r="D1740">
        <v>7387.7</v>
      </c>
      <c r="E1740">
        <v>6987.16</v>
      </c>
      <c r="F1740">
        <v>67.781999999999996</v>
      </c>
      <c r="G1740">
        <v>167.72</v>
      </c>
      <c r="H1740">
        <v>61.079700000000003</v>
      </c>
      <c r="I1740">
        <v>12.930999999999999</v>
      </c>
      <c r="J1740">
        <v>67.411600000000007</v>
      </c>
      <c r="K1740">
        <v>6729.97</v>
      </c>
      <c r="L1740">
        <v>1.2300600000000001E-3</v>
      </c>
      <c r="M1740">
        <v>0.99964399999999998</v>
      </c>
      <c r="N1740">
        <v>0</v>
      </c>
      <c r="O1740" t="s">
        <v>42</v>
      </c>
    </row>
    <row r="1741" spans="1:25" x14ac:dyDescent="0.25">
      <c r="A1741" t="s">
        <v>159</v>
      </c>
      <c r="B1741">
        <v>7960.04</v>
      </c>
      <c r="C1741">
        <v>7758.16</v>
      </c>
      <c r="D1741">
        <v>7758</v>
      </c>
      <c r="E1741">
        <v>7390.19</v>
      </c>
      <c r="F1741">
        <v>60.744700000000002</v>
      </c>
      <c r="G1741">
        <v>160.47399999999999</v>
      </c>
      <c r="H1741">
        <v>57.248899999999999</v>
      </c>
      <c r="I1741">
        <v>12.541499999999999</v>
      </c>
      <c r="J1741">
        <v>64.6845</v>
      </c>
      <c r="K1741">
        <v>7148.27</v>
      </c>
      <c r="L1741">
        <v>1.2300499999999999E-3</v>
      </c>
      <c r="M1741">
        <v>0.99961</v>
      </c>
      <c r="N1741">
        <v>0</v>
      </c>
      <c r="O1741" t="s">
        <v>42</v>
      </c>
    </row>
    <row r="1742" spans="1:25" x14ac:dyDescent="0.25">
      <c r="A1742" t="s">
        <v>159</v>
      </c>
      <c r="B1742">
        <v>7514.14</v>
      </c>
      <c r="C1742">
        <v>7304.11</v>
      </c>
      <c r="D1742">
        <v>7303.95</v>
      </c>
      <c r="E1742">
        <v>6932.63</v>
      </c>
      <c r="F1742">
        <v>60.070799999999998</v>
      </c>
      <c r="G1742">
        <v>167.11600000000001</v>
      </c>
      <c r="H1742">
        <v>62.114199999999997</v>
      </c>
      <c r="I1742">
        <v>13.2066</v>
      </c>
      <c r="J1742">
        <v>64.992099999999994</v>
      </c>
      <c r="K1742">
        <v>6683.76</v>
      </c>
      <c r="L1742">
        <v>1.2308E-3</v>
      </c>
      <c r="M1742">
        <v>0.998803</v>
      </c>
      <c r="N1742">
        <v>0</v>
      </c>
      <c r="O1742" t="s">
        <v>42</v>
      </c>
    </row>
    <row r="1743" spans="1:25" x14ac:dyDescent="0.25">
      <c r="A1743" t="s">
        <v>159</v>
      </c>
      <c r="B1743">
        <v>7981.16</v>
      </c>
      <c r="C1743">
        <v>7807.3</v>
      </c>
      <c r="D1743">
        <v>7807.15</v>
      </c>
      <c r="E1743">
        <v>7436.09</v>
      </c>
      <c r="F1743">
        <v>61.491900000000001</v>
      </c>
      <c r="G1743">
        <v>157.09700000000001</v>
      </c>
      <c r="H1743">
        <v>55.072299999999998</v>
      </c>
      <c r="I1743">
        <v>12.265700000000001</v>
      </c>
      <c r="J1743">
        <v>64.258300000000006</v>
      </c>
      <c r="K1743">
        <v>7197.17</v>
      </c>
      <c r="L1743">
        <v>1.2300499999999999E-3</v>
      </c>
      <c r="M1743">
        <v>0.99902899999999994</v>
      </c>
      <c r="N1743">
        <v>0</v>
      </c>
      <c r="O1743" t="s">
        <v>42</v>
      </c>
    </row>
    <row r="1744" spans="1:25" x14ac:dyDescent="0.25">
      <c r="A1744" t="s">
        <v>159</v>
      </c>
      <c r="B1744">
        <v>7706.33</v>
      </c>
      <c r="C1744">
        <v>7532.39</v>
      </c>
      <c r="D1744">
        <v>7532.23</v>
      </c>
      <c r="E1744">
        <v>7159.96</v>
      </c>
      <c r="F1744">
        <v>60.502299999999998</v>
      </c>
      <c r="G1744">
        <v>157.68199999999999</v>
      </c>
      <c r="H1744">
        <v>56.312899999999999</v>
      </c>
      <c r="I1744">
        <v>12.26</v>
      </c>
      <c r="J1744">
        <v>63.575400000000002</v>
      </c>
      <c r="K1744">
        <v>6921.49</v>
      </c>
      <c r="L1744">
        <v>1.2300499999999999E-3</v>
      </c>
      <c r="M1744">
        <v>0.99965199999999999</v>
      </c>
      <c r="N1744">
        <v>0</v>
      </c>
      <c r="O1744" t="s">
        <v>42</v>
      </c>
    </row>
    <row r="1745" spans="1:15" x14ac:dyDescent="0.25">
      <c r="A1745" t="s">
        <v>159</v>
      </c>
      <c r="B1745">
        <v>7763</v>
      </c>
      <c r="C1745">
        <v>7583.64</v>
      </c>
      <c r="D1745">
        <v>7583.49</v>
      </c>
      <c r="E1745">
        <v>7206.86</v>
      </c>
      <c r="F1745">
        <v>63.1982</v>
      </c>
      <c r="G1745">
        <v>155.25399999999999</v>
      </c>
      <c r="H1745">
        <v>53.927199999999999</v>
      </c>
      <c r="I1745">
        <v>12.1256</v>
      </c>
      <c r="J1745">
        <v>63.7896</v>
      </c>
      <c r="K1745">
        <v>6967.69</v>
      </c>
      <c r="L1745">
        <v>1.2300499999999999E-3</v>
      </c>
      <c r="M1745">
        <v>0.99992899999999996</v>
      </c>
      <c r="N1745">
        <v>0</v>
      </c>
      <c r="O1745" t="s">
        <v>42</v>
      </c>
    </row>
    <row r="1746" spans="1:15" x14ac:dyDescent="0.25">
      <c r="A1746" t="s">
        <v>159</v>
      </c>
      <c r="B1746">
        <v>7608.25</v>
      </c>
      <c r="C1746">
        <v>7431.28</v>
      </c>
      <c r="D1746">
        <v>7431.1</v>
      </c>
      <c r="E1746">
        <v>7036.77</v>
      </c>
      <c r="F1746">
        <v>65.747200000000007</v>
      </c>
      <c r="G1746">
        <v>161.60499999999999</v>
      </c>
      <c r="H1746">
        <v>57.566099999999999</v>
      </c>
      <c r="I1746">
        <v>12.630800000000001</v>
      </c>
      <c r="J1746">
        <v>65.339299999999994</v>
      </c>
      <c r="K1746">
        <v>6787.84</v>
      </c>
      <c r="L1746">
        <v>1.2300499999999999E-3</v>
      </c>
      <c r="M1746">
        <v>0.998892</v>
      </c>
      <c r="N1746">
        <v>0</v>
      </c>
      <c r="O1746" t="s">
        <v>42</v>
      </c>
    </row>
    <row r="1747" spans="1:15" x14ac:dyDescent="0.25">
      <c r="A1747" t="s">
        <v>159</v>
      </c>
      <c r="B1747">
        <v>7652.69</v>
      </c>
      <c r="C1747">
        <v>7476.95</v>
      </c>
      <c r="D1747">
        <v>7476.77</v>
      </c>
      <c r="E1747">
        <v>7086.29</v>
      </c>
      <c r="F1747">
        <v>65.970100000000002</v>
      </c>
      <c r="G1747">
        <v>162.71899999999999</v>
      </c>
      <c r="H1747">
        <v>58.163899999999998</v>
      </c>
      <c r="I1747">
        <v>12.7097</v>
      </c>
      <c r="J1747">
        <v>65.9285</v>
      </c>
      <c r="K1747">
        <v>6836.1</v>
      </c>
      <c r="L1747">
        <v>1.2300600000000001E-3</v>
      </c>
      <c r="M1747">
        <v>0.99992800000000004</v>
      </c>
      <c r="N1747">
        <v>0</v>
      </c>
      <c r="O1747" t="s">
        <v>42</v>
      </c>
    </row>
    <row r="1748" spans="1:15" x14ac:dyDescent="0.25">
      <c r="A1748" t="s">
        <v>159</v>
      </c>
      <c r="B1748">
        <v>7608.1</v>
      </c>
      <c r="C1748">
        <v>7431.55</v>
      </c>
      <c r="D1748">
        <v>7431.39</v>
      </c>
      <c r="E1748">
        <v>7053.22</v>
      </c>
      <c r="F1748">
        <v>63.262900000000002</v>
      </c>
      <c r="G1748">
        <v>158.14599999999999</v>
      </c>
      <c r="H1748">
        <v>55.784100000000002</v>
      </c>
      <c r="I1748">
        <v>12.154</v>
      </c>
      <c r="J1748">
        <v>64.6143</v>
      </c>
      <c r="K1748">
        <v>6811.12</v>
      </c>
      <c r="L1748">
        <v>1.2300600000000001E-3</v>
      </c>
      <c r="M1748">
        <v>0.99817999999999996</v>
      </c>
      <c r="N1748">
        <v>0</v>
      </c>
      <c r="O1748" t="s">
        <v>42</v>
      </c>
    </row>
    <row r="1749" spans="1:15" x14ac:dyDescent="0.25">
      <c r="A1749" t="s">
        <v>159</v>
      </c>
      <c r="B1749">
        <v>7812.21</v>
      </c>
      <c r="C1749">
        <v>7622.95</v>
      </c>
      <c r="D1749">
        <v>7622.79</v>
      </c>
      <c r="E1749">
        <v>7251.42</v>
      </c>
      <c r="F1749">
        <v>63.135899999999999</v>
      </c>
      <c r="G1749">
        <v>158.96700000000001</v>
      </c>
      <c r="H1749">
        <v>55.956899999999997</v>
      </c>
      <c r="I1749">
        <v>12.482100000000001</v>
      </c>
      <c r="J1749">
        <v>64.734499999999997</v>
      </c>
      <c r="K1749">
        <v>7007.5</v>
      </c>
      <c r="L1749">
        <v>1.2300499999999999E-3</v>
      </c>
      <c r="M1749">
        <v>0.99948199999999998</v>
      </c>
      <c r="N1749">
        <v>0</v>
      </c>
      <c r="O1749" t="s">
        <v>42</v>
      </c>
    </row>
    <row r="1750" spans="1:15" x14ac:dyDescent="0.25">
      <c r="A1750" t="s">
        <v>159</v>
      </c>
      <c r="B1750">
        <v>7893.12</v>
      </c>
      <c r="C1750">
        <v>7717.46</v>
      </c>
      <c r="D1750">
        <v>7717.3</v>
      </c>
      <c r="E1750">
        <v>7347.7</v>
      </c>
      <c r="F1750">
        <v>62.9499</v>
      </c>
      <c r="G1750">
        <v>159.41800000000001</v>
      </c>
      <c r="H1750">
        <v>56.919199999999996</v>
      </c>
      <c r="I1750">
        <v>12.186500000000001</v>
      </c>
      <c r="J1750">
        <v>64.567300000000003</v>
      </c>
      <c r="K1750">
        <v>7104.55</v>
      </c>
      <c r="L1750">
        <v>1.2300499999999999E-3</v>
      </c>
      <c r="M1750">
        <v>0.99996200000000002</v>
      </c>
      <c r="N1750">
        <v>0</v>
      </c>
      <c r="O1750" t="s">
        <v>42</v>
      </c>
    </row>
    <row r="1751" spans="1:15" x14ac:dyDescent="0.25">
      <c r="A1751" t="s">
        <v>159</v>
      </c>
      <c r="B1751">
        <v>7701.87</v>
      </c>
      <c r="C1751">
        <v>7526.17</v>
      </c>
      <c r="D1751">
        <v>7525.98</v>
      </c>
      <c r="E1751">
        <v>7168.95</v>
      </c>
      <c r="F1751">
        <v>58.960599999999999</v>
      </c>
      <c r="G1751">
        <v>160.42599999999999</v>
      </c>
      <c r="H1751">
        <v>58.359400000000001</v>
      </c>
      <c r="I1751">
        <v>12.233499999999999</v>
      </c>
      <c r="J1751">
        <v>64.364699999999999</v>
      </c>
      <c r="K1751">
        <v>6928.26</v>
      </c>
      <c r="L1751">
        <v>1.2300499999999999E-3</v>
      </c>
      <c r="M1751">
        <v>0.99908799999999998</v>
      </c>
      <c r="N1751">
        <v>0</v>
      </c>
      <c r="O1751" t="s">
        <v>42</v>
      </c>
    </row>
    <row r="1752" spans="1:15" x14ac:dyDescent="0.25">
      <c r="A1752" t="s">
        <v>159</v>
      </c>
      <c r="B1752">
        <v>7880.14</v>
      </c>
      <c r="C1752">
        <v>7702.44</v>
      </c>
      <c r="D1752">
        <v>7702.27</v>
      </c>
      <c r="E1752">
        <v>7334.22</v>
      </c>
      <c r="F1752">
        <v>61.881399999999999</v>
      </c>
      <c r="G1752">
        <v>160.10499999999999</v>
      </c>
      <c r="H1752">
        <v>56.976900000000001</v>
      </c>
      <c r="I1752">
        <v>12.590400000000001</v>
      </c>
      <c r="J1752">
        <v>65.073700000000002</v>
      </c>
      <c r="K1752">
        <v>7091.87</v>
      </c>
      <c r="L1752">
        <v>1.2300600000000001E-3</v>
      </c>
      <c r="M1752">
        <v>0.99991699999999994</v>
      </c>
      <c r="N1752">
        <v>0</v>
      </c>
      <c r="O1752" t="s">
        <v>42</v>
      </c>
    </row>
    <row r="1753" spans="1:15" x14ac:dyDescent="0.25">
      <c r="A1753" t="s">
        <v>159</v>
      </c>
      <c r="B1753">
        <v>7868.44</v>
      </c>
      <c r="C1753">
        <v>7690.44</v>
      </c>
      <c r="D1753">
        <v>7690.29</v>
      </c>
      <c r="E1753">
        <v>7330.37</v>
      </c>
      <c r="F1753">
        <v>59.929099999999998</v>
      </c>
      <c r="G1753">
        <v>159.60400000000001</v>
      </c>
      <c r="H1753">
        <v>57.543100000000003</v>
      </c>
      <c r="I1753">
        <v>12.216799999999999</v>
      </c>
      <c r="J1753">
        <v>64.1374</v>
      </c>
      <c r="K1753">
        <v>7090.31</v>
      </c>
      <c r="L1753">
        <v>1.2300600000000001E-3</v>
      </c>
      <c r="M1753">
        <v>0.99999400000000005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7785.14</v>
      </c>
      <c r="C1754">
        <v>7610.57</v>
      </c>
      <c r="D1754">
        <v>7610.41</v>
      </c>
      <c r="E1754">
        <v>7233.93</v>
      </c>
      <c r="F1754">
        <v>62.959899999999998</v>
      </c>
      <c r="G1754">
        <v>157.50899999999999</v>
      </c>
      <c r="H1754">
        <v>55.585500000000003</v>
      </c>
      <c r="I1754">
        <v>12.2981</v>
      </c>
      <c r="J1754">
        <v>64.225899999999996</v>
      </c>
      <c r="K1754">
        <v>6992.64</v>
      </c>
      <c r="L1754">
        <v>1.2300600000000001E-3</v>
      </c>
      <c r="M1754">
        <v>0.99953700000000001</v>
      </c>
      <c r="N1754">
        <v>0</v>
      </c>
      <c r="O1754" t="s">
        <v>42</v>
      </c>
    </row>
    <row r="1755" spans="1:15" x14ac:dyDescent="0.25">
      <c r="A1755" t="s">
        <v>159</v>
      </c>
      <c r="B1755">
        <v>7717.61</v>
      </c>
      <c r="C1755">
        <v>7540.52</v>
      </c>
      <c r="D1755">
        <v>7540.33</v>
      </c>
      <c r="E1755">
        <v>7140.16</v>
      </c>
      <c r="F1755">
        <v>67.348799999999997</v>
      </c>
      <c r="G1755">
        <v>162.14099999999999</v>
      </c>
      <c r="H1755">
        <v>56.910899999999998</v>
      </c>
      <c r="I1755">
        <v>12.519299999999999</v>
      </c>
      <c r="J1755">
        <v>66.8249</v>
      </c>
      <c r="K1755">
        <v>6889.67</v>
      </c>
      <c r="L1755">
        <v>1.2300600000000001E-3</v>
      </c>
      <c r="M1755">
        <v>0.99977700000000003</v>
      </c>
      <c r="N1755">
        <v>0</v>
      </c>
      <c r="O1755" t="s">
        <v>42</v>
      </c>
    </row>
    <row r="1756" spans="1:15" x14ac:dyDescent="0.25">
      <c r="A1756" t="s">
        <v>159</v>
      </c>
      <c r="B1756">
        <v>7801.39</v>
      </c>
      <c r="C1756">
        <v>7627.44</v>
      </c>
      <c r="D1756">
        <v>7627.25</v>
      </c>
      <c r="E1756">
        <v>7247.88</v>
      </c>
      <c r="F1756">
        <v>64.669499999999999</v>
      </c>
      <c r="G1756">
        <v>158.386</v>
      </c>
      <c r="H1756">
        <v>55.965000000000003</v>
      </c>
      <c r="I1756">
        <v>12.3352</v>
      </c>
      <c r="J1756">
        <v>64.4833</v>
      </c>
      <c r="K1756">
        <v>7004.24</v>
      </c>
      <c r="L1756">
        <v>1.2300600000000001E-3</v>
      </c>
      <c r="M1756">
        <v>0.99923899999999999</v>
      </c>
      <c r="N1756">
        <v>0</v>
      </c>
      <c r="O1756" t="s">
        <v>42</v>
      </c>
    </row>
    <row r="1757" spans="1:15" x14ac:dyDescent="0.25">
      <c r="A1757" t="s">
        <v>159</v>
      </c>
      <c r="B1757">
        <v>7709.96</v>
      </c>
      <c r="C1757">
        <v>7537.48</v>
      </c>
      <c r="D1757">
        <v>7537.29</v>
      </c>
      <c r="E1757">
        <v>7169.12</v>
      </c>
      <c r="F1757">
        <v>62.491100000000003</v>
      </c>
      <c r="G1757">
        <v>159.88300000000001</v>
      </c>
      <c r="H1757">
        <v>57.989400000000003</v>
      </c>
      <c r="I1757">
        <v>12.204599999999999</v>
      </c>
      <c r="J1757">
        <v>64.263300000000001</v>
      </c>
      <c r="K1757">
        <v>6926.26</v>
      </c>
      <c r="L1757">
        <v>1.2300499999999999E-3</v>
      </c>
      <c r="M1757">
        <v>0.998444</v>
      </c>
      <c r="N1757">
        <v>0</v>
      </c>
      <c r="O1757" t="s">
        <v>42</v>
      </c>
    </row>
    <row r="1758" spans="1:15" x14ac:dyDescent="0.25">
      <c r="A1758" t="s">
        <v>159</v>
      </c>
      <c r="B1758">
        <v>7788.33</v>
      </c>
      <c r="C1758">
        <v>7613.52</v>
      </c>
      <c r="D1758">
        <v>7613.33</v>
      </c>
      <c r="E1758">
        <v>7249.79</v>
      </c>
      <c r="F1758">
        <v>61.812399999999997</v>
      </c>
      <c r="G1758">
        <v>159.72999999999999</v>
      </c>
      <c r="H1758">
        <v>58.0595</v>
      </c>
      <c r="I1758">
        <v>12.0663</v>
      </c>
      <c r="J1758">
        <v>64.122399999999999</v>
      </c>
      <c r="K1758">
        <v>7007.91</v>
      </c>
      <c r="L1758">
        <v>1.2300499999999999E-3</v>
      </c>
      <c r="M1758">
        <v>0.99963100000000005</v>
      </c>
      <c r="N1758">
        <v>0</v>
      </c>
      <c r="O1758" t="s">
        <v>42</v>
      </c>
    </row>
    <row r="1759" spans="1:15" x14ac:dyDescent="0.25">
      <c r="A1759" t="s">
        <v>159</v>
      </c>
      <c r="B1759">
        <v>7784.38</v>
      </c>
      <c r="C1759">
        <v>7605.99</v>
      </c>
      <c r="D1759">
        <v>7605.81</v>
      </c>
      <c r="E1759">
        <v>7241.72</v>
      </c>
      <c r="F1759">
        <v>61.738399999999999</v>
      </c>
      <c r="G1759">
        <v>160.14699999999999</v>
      </c>
      <c r="H1759">
        <v>57.838000000000001</v>
      </c>
      <c r="I1759">
        <v>12.195</v>
      </c>
      <c r="J1759">
        <v>64.774600000000007</v>
      </c>
      <c r="K1759">
        <v>6999.48</v>
      </c>
      <c r="L1759">
        <v>1.2300799999999999E-3</v>
      </c>
      <c r="M1759">
        <v>0.99997899999999995</v>
      </c>
      <c r="N1759">
        <v>0</v>
      </c>
      <c r="O1759" t="s">
        <v>42</v>
      </c>
    </row>
    <row r="1760" spans="1:15" x14ac:dyDescent="0.25">
      <c r="A1760" t="s">
        <v>159</v>
      </c>
      <c r="B1760">
        <v>7941.59</v>
      </c>
      <c r="C1760">
        <v>7768.3</v>
      </c>
      <c r="D1760">
        <v>7768.11</v>
      </c>
      <c r="E1760">
        <v>7403.73</v>
      </c>
      <c r="F1760">
        <v>61.6708</v>
      </c>
      <c r="G1760">
        <v>160.887</v>
      </c>
      <c r="H1760">
        <v>59.155200000000001</v>
      </c>
      <c r="I1760">
        <v>12.17</v>
      </c>
      <c r="J1760">
        <v>64.002099999999999</v>
      </c>
      <c r="K1760">
        <v>7160.5</v>
      </c>
      <c r="L1760">
        <v>1.2300600000000001E-3</v>
      </c>
      <c r="M1760">
        <v>0.99988299999999997</v>
      </c>
      <c r="N1760">
        <v>0</v>
      </c>
      <c r="O1760" t="s">
        <v>42</v>
      </c>
    </row>
    <row r="1761" spans="1:15" x14ac:dyDescent="0.25">
      <c r="A1761" t="s">
        <v>159</v>
      </c>
      <c r="B1761">
        <v>7570.21</v>
      </c>
      <c r="C1761">
        <v>7396.14</v>
      </c>
      <c r="D1761">
        <v>7395.96</v>
      </c>
      <c r="E1761">
        <v>7026.65</v>
      </c>
      <c r="F1761">
        <v>63.102699999999999</v>
      </c>
      <c r="G1761">
        <v>157.45500000000001</v>
      </c>
      <c r="H1761">
        <v>56.089399999999998</v>
      </c>
      <c r="I1761">
        <v>12.1373</v>
      </c>
      <c r="J1761">
        <v>63.892699999999998</v>
      </c>
      <c r="K1761">
        <v>6785.83</v>
      </c>
      <c r="L1761">
        <v>1.2300499999999999E-3</v>
      </c>
      <c r="M1761">
        <v>0.99904099999999996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7668.39</v>
      </c>
      <c r="C1762">
        <v>7495.1</v>
      </c>
      <c r="D1762">
        <v>7494.91</v>
      </c>
      <c r="E1762">
        <v>7123.52</v>
      </c>
      <c r="F1762">
        <v>63.9313</v>
      </c>
      <c r="G1762">
        <v>158.03</v>
      </c>
      <c r="H1762">
        <v>56.685200000000002</v>
      </c>
      <c r="I1762">
        <v>12.0609</v>
      </c>
      <c r="J1762">
        <v>63.866199999999999</v>
      </c>
      <c r="K1762">
        <v>6881.09</v>
      </c>
      <c r="L1762">
        <v>1.2300499999999999E-3</v>
      </c>
      <c r="M1762">
        <v>0.99999400000000005</v>
      </c>
      <c r="N1762">
        <v>0</v>
      </c>
      <c r="O1762" t="s">
        <v>42</v>
      </c>
    </row>
    <row r="1763" spans="1:15" x14ac:dyDescent="0.25">
      <c r="A1763" t="s">
        <v>159</v>
      </c>
      <c r="B1763">
        <v>7506.82</v>
      </c>
      <c r="C1763">
        <v>7331.78</v>
      </c>
      <c r="D1763">
        <v>7331.58</v>
      </c>
      <c r="E1763">
        <v>6930.25</v>
      </c>
      <c r="F1763">
        <v>66.436800000000005</v>
      </c>
      <c r="G1763">
        <v>164.07599999999999</v>
      </c>
      <c r="H1763">
        <v>58.770800000000001</v>
      </c>
      <c r="I1763">
        <v>12.568300000000001</v>
      </c>
      <c r="J1763">
        <v>66.753399999999999</v>
      </c>
      <c r="K1763">
        <v>6678.53</v>
      </c>
      <c r="L1763">
        <v>1.2300499999999999E-3</v>
      </c>
      <c r="M1763">
        <v>0.99934100000000003</v>
      </c>
      <c r="N1763">
        <v>0</v>
      </c>
      <c r="O1763" t="s">
        <v>42</v>
      </c>
    </row>
    <row r="1764" spans="1:15" x14ac:dyDescent="0.25">
      <c r="A1764" t="s">
        <v>159</v>
      </c>
      <c r="B1764">
        <v>7596.68</v>
      </c>
      <c r="C1764">
        <v>7422.8</v>
      </c>
      <c r="D1764">
        <v>7422.61</v>
      </c>
      <c r="E1764">
        <v>7044.75</v>
      </c>
      <c r="F1764">
        <v>63.146700000000003</v>
      </c>
      <c r="G1764">
        <v>162.28700000000001</v>
      </c>
      <c r="H1764">
        <v>59.160200000000003</v>
      </c>
      <c r="I1764">
        <v>12.624700000000001</v>
      </c>
      <c r="J1764">
        <v>64.607699999999994</v>
      </c>
      <c r="K1764">
        <v>6798.11</v>
      </c>
      <c r="L1764">
        <v>1.23017E-3</v>
      </c>
      <c r="M1764">
        <v>0.99984700000000004</v>
      </c>
      <c r="N1764">
        <v>0</v>
      </c>
      <c r="O1764" t="s">
        <v>42</v>
      </c>
    </row>
    <row r="1765" spans="1:15" x14ac:dyDescent="0.25">
      <c r="A1765" t="s">
        <v>159</v>
      </c>
      <c r="B1765">
        <v>7543.08</v>
      </c>
      <c r="C1765">
        <v>7368.19</v>
      </c>
      <c r="D1765">
        <v>7368</v>
      </c>
      <c r="E1765">
        <v>7007.19</v>
      </c>
      <c r="F1765">
        <v>60.742199999999997</v>
      </c>
      <c r="G1765">
        <v>161.81899999999999</v>
      </c>
      <c r="H1765">
        <v>59.235199999999999</v>
      </c>
      <c r="I1765">
        <v>12.205399999999999</v>
      </c>
      <c r="J1765">
        <v>64.900499999999994</v>
      </c>
      <c r="K1765">
        <v>6764.11</v>
      </c>
      <c r="L1765">
        <v>1.2300499999999999E-3</v>
      </c>
      <c r="M1765">
        <v>0.99965400000000004</v>
      </c>
      <c r="N1765">
        <v>0</v>
      </c>
      <c r="O1765" t="s">
        <v>42</v>
      </c>
    </row>
    <row r="1766" spans="1:15" x14ac:dyDescent="0.25">
      <c r="A1766" t="s">
        <v>159</v>
      </c>
      <c r="B1766">
        <v>7682.44</v>
      </c>
      <c r="C1766">
        <v>7509.5</v>
      </c>
      <c r="D1766">
        <v>7509.32</v>
      </c>
      <c r="E1766">
        <v>7144.17</v>
      </c>
      <c r="F1766">
        <v>61.1526</v>
      </c>
      <c r="G1766">
        <v>160.85</v>
      </c>
      <c r="H1766">
        <v>58.813600000000001</v>
      </c>
      <c r="I1766">
        <v>12.235900000000001</v>
      </c>
      <c r="J1766">
        <v>64.061599999999999</v>
      </c>
      <c r="K1766">
        <v>6901.52</v>
      </c>
      <c r="L1766">
        <v>1.2300499999999999E-3</v>
      </c>
      <c r="M1766">
        <v>0.999969</v>
      </c>
      <c r="N1766">
        <v>0</v>
      </c>
      <c r="O1766" t="s">
        <v>42</v>
      </c>
    </row>
    <row r="1767" spans="1:15" x14ac:dyDescent="0.25">
      <c r="A1767" t="s">
        <v>159</v>
      </c>
      <c r="B1767">
        <v>7789.4</v>
      </c>
      <c r="C1767">
        <v>7613.58</v>
      </c>
      <c r="D1767">
        <v>7613.4</v>
      </c>
      <c r="E1767">
        <v>7249.25</v>
      </c>
      <c r="F1767">
        <v>61.023400000000002</v>
      </c>
      <c r="G1767">
        <v>160.33000000000001</v>
      </c>
      <c r="H1767">
        <v>57.811399999999999</v>
      </c>
      <c r="I1767">
        <v>12.1995</v>
      </c>
      <c r="J1767">
        <v>64.793599999999998</v>
      </c>
      <c r="K1767">
        <v>7007.43</v>
      </c>
      <c r="L1767">
        <v>1.2300799999999999E-3</v>
      </c>
      <c r="M1767">
        <v>0.99875700000000001</v>
      </c>
      <c r="N1767">
        <v>0</v>
      </c>
      <c r="O1767" t="s">
        <v>42</v>
      </c>
    </row>
    <row r="1768" spans="1:15" x14ac:dyDescent="0.25">
      <c r="A1768" t="s">
        <v>159</v>
      </c>
      <c r="B1768">
        <v>7823.56</v>
      </c>
      <c r="C1768">
        <v>7648.45</v>
      </c>
      <c r="D1768">
        <v>7648.27</v>
      </c>
      <c r="E1768">
        <v>7278.55</v>
      </c>
      <c r="F1768">
        <v>62.321199999999997</v>
      </c>
      <c r="G1768">
        <v>158.375</v>
      </c>
      <c r="H1768">
        <v>56.788400000000003</v>
      </c>
      <c r="I1768">
        <v>12.120200000000001</v>
      </c>
      <c r="J1768">
        <v>64.066699999999997</v>
      </c>
      <c r="K1768">
        <v>7037.29</v>
      </c>
      <c r="L1768">
        <v>1.2300799999999999E-3</v>
      </c>
      <c r="M1768">
        <v>0.999116</v>
      </c>
      <c r="N1768">
        <v>0</v>
      </c>
      <c r="O1768" t="s">
        <v>42</v>
      </c>
    </row>
    <row r="1769" spans="1:15" x14ac:dyDescent="0.25">
      <c r="A1769" t="s">
        <v>159</v>
      </c>
      <c r="B1769">
        <v>7747.71</v>
      </c>
      <c r="C1769">
        <v>7573.61</v>
      </c>
      <c r="D1769">
        <v>7573.44</v>
      </c>
      <c r="E1769">
        <v>7206.98</v>
      </c>
      <c r="F1769">
        <v>61.402099999999997</v>
      </c>
      <c r="G1769">
        <v>159.73599999999999</v>
      </c>
      <c r="H1769">
        <v>57.481900000000003</v>
      </c>
      <c r="I1769">
        <v>12.191599999999999</v>
      </c>
      <c r="J1769">
        <v>64.554599999999994</v>
      </c>
      <c r="K1769">
        <v>6965.19</v>
      </c>
      <c r="L1769">
        <v>1.2300600000000001E-3</v>
      </c>
      <c r="M1769">
        <v>0.99967399999999995</v>
      </c>
      <c r="N1769">
        <v>0</v>
      </c>
      <c r="O1769" t="s">
        <v>42</v>
      </c>
    </row>
    <row r="1770" spans="1:15" x14ac:dyDescent="0.25">
      <c r="A1770" t="s">
        <v>159</v>
      </c>
      <c r="B1770">
        <v>7653.29</v>
      </c>
      <c r="C1770">
        <v>7480.1</v>
      </c>
      <c r="D1770">
        <v>7479.91</v>
      </c>
      <c r="E1770">
        <v>7105.46</v>
      </c>
      <c r="F1770">
        <v>62.662500000000001</v>
      </c>
      <c r="G1770">
        <v>160.203</v>
      </c>
      <c r="H1770">
        <v>58.011099999999999</v>
      </c>
      <c r="I1770">
        <v>12.183199999999999</v>
      </c>
      <c r="J1770">
        <v>64.602000000000004</v>
      </c>
      <c r="K1770">
        <v>6862.06</v>
      </c>
      <c r="L1770">
        <v>1.2300499999999999E-3</v>
      </c>
      <c r="M1770">
        <v>0.99937299999999996</v>
      </c>
      <c r="N1770">
        <v>0</v>
      </c>
      <c r="O1770" t="s">
        <v>42</v>
      </c>
    </row>
    <row r="1771" spans="1:15" x14ac:dyDescent="0.25">
      <c r="A1771" t="s">
        <v>159</v>
      </c>
      <c r="B1771">
        <v>7741.98</v>
      </c>
      <c r="C1771">
        <v>7568.4</v>
      </c>
      <c r="D1771">
        <v>7568.21</v>
      </c>
      <c r="E1771">
        <v>7187.6</v>
      </c>
      <c r="F1771">
        <v>64.348200000000006</v>
      </c>
      <c r="G1771">
        <v>164.73500000000001</v>
      </c>
      <c r="H1771">
        <v>60.139400000000002</v>
      </c>
      <c r="I1771">
        <v>12.6061</v>
      </c>
      <c r="J1771">
        <v>66.389799999999994</v>
      </c>
      <c r="K1771">
        <v>6937.59</v>
      </c>
      <c r="L1771">
        <v>1.2300499999999999E-3</v>
      </c>
      <c r="M1771">
        <v>0.99972000000000005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7793.7</v>
      </c>
      <c r="C1772">
        <v>7614.97</v>
      </c>
      <c r="D1772">
        <v>7614.81</v>
      </c>
      <c r="E1772">
        <v>7253.87</v>
      </c>
      <c r="F1772">
        <v>60.803699999999999</v>
      </c>
      <c r="G1772">
        <v>160.54300000000001</v>
      </c>
      <c r="H1772">
        <v>57.8489</v>
      </c>
      <c r="I1772">
        <v>12.5802</v>
      </c>
      <c r="J1772">
        <v>64.320700000000002</v>
      </c>
      <c r="K1772">
        <v>7011.94</v>
      </c>
      <c r="L1772">
        <v>1.2300600000000001E-3</v>
      </c>
      <c r="M1772">
        <v>0.99965700000000002</v>
      </c>
      <c r="N1772">
        <v>0</v>
      </c>
      <c r="O1772" t="s">
        <v>42</v>
      </c>
    </row>
    <row r="1773" spans="1:15" x14ac:dyDescent="0.25">
      <c r="A1773" t="s">
        <v>159</v>
      </c>
      <c r="B1773">
        <v>7738.41</v>
      </c>
      <c r="C1773">
        <v>7565.66</v>
      </c>
      <c r="D1773">
        <v>7565.51</v>
      </c>
      <c r="E1773">
        <v>7199.6</v>
      </c>
      <c r="F1773">
        <v>61.9146</v>
      </c>
      <c r="G1773">
        <v>155.48400000000001</v>
      </c>
      <c r="H1773">
        <v>53.8371</v>
      </c>
      <c r="I1773">
        <v>12.2028</v>
      </c>
      <c r="J1773">
        <v>63.910400000000003</v>
      </c>
      <c r="K1773">
        <v>6962.04</v>
      </c>
      <c r="L1773">
        <v>1.2300499999999999E-3</v>
      </c>
      <c r="M1773">
        <v>0.99946100000000004</v>
      </c>
      <c r="N1773">
        <v>0</v>
      </c>
      <c r="O1773" t="s">
        <v>42</v>
      </c>
    </row>
    <row r="1774" spans="1:15" x14ac:dyDescent="0.25">
      <c r="A1774" t="s">
        <v>159</v>
      </c>
      <c r="B1774">
        <v>7619.36</v>
      </c>
      <c r="C1774">
        <v>7445.12</v>
      </c>
      <c r="D1774">
        <v>7444.97</v>
      </c>
      <c r="E1774">
        <v>7086.78</v>
      </c>
      <c r="F1774">
        <v>59.585000000000001</v>
      </c>
      <c r="G1774">
        <v>157.453</v>
      </c>
      <c r="H1774">
        <v>56.198799999999999</v>
      </c>
      <c r="I1774">
        <v>12.2166</v>
      </c>
      <c r="J1774">
        <v>63.503599999999999</v>
      </c>
      <c r="K1774">
        <v>6849.55</v>
      </c>
      <c r="L1774">
        <v>1.2300600000000001E-3</v>
      </c>
      <c r="M1774">
        <v>0.99990100000000004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7959.98</v>
      </c>
      <c r="C1775">
        <v>7785.03</v>
      </c>
      <c r="D1775">
        <v>7784.89</v>
      </c>
      <c r="E1775">
        <v>7432.31</v>
      </c>
      <c r="F1775">
        <v>58.517000000000003</v>
      </c>
      <c r="G1775">
        <v>156.20599999999999</v>
      </c>
      <c r="H1775">
        <v>55.6586</v>
      </c>
      <c r="I1775">
        <v>12.1938</v>
      </c>
      <c r="J1775">
        <v>63.015700000000002</v>
      </c>
      <c r="K1775">
        <v>7197.2</v>
      </c>
      <c r="L1775">
        <v>1.2300600000000001E-3</v>
      </c>
      <c r="M1775">
        <v>0.99987400000000004</v>
      </c>
      <c r="N1775">
        <v>0</v>
      </c>
      <c r="O1775" t="s">
        <v>42</v>
      </c>
    </row>
    <row r="1776" spans="1:15" x14ac:dyDescent="0.25">
      <c r="A1776" t="s">
        <v>159</v>
      </c>
      <c r="B1776">
        <v>7884.48</v>
      </c>
      <c r="C1776">
        <v>7705.84</v>
      </c>
      <c r="D1776">
        <v>7705.7</v>
      </c>
      <c r="E1776">
        <v>7344.46</v>
      </c>
      <c r="F1776">
        <v>60.997399999999999</v>
      </c>
      <c r="G1776">
        <v>154.13399999999999</v>
      </c>
      <c r="H1776">
        <v>54.051099999999998</v>
      </c>
      <c r="I1776">
        <v>12.046900000000001</v>
      </c>
      <c r="J1776">
        <v>62.622300000000003</v>
      </c>
      <c r="K1776">
        <v>7108.81</v>
      </c>
      <c r="L1776">
        <v>1.23015E-3</v>
      </c>
      <c r="M1776">
        <v>0.99954600000000005</v>
      </c>
      <c r="N1776">
        <v>0</v>
      </c>
      <c r="O1776" t="s">
        <v>42</v>
      </c>
    </row>
    <row r="1777" spans="1:25" x14ac:dyDescent="0.25">
      <c r="A1777" t="s">
        <v>159</v>
      </c>
      <c r="B1777">
        <v>7873.63</v>
      </c>
      <c r="C1777">
        <v>7696.17</v>
      </c>
      <c r="D1777">
        <v>7696.02</v>
      </c>
      <c r="E1777">
        <v>7337.37</v>
      </c>
      <c r="F1777">
        <v>59.934899999999999</v>
      </c>
      <c r="G1777">
        <v>157.25700000000001</v>
      </c>
      <c r="H1777">
        <v>55.755099999999999</v>
      </c>
      <c r="I1777">
        <v>12.2408</v>
      </c>
      <c r="J1777">
        <v>63.7806</v>
      </c>
      <c r="K1777">
        <v>7099.38</v>
      </c>
      <c r="L1777">
        <v>1.2300600000000001E-3</v>
      </c>
      <c r="M1777">
        <v>0.99962200000000001</v>
      </c>
      <c r="N1777">
        <v>0</v>
      </c>
      <c r="O1777" t="s">
        <v>42</v>
      </c>
    </row>
    <row r="1778" spans="1:25" x14ac:dyDescent="0.25">
      <c r="A1778" t="s">
        <v>159</v>
      </c>
      <c r="B1778">
        <v>7820.36</v>
      </c>
      <c r="C1778">
        <v>7642.55</v>
      </c>
      <c r="D1778">
        <v>7642.38</v>
      </c>
      <c r="E1778">
        <v>7252.35</v>
      </c>
      <c r="F1778">
        <v>66.862799999999993</v>
      </c>
      <c r="G1778">
        <v>159.68799999999999</v>
      </c>
      <c r="H1778">
        <v>56.009599999999999</v>
      </c>
      <c r="I1778">
        <v>12.414899999999999</v>
      </c>
      <c r="J1778">
        <v>65.757400000000004</v>
      </c>
      <c r="K1778">
        <v>7004.45</v>
      </c>
      <c r="L1778">
        <v>1.2300499999999999E-3</v>
      </c>
      <c r="M1778">
        <v>0.99849699999999997</v>
      </c>
      <c r="N1778">
        <v>0</v>
      </c>
      <c r="O1778" t="s">
        <v>42</v>
      </c>
    </row>
    <row r="1779" spans="1:25" x14ac:dyDescent="0.25">
      <c r="A1779" t="s">
        <v>159</v>
      </c>
      <c r="B1779">
        <v>7738.07</v>
      </c>
      <c r="C1779">
        <v>7558.98</v>
      </c>
      <c r="D1779">
        <v>7558.83</v>
      </c>
      <c r="E1779">
        <v>7188.27</v>
      </c>
      <c r="F1779">
        <v>62.004399999999997</v>
      </c>
      <c r="G1779">
        <v>158.32900000000001</v>
      </c>
      <c r="H1779">
        <v>55.883600000000001</v>
      </c>
      <c r="I1779">
        <v>12.3035</v>
      </c>
      <c r="J1779">
        <v>64.310599999999994</v>
      </c>
      <c r="K1779">
        <v>6946.91</v>
      </c>
      <c r="L1779">
        <v>1.2300600000000001E-3</v>
      </c>
      <c r="M1779">
        <v>0.99868100000000004</v>
      </c>
      <c r="N1779">
        <v>0</v>
      </c>
      <c r="O1779" t="s">
        <v>42</v>
      </c>
    </row>
    <row r="1780" spans="1:25" x14ac:dyDescent="0.25">
      <c r="A1780" t="s">
        <v>159</v>
      </c>
      <c r="B1780">
        <v>7933.8</v>
      </c>
      <c r="C1780">
        <v>7759.98</v>
      </c>
      <c r="D1780">
        <v>7759.83</v>
      </c>
      <c r="E1780">
        <v>7384.12</v>
      </c>
      <c r="F1780">
        <v>63.383499999999998</v>
      </c>
      <c r="G1780">
        <v>158.804</v>
      </c>
      <c r="H1780">
        <v>55.4178</v>
      </c>
      <c r="I1780">
        <v>12.243499999999999</v>
      </c>
      <c r="J1780">
        <v>64.738200000000006</v>
      </c>
      <c r="K1780">
        <v>7141.18</v>
      </c>
      <c r="L1780">
        <v>1.23007E-3</v>
      </c>
      <c r="M1780">
        <v>0.99978199999999995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7820.48</v>
      </c>
      <c r="C1781">
        <v>7645.11</v>
      </c>
      <c r="D1781">
        <v>7644.96</v>
      </c>
      <c r="E1781">
        <v>7269.44</v>
      </c>
      <c r="F1781">
        <v>63.229199999999999</v>
      </c>
      <c r="G1781">
        <v>157.69499999999999</v>
      </c>
      <c r="H1781">
        <v>55.837299999999999</v>
      </c>
      <c r="I1781">
        <v>12.166700000000001</v>
      </c>
      <c r="J1781">
        <v>64.273700000000005</v>
      </c>
      <c r="K1781">
        <v>7028.13</v>
      </c>
      <c r="L1781">
        <v>1.2300499999999999E-3</v>
      </c>
      <c r="M1781">
        <v>0.999108</v>
      </c>
      <c r="N1781">
        <v>0</v>
      </c>
      <c r="O1781" t="s">
        <v>42</v>
      </c>
    </row>
    <row r="1782" spans="1:25" x14ac:dyDescent="0.25">
      <c r="A1782" t="s">
        <v>159</v>
      </c>
      <c r="B1782">
        <v>8032.43</v>
      </c>
      <c r="C1782">
        <v>7855.26</v>
      </c>
      <c r="D1782">
        <v>7855.11</v>
      </c>
      <c r="E1782">
        <v>7484.86</v>
      </c>
      <c r="F1782">
        <v>62.107599999999998</v>
      </c>
      <c r="G1782">
        <v>159.30199999999999</v>
      </c>
      <c r="H1782">
        <v>56.878399999999999</v>
      </c>
      <c r="I1782">
        <v>12.2834</v>
      </c>
      <c r="J1782">
        <v>64.317899999999995</v>
      </c>
      <c r="K1782">
        <v>7242.86</v>
      </c>
      <c r="L1782">
        <v>1.2300600000000001E-3</v>
      </c>
      <c r="M1782">
        <v>0.99997999999999998</v>
      </c>
      <c r="N1782">
        <v>0</v>
      </c>
      <c r="O1782" t="s">
        <v>42</v>
      </c>
    </row>
    <row r="1783" spans="1:25" x14ac:dyDescent="0.25">
      <c r="A1783" t="s">
        <v>159</v>
      </c>
      <c r="B1783">
        <v>8054.82</v>
      </c>
      <c r="C1783">
        <v>7880.33</v>
      </c>
      <c r="D1783">
        <v>7880.18</v>
      </c>
      <c r="E1783">
        <v>7507.29</v>
      </c>
      <c r="F1783">
        <v>63.063200000000002</v>
      </c>
      <c r="G1783">
        <v>158.952</v>
      </c>
      <c r="H1783">
        <v>56.447400000000002</v>
      </c>
      <c r="I1783">
        <v>12.362399999999999</v>
      </c>
      <c r="J1783">
        <v>64.581199999999995</v>
      </c>
      <c r="K1783">
        <v>7264.61</v>
      </c>
      <c r="L1783">
        <v>1.2300600000000001E-3</v>
      </c>
      <c r="M1783">
        <v>0.99906899999999998</v>
      </c>
      <c r="N1783">
        <v>0</v>
      </c>
      <c r="O1783" t="s">
        <v>42</v>
      </c>
    </row>
    <row r="1784" spans="1:25" x14ac:dyDescent="0.25">
      <c r="A1784" t="s">
        <v>159</v>
      </c>
      <c r="B1784">
        <v>7748.4</v>
      </c>
      <c r="C1784">
        <v>7574.85</v>
      </c>
      <c r="D1784">
        <v>7574.7</v>
      </c>
      <c r="E1784">
        <v>7208.9</v>
      </c>
      <c r="F1784">
        <v>61.441000000000003</v>
      </c>
      <c r="G1784">
        <v>158.52799999999999</v>
      </c>
      <c r="H1784">
        <v>57.135100000000001</v>
      </c>
      <c r="I1784">
        <v>12.1576</v>
      </c>
      <c r="J1784">
        <v>63.551499999999997</v>
      </c>
      <c r="K1784">
        <v>6968.51</v>
      </c>
      <c r="L1784">
        <v>1.2300799999999999E-3</v>
      </c>
      <c r="M1784">
        <v>0.99995500000000004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7797.54</v>
      </c>
      <c r="C1785">
        <v>7618.15</v>
      </c>
      <c r="D1785">
        <v>7617.99</v>
      </c>
      <c r="E1785">
        <v>7234.84</v>
      </c>
      <c r="F1785">
        <v>64.769199999999998</v>
      </c>
      <c r="G1785">
        <v>156.565</v>
      </c>
      <c r="H1785">
        <v>54.384300000000003</v>
      </c>
      <c r="I1785">
        <v>12.2707</v>
      </c>
      <c r="J1785">
        <v>64.191800000000001</v>
      </c>
      <c r="K1785">
        <v>6993.14</v>
      </c>
      <c r="L1785">
        <v>1.2300600000000001E-3</v>
      </c>
      <c r="M1785">
        <v>0.99664900000000001</v>
      </c>
      <c r="N1785">
        <v>0</v>
      </c>
      <c r="O1785" t="s">
        <v>42</v>
      </c>
    </row>
    <row r="1786" spans="1:25" x14ac:dyDescent="0.25">
      <c r="A1786" t="s">
        <v>159</v>
      </c>
      <c r="B1786">
        <v>7773.66</v>
      </c>
      <c r="C1786">
        <v>7600.14</v>
      </c>
      <c r="D1786">
        <v>7599.96</v>
      </c>
      <c r="E1786">
        <v>7200.46</v>
      </c>
      <c r="F1786">
        <v>67.799400000000006</v>
      </c>
      <c r="G1786">
        <v>161.22999999999999</v>
      </c>
      <c r="H1786">
        <v>56.017000000000003</v>
      </c>
      <c r="I1786">
        <v>12.3614</v>
      </c>
      <c r="J1786">
        <v>67.084299999999999</v>
      </c>
      <c r="K1786">
        <v>6950.42</v>
      </c>
      <c r="L1786">
        <v>1.2300499999999999E-3</v>
      </c>
      <c r="M1786">
        <v>0.998888</v>
      </c>
      <c r="N1786">
        <v>0</v>
      </c>
      <c r="O1786" t="s">
        <v>42</v>
      </c>
    </row>
    <row r="1787" spans="1:25" x14ac:dyDescent="0.25">
      <c r="A1787" t="s">
        <v>159</v>
      </c>
      <c r="B1787">
        <v>7826.83</v>
      </c>
      <c r="C1787">
        <v>7649.04</v>
      </c>
      <c r="D1787">
        <v>7648.87</v>
      </c>
      <c r="E1787">
        <v>7271.09</v>
      </c>
      <c r="F1787">
        <v>63.8598</v>
      </c>
      <c r="G1787">
        <v>160.52199999999999</v>
      </c>
      <c r="H1787">
        <v>57.4238</v>
      </c>
      <c r="I1787">
        <v>12.4826</v>
      </c>
      <c r="J1787">
        <v>64.860799999999998</v>
      </c>
      <c r="K1787">
        <v>7025.76</v>
      </c>
      <c r="L1787">
        <v>1.2300600000000001E-3</v>
      </c>
      <c r="M1787">
        <v>0.99912100000000004</v>
      </c>
      <c r="N1787">
        <v>0</v>
      </c>
      <c r="O1787" t="s">
        <v>42</v>
      </c>
    </row>
    <row r="1788" spans="1:25" x14ac:dyDescent="0.25">
      <c r="A1788" t="s">
        <v>159</v>
      </c>
      <c r="B1788">
        <v>7735.28</v>
      </c>
      <c r="C1788">
        <v>7560.88</v>
      </c>
      <c r="D1788">
        <v>7560.71</v>
      </c>
      <c r="E1788">
        <v>7194.82</v>
      </c>
      <c r="F1788">
        <v>62.009799999999998</v>
      </c>
      <c r="G1788">
        <v>159.434</v>
      </c>
      <c r="H1788">
        <v>57.685299999999998</v>
      </c>
      <c r="I1788">
        <v>12.2484</v>
      </c>
      <c r="J1788">
        <v>64.148200000000003</v>
      </c>
      <c r="K1788">
        <v>6952.95</v>
      </c>
      <c r="L1788">
        <v>1.2300499999999999E-3</v>
      </c>
      <c r="M1788">
        <v>0.99980899999999995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7956.81</v>
      </c>
      <c r="C1789">
        <v>7783.31</v>
      </c>
      <c r="D1789">
        <v>7783.14</v>
      </c>
      <c r="E1789">
        <v>7413.63</v>
      </c>
      <c r="F1789">
        <v>62.460999999999999</v>
      </c>
      <c r="G1789">
        <v>159.43100000000001</v>
      </c>
      <c r="H1789">
        <v>57.542999999999999</v>
      </c>
      <c r="I1789">
        <v>12.1348</v>
      </c>
      <c r="J1789">
        <v>64.211699999999993</v>
      </c>
      <c r="K1789">
        <v>7171.18</v>
      </c>
      <c r="L1789">
        <v>1.2300600000000001E-3</v>
      </c>
      <c r="M1789">
        <v>0.99990999999999997</v>
      </c>
      <c r="N1789">
        <v>0</v>
      </c>
      <c r="O1789" t="s">
        <v>42</v>
      </c>
    </row>
    <row r="1790" spans="1:25" x14ac:dyDescent="0.25">
      <c r="A1790" t="s">
        <v>159</v>
      </c>
      <c r="B1790">
        <v>7705.58</v>
      </c>
      <c r="C1790">
        <v>7530.85</v>
      </c>
      <c r="D1790">
        <v>7530.67</v>
      </c>
      <c r="E1790">
        <v>7163.57</v>
      </c>
      <c r="F1790">
        <v>61.894199999999998</v>
      </c>
      <c r="G1790">
        <v>159.25399999999999</v>
      </c>
      <c r="H1790">
        <v>57.759599999999999</v>
      </c>
      <c r="I1790">
        <v>12.087199999999999</v>
      </c>
      <c r="J1790">
        <v>64.095200000000006</v>
      </c>
      <c r="K1790">
        <v>6922.03</v>
      </c>
      <c r="L1790">
        <v>1.2300499999999999E-3</v>
      </c>
      <c r="M1790">
        <v>0.99983299999999997</v>
      </c>
      <c r="N1790">
        <v>0</v>
      </c>
      <c r="O1790" t="s">
        <v>42</v>
      </c>
    </row>
    <row r="1791" spans="1:25" x14ac:dyDescent="0.25">
      <c r="A1791" t="s">
        <v>159</v>
      </c>
      <c r="B1791">
        <v>7709.88</v>
      </c>
      <c r="C1791">
        <v>7536.34</v>
      </c>
      <c r="D1791">
        <v>7536.16</v>
      </c>
      <c r="E1791">
        <v>7175.12</v>
      </c>
      <c r="F1791">
        <v>60.531799999999997</v>
      </c>
      <c r="G1791">
        <v>162.24199999999999</v>
      </c>
      <c r="H1791">
        <v>60.1374</v>
      </c>
      <c r="I1791">
        <v>12.2272</v>
      </c>
      <c r="J1791">
        <v>64.181899999999999</v>
      </c>
      <c r="K1791">
        <v>6931.75</v>
      </c>
      <c r="L1791">
        <v>1.2300499999999999E-3</v>
      </c>
      <c r="M1791">
        <v>0.99933099999999997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7810.87</v>
      </c>
      <c r="C1792">
        <v>7636.99</v>
      </c>
      <c r="D1792">
        <v>7636.81</v>
      </c>
      <c r="E1792">
        <v>7275.04</v>
      </c>
      <c r="F1792">
        <v>60.634300000000003</v>
      </c>
      <c r="G1792">
        <v>160.55000000000001</v>
      </c>
      <c r="H1792">
        <v>59.055599999999998</v>
      </c>
      <c r="I1792">
        <v>12.1479</v>
      </c>
      <c r="J1792">
        <v>63.983600000000003</v>
      </c>
      <c r="K1792">
        <v>7033.36</v>
      </c>
      <c r="L1792">
        <v>1.2300900000000001E-3</v>
      </c>
      <c r="M1792">
        <v>0.99951699999999999</v>
      </c>
      <c r="N1792">
        <v>0</v>
      </c>
      <c r="O1792" t="s">
        <v>42</v>
      </c>
      <c r="R1792">
        <f>AVERAGE(B1743:B1792)</f>
        <v>7773.2328000000007</v>
      </c>
      <c r="S1792">
        <f>AVERAGE(C1743:C1792)</f>
        <v>7597.5917999999992</v>
      </c>
      <c r="U1792">
        <f>_xlfn.VAR.P(B1743:B1792)</f>
        <v>14784.637956159999</v>
      </c>
      <c r="V1792">
        <f>_xlfn.VAR.P(C1743:C1792)</f>
        <v>14697.72343876</v>
      </c>
      <c r="X1792">
        <f>1.96*SQRT(U1792)/50</f>
        <v>4.7664101868128919</v>
      </c>
      <c r="Y1792">
        <f>1.96*SQRT(V1792)/50</f>
        <v>4.7523793772105538</v>
      </c>
    </row>
    <row r="1793" spans="1:14" x14ac:dyDescent="0.25">
      <c r="A1793" t="s">
        <v>160</v>
      </c>
      <c r="B1793">
        <v>388839.10239999997</v>
      </c>
      <c r="C1793" t="s">
        <v>36</v>
      </c>
    </row>
    <row r="1794" spans="1:14" x14ac:dyDescent="0.25">
      <c r="A1794" t="s">
        <v>161</v>
      </c>
      <c r="B1794">
        <v>4765.83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1.2300499999999999E-3</v>
      </c>
      <c r="L1794">
        <v>0.99944100000000002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4893.34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1.2300600000000001E-3</v>
      </c>
      <c r="L1795">
        <v>0.99962600000000001</v>
      </c>
      <c r="M1795">
        <v>0</v>
      </c>
      <c r="N1795" t="s">
        <v>42</v>
      </c>
    </row>
    <row r="1796" spans="1:14" x14ac:dyDescent="0.25">
      <c r="A1796" t="s">
        <v>161</v>
      </c>
      <c r="B1796">
        <v>4984.41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1.2300600000000001E-3</v>
      </c>
      <c r="L1796">
        <v>0.99799800000000005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4674.91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1.2300499999999999E-3</v>
      </c>
      <c r="L1797">
        <v>0.99977099999999997</v>
      </c>
      <c r="M1797">
        <v>0</v>
      </c>
      <c r="N1797" t="s">
        <v>42</v>
      </c>
    </row>
    <row r="1798" spans="1:14" x14ac:dyDescent="0.25">
      <c r="A1798" t="s">
        <v>161</v>
      </c>
      <c r="B1798">
        <v>4790.87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1.2300499999999999E-3</v>
      </c>
      <c r="L1798">
        <v>0.99976699999999996</v>
      </c>
      <c r="M1798">
        <v>0</v>
      </c>
      <c r="N1798" t="s">
        <v>42</v>
      </c>
    </row>
    <row r="1799" spans="1:14" x14ac:dyDescent="0.25">
      <c r="A1799" t="s">
        <v>161</v>
      </c>
      <c r="B1799">
        <v>4898.21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1.23011E-3</v>
      </c>
      <c r="L1799">
        <v>0.99959600000000004</v>
      </c>
      <c r="M1799">
        <v>0</v>
      </c>
      <c r="N1799" t="s">
        <v>42</v>
      </c>
    </row>
    <row r="1800" spans="1:14" x14ac:dyDescent="0.25">
      <c r="A1800" t="s">
        <v>161</v>
      </c>
      <c r="B1800">
        <v>4831.3100000000004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1.2300499999999999E-3</v>
      </c>
      <c r="L1800">
        <v>0.99966200000000005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4692.2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1.23007E-3</v>
      </c>
      <c r="L1801">
        <v>0.99996499999999999</v>
      </c>
      <c r="M1801">
        <v>0</v>
      </c>
      <c r="N1801" t="s">
        <v>42</v>
      </c>
    </row>
    <row r="1802" spans="1:14" x14ac:dyDescent="0.25">
      <c r="A1802" t="s">
        <v>161</v>
      </c>
      <c r="B1802">
        <v>4829.95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1.2300600000000001E-3</v>
      </c>
      <c r="L1802">
        <v>0.99877899999999997</v>
      </c>
      <c r="M1802">
        <v>0</v>
      </c>
      <c r="N1802" t="s">
        <v>42</v>
      </c>
    </row>
    <row r="1803" spans="1:14" x14ac:dyDescent="0.25">
      <c r="A1803" t="s">
        <v>161</v>
      </c>
      <c r="B1803">
        <v>4730.8100000000004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1.2300499999999999E-3</v>
      </c>
      <c r="L1803">
        <v>0.99991099999999999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4838.5600000000004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1.2300499999999999E-3</v>
      </c>
      <c r="L1804">
        <v>0.99964299999999995</v>
      </c>
      <c r="M1804">
        <v>0</v>
      </c>
      <c r="N1804" t="s">
        <v>42</v>
      </c>
    </row>
    <row r="1805" spans="1:14" x14ac:dyDescent="0.25">
      <c r="A1805" t="s">
        <v>161</v>
      </c>
      <c r="B1805">
        <v>4854.09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1.2300499999999999E-3</v>
      </c>
      <c r="L1805">
        <v>0.99990800000000002</v>
      </c>
      <c r="M1805">
        <v>0</v>
      </c>
      <c r="N1805" t="s">
        <v>42</v>
      </c>
    </row>
    <row r="1806" spans="1:14" x14ac:dyDescent="0.25">
      <c r="A1806" t="s">
        <v>161</v>
      </c>
      <c r="B1806">
        <v>4764.1899999999996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1.2300499999999999E-3</v>
      </c>
      <c r="L1806">
        <v>0.99995699999999998</v>
      </c>
      <c r="M1806">
        <v>0</v>
      </c>
      <c r="N1806" t="s">
        <v>42</v>
      </c>
    </row>
    <row r="1807" spans="1:14" x14ac:dyDescent="0.25">
      <c r="A1807" t="s">
        <v>161</v>
      </c>
      <c r="B1807">
        <v>4681.7299999999996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1.2300499999999999E-3</v>
      </c>
      <c r="L1807">
        <v>0.99999499999999997</v>
      </c>
      <c r="M1807">
        <v>0</v>
      </c>
      <c r="N1807" t="s">
        <v>42</v>
      </c>
    </row>
    <row r="1808" spans="1:14" x14ac:dyDescent="0.25">
      <c r="A1808" t="s">
        <v>161</v>
      </c>
      <c r="B1808">
        <v>4865.41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1.2300499999999999E-3</v>
      </c>
      <c r="L1808">
        <v>0.99914599999999998</v>
      </c>
      <c r="M1808">
        <v>0</v>
      </c>
      <c r="N1808" t="s">
        <v>42</v>
      </c>
    </row>
    <row r="1809" spans="1:14" x14ac:dyDescent="0.25">
      <c r="A1809" t="s">
        <v>161</v>
      </c>
      <c r="B1809">
        <v>4751.6499999999996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1.2300499999999999E-3</v>
      </c>
      <c r="L1809">
        <v>0.99968000000000001</v>
      </c>
      <c r="M1809">
        <v>0</v>
      </c>
      <c r="N1809" t="s">
        <v>42</v>
      </c>
    </row>
    <row r="1810" spans="1:14" x14ac:dyDescent="0.25">
      <c r="A1810" t="s">
        <v>161</v>
      </c>
      <c r="B1810">
        <v>4858.2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1.2300600000000001E-3</v>
      </c>
      <c r="L1810">
        <v>0.99965599999999999</v>
      </c>
      <c r="M1810">
        <v>0</v>
      </c>
      <c r="N1810" t="s">
        <v>42</v>
      </c>
    </row>
    <row r="1811" spans="1:14" x14ac:dyDescent="0.25">
      <c r="A1811" t="s">
        <v>161</v>
      </c>
      <c r="B1811">
        <v>4634.6400000000003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1.2300600000000001E-3</v>
      </c>
      <c r="L1811">
        <v>0.999718</v>
      </c>
      <c r="M1811">
        <v>0</v>
      </c>
      <c r="N1811" t="s">
        <v>42</v>
      </c>
    </row>
    <row r="1812" spans="1:14" x14ac:dyDescent="0.25">
      <c r="A1812" t="s">
        <v>161</v>
      </c>
      <c r="B1812">
        <v>4717.01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1.2300799999999999E-3</v>
      </c>
      <c r="L1812">
        <v>0.99984700000000004</v>
      </c>
      <c r="M1812">
        <v>0</v>
      </c>
      <c r="N1812" t="s">
        <v>42</v>
      </c>
    </row>
    <row r="1813" spans="1:14" x14ac:dyDescent="0.25">
      <c r="A1813" t="s">
        <v>161</v>
      </c>
      <c r="B1813">
        <v>4716.5600000000004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1.2300499999999999E-3</v>
      </c>
      <c r="L1813">
        <v>0.999637</v>
      </c>
      <c r="M1813">
        <v>0</v>
      </c>
      <c r="N1813" t="s">
        <v>42</v>
      </c>
    </row>
    <row r="1814" spans="1:14" x14ac:dyDescent="0.25">
      <c r="A1814" t="s">
        <v>161</v>
      </c>
      <c r="B1814">
        <v>4667.74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1.2300600000000001E-3</v>
      </c>
      <c r="L1814">
        <v>0.99921700000000002</v>
      </c>
      <c r="M1814">
        <v>0</v>
      </c>
      <c r="N1814" t="s">
        <v>42</v>
      </c>
    </row>
    <row r="1815" spans="1:14" x14ac:dyDescent="0.25">
      <c r="A1815" t="s">
        <v>161</v>
      </c>
      <c r="B1815">
        <v>4720.83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1.23007E-3</v>
      </c>
      <c r="L1815">
        <v>0.99983</v>
      </c>
      <c r="M1815">
        <v>0</v>
      </c>
      <c r="N1815" t="s">
        <v>42</v>
      </c>
    </row>
    <row r="1816" spans="1:14" x14ac:dyDescent="0.25">
      <c r="A1816" t="s">
        <v>161</v>
      </c>
      <c r="B1816">
        <v>4708.93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1.2300499999999999E-3</v>
      </c>
      <c r="L1816">
        <v>0.99949100000000002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4829.83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1.2300499999999999E-3</v>
      </c>
      <c r="L1817">
        <v>0.99853800000000004</v>
      </c>
      <c r="M1817">
        <v>0</v>
      </c>
      <c r="N1817" t="s">
        <v>42</v>
      </c>
    </row>
    <row r="1818" spans="1:14" x14ac:dyDescent="0.25">
      <c r="A1818" t="s">
        <v>161</v>
      </c>
      <c r="B1818">
        <v>4720.47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1.2300499999999999E-3</v>
      </c>
      <c r="L1818">
        <v>0.99948400000000004</v>
      </c>
      <c r="M1818">
        <v>0</v>
      </c>
      <c r="N1818" t="s">
        <v>42</v>
      </c>
    </row>
    <row r="1819" spans="1:14" x14ac:dyDescent="0.25">
      <c r="A1819" t="s">
        <v>161</v>
      </c>
      <c r="B1819">
        <v>4849.42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0.99997400000000003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4749.87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1.23007E-3</v>
      </c>
      <c r="L1820">
        <v>0.99996200000000002</v>
      </c>
      <c r="M1820">
        <v>0</v>
      </c>
      <c r="N1820" t="s">
        <v>42</v>
      </c>
    </row>
    <row r="1821" spans="1:14" x14ac:dyDescent="0.25">
      <c r="A1821" t="s">
        <v>161</v>
      </c>
      <c r="B1821">
        <v>4891.8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1.23007E-3</v>
      </c>
      <c r="L1821">
        <v>0.99948000000000004</v>
      </c>
      <c r="M1821">
        <v>0</v>
      </c>
      <c r="N1821" t="s">
        <v>42</v>
      </c>
    </row>
    <row r="1822" spans="1:14" x14ac:dyDescent="0.25">
      <c r="A1822" t="s">
        <v>161</v>
      </c>
      <c r="B1822">
        <v>4654.53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1.2300799999999999E-3</v>
      </c>
      <c r="L1822">
        <v>0.99960300000000002</v>
      </c>
      <c r="M1822">
        <v>0</v>
      </c>
      <c r="N1822" t="s">
        <v>42</v>
      </c>
    </row>
    <row r="1823" spans="1:14" x14ac:dyDescent="0.25">
      <c r="A1823" t="s">
        <v>161</v>
      </c>
      <c r="B1823">
        <v>4902.3100000000004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1.23007E-3</v>
      </c>
      <c r="L1823">
        <v>0.99956699999999998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4752.04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1.2300799999999999E-3</v>
      </c>
      <c r="L1824">
        <v>0.99998699999999996</v>
      </c>
      <c r="M1824">
        <v>0</v>
      </c>
      <c r="N1824" t="s">
        <v>42</v>
      </c>
    </row>
    <row r="1825" spans="1:14" x14ac:dyDescent="0.25">
      <c r="A1825" t="s">
        <v>161</v>
      </c>
      <c r="B1825">
        <v>4886.4399999999996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1.2300799999999999E-3</v>
      </c>
      <c r="L1825">
        <v>0.99981299999999995</v>
      </c>
      <c r="M1825">
        <v>0</v>
      </c>
      <c r="N1825" t="s">
        <v>42</v>
      </c>
    </row>
    <row r="1826" spans="1:14" x14ac:dyDescent="0.25">
      <c r="A1826" t="s">
        <v>161</v>
      </c>
      <c r="B1826">
        <v>4800.8999999999996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1.2300499999999999E-3</v>
      </c>
      <c r="L1826">
        <v>0.99848099999999995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4821.74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1.2300600000000001E-3</v>
      </c>
      <c r="L1827">
        <v>0.99929900000000005</v>
      </c>
      <c r="M1827">
        <v>0</v>
      </c>
      <c r="N1827" t="s">
        <v>42</v>
      </c>
    </row>
    <row r="1828" spans="1:14" x14ac:dyDescent="0.25">
      <c r="A1828" t="s">
        <v>161</v>
      </c>
      <c r="B1828">
        <v>4788.3999999999996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1.23007E-3</v>
      </c>
      <c r="L1828">
        <v>0.99999899999999997</v>
      </c>
      <c r="M1828">
        <v>0</v>
      </c>
      <c r="N1828" t="s">
        <v>42</v>
      </c>
    </row>
    <row r="1829" spans="1:14" x14ac:dyDescent="0.25">
      <c r="A1829" t="s">
        <v>161</v>
      </c>
      <c r="B1829">
        <v>4923.0200000000004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1.23015E-3</v>
      </c>
      <c r="L1829">
        <v>0.999973</v>
      </c>
      <c r="M1829">
        <v>0</v>
      </c>
      <c r="N1829" t="s">
        <v>42</v>
      </c>
    </row>
    <row r="1830" spans="1:14" x14ac:dyDescent="0.25">
      <c r="A1830" t="s">
        <v>161</v>
      </c>
      <c r="B1830">
        <v>4824.75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1.2300499999999999E-3</v>
      </c>
      <c r="L1830">
        <v>0.99911099999999997</v>
      </c>
      <c r="M1830">
        <v>0</v>
      </c>
      <c r="N1830" t="s">
        <v>42</v>
      </c>
    </row>
    <row r="1831" spans="1:14" x14ac:dyDescent="0.25">
      <c r="A1831" t="s">
        <v>161</v>
      </c>
      <c r="B1831">
        <v>4914.55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1.2300499999999999E-3</v>
      </c>
      <c r="L1831">
        <v>0.99981900000000001</v>
      </c>
      <c r="M1831">
        <v>0</v>
      </c>
      <c r="N1831" t="s">
        <v>42</v>
      </c>
    </row>
    <row r="1832" spans="1:14" x14ac:dyDescent="0.25">
      <c r="A1832" t="s">
        <v>161</v>
      </c>
      <c r="B1832">
        <v>4861.83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1.2300600000000001E-3</v>
      </c>
      <c r="L1832">
        <v>0.99962399999999996</v>
      </c>
      <c r="M1832">
        <v>0</v>
      </c>
      <c r="N1832" t="s">
        <v>42</v>
      </c>
    </row>
    <row r="1833" spans="1:14" x14ac:dyDescent="0.25">
      <c r="A1833" t="s">
        <v>161</v>
      </c>
      <c r="B1833">
        <v>4839.88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1.2300499999999999E-3</v>
      </c>
      <c r="L1833">
        <v>0.999058</v>
      </c>
      <c r="M1833">
        <v>0</v>
      </c>
      <c r="N1833" t="s">
        <v>42</v>
      </c>
    </row>
    <row r="1834" spans="1:14" x14ac:dyDescent="0.25">
      <c r="A1834" t="s">
        <v>161</v>
      </c>
      <c r="B1834">
        <v>4698.66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1.2300600000000001E-3</v>
      </c>
      <c r="L1834">
        <v>0.99943199999999999</v>
      </c>
      <c r="M1834">
        <v>0</v>
      </c>
      <c r="N1834" t="s">
        <v>42</v>
      </c>
    </row>
    <row r="1835" spans="1:14" x14ac:dyDescent="0.25">
      <c r="A1835" t="s">
        <v>161</v>
      </c>
      <c r="B1835">
        <v>4746.7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1.2300600000000001E-3</v>
      </c>
      <c r="L1835">
        <v>0.999807</v>
      </c>
      <c r="M1835">
        <v>0</v>
      </c>
      <c r="N1835" t="s">
        <v>42</v>
      </c>
    </row>
    <row r="1836" spans="1:14" x14ac:dyDescent="0.25">
      <c r="A1836" t="s">
        <v>161</v>
      </c>
      <c r="B1836">
        <v>4819.42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1.2300600000000001E-3</v>
      </c>
      <c r="L1836">
        <v>0.99906700000000004</v>
      </c>
      <c r="M1836">
        <v>0</v>
      </c>
      <c r="N1836" t="s">
        <v>42</v>
      </c>
    </row>
    <row r="1837" spans="1:14" x14ac:dyDescent="0.25">
      <c r="A1837" t="s">
        <v>161</v>
      </c>
      <c r="B1837">
        <v>4821.04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1.2300499999999999E-3</v>
      </c>
      <c r="L1837">
        <v>0.99957200000000002</v>
      </c>
      <c r="M1837">
        <v>0</v>
      </c>
      <c r="N1837" t="s">
        <v>42</v>
      </c>
    </row>
    <row r="1838" spans="1:14" x14ac:dyDescent="0.25">
      <c r="A1838" t="s">
        <v>161</v>
      </c>
      <c r="B1838">
        <v>4761.45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1.2300799999999999E-3</v>
      </c>
      <c r="L1838">
        <v>0.99986799999999998</v>
      </c>
      <c r="M1838">
        <v>0</v>
      </c>
      <c r="N1838" t="s">
        <v>42</v>
      </c>
    </row>
    <row r="1839" spans="1:14" x14ac:dyDescent="0.25">
      <c r="A1839" t="s">
        <v>161</v>
      </c>
      <c r="B1839">
        <v>4878.38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1.2300499999999999E-3</v>
      </c>
      <c r="L1839">
        <v>0.99993500000000002</v>
      </c>
      <c r="M1839">
        <v>0</v>
      </c>
      <c r="N1839" t="s">
        <v>42</v>
      </c>
    </row>
    <row r="1840" spans="1:14" x14ac:dyDescent="0.25">
      <c r="A1840" t="s">
        <v>161</v>
      </c>
      <c r="B1840">
        <v>4715.1499999999996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1.2300600000000001E-3</v>
      </c>
      <c r="L1840">
        <v>0.99993299999999996</v>
      </c>
      <c r="M1840">
        <v>0</v>
      </c>
      <c r="N1840" t="s">
        <v>42</v>
      </c>
    </row>
    <row r="1841" spans="1:25" x14ac:dyDescent="0.25">
      <c r="A1841" t="s">
        <v>161</v>
      </c>
      <c r="B1841">
        <v>4899.83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1.2300499999999999E-3</v>
      </c>
      <c r="L1841">
        <v>0.99978699999999998</v>
      </c>
      <c r="M1841">
        <v>0</v>
      </c>
      <c r="N1841" t="s">
        <v>42</v>
      </c>
    </row>
    <row r="1842" spans="1:25" x14ac:dyDescent="0.25">
      <c r="A1842" t="s">
        <v>161</v>
      </c>
      <c r="B1842">
        <v>4724.21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1.2300499999999999E-3</v>
      </c>
      <c r="L1842">
        <v>0.99964799999999998</v>
      </c>
      <c r="M1842">
        <v>0</v>
      </c>
      <c r="N1842" t="s">
        <v>42</v>
      </c>
    </row>
    <row r="1843" spans="1:25" x14ac:dyDescent="0.25">
      <c r="A1843" t="s">
        <v>161</v>
      </c>
      <c r="B1843">
        <v>4882.2299999999996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1.2300600000000001E-3</v>
      </c>
      <c r="L1843">
        <v>0.99936000000000003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4744.57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1.23007E-3</v>
      </c>
      <c r="L1844">
        <v>0.99981500000000001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4782.12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1.2301E-3</v>
      </c>
      <c r="L1845">
        <v>0.99997999999999998</v>
      </c>
      <c r="M1845">
        <v>0</v>
      </c>
      <c r="N1845" t="s">
        <v>42</v>
      </c>
    </row>
    <row r="1846" spans="1:25" x14ac:dyDescent="0.25">
      <c r="A1846" t="s">
        <v>161</v>
      </c>
      <c r="B1846">
        <v>4790.33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1.2301899999999999E-3</v>
      </c>
      <c r="L1846">
        <v>0.99907699999999999</v>
      </c>
      <c r="M1846">
        <v>0</v>
      </c>
      <c r="N1846" t="s">
        <v>42</v>
      </c>
    </row>
    <row r="1847" spans="1:25" x14ac:dyDescent="0.25">
      <c r="A1847" t="s">
        <v>161</v>
      </c>
      <c r="B1847">
        <v>4880.91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1.2301199999999999E-3</v>
      </c>
      <c r="L1847">
        <v>0.99934800000000001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4762.08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1.2300499999999999E-3</v>
      </c>
      <c r="L1848">
        <v>0.99995900000000004</v>
      </c>
      <c r="M1848">
        <v>0</v>
      </c>
      <c r="N1848" t="s">
        <v>42</v>
      </c>
      <c r="R1848">
        <f>AVERAGE(B1799:B1848)</f>
        <v>4793.6175999999996</v>
      </c>
      <c r="S1848">
        <f>AVERAGE(C1799:C1848)</f>
        <v>0</v>
      </c>
      <c r="U1848">
        <f>_xlfn.VAR.P(B1799:B1848)</f>
        <v>5768.3459302400042</v>
      </c>
      <c r="V1848">
        <f>_xlfn.VAR.P(C1799:C1848)</f>
        <v>0</v>
      </c>
      <c r="X1848">
        <f>1.96*SQRT(U1848)/50</f>
        <v>2.9772254013164674</v>
      </c>
      <c r="Y1848">
        <f>1.96*SQRT(V1848)/50</f>
        <v>0</v>
      </c>
    </row>
    <row r="1849" spans="1:25" x14ac:dyDescent="0.25">
      <c r="A1849" t="s">
        <v>162</v>
      </c>
      <c r="B1849">
        <v>239785.3406</v>
      </c>
      <c r="C1849" t="s">
        <v>36</v>
      </c>
    </row>
    <row r="1850" spans="1:25" x14ac:dyDescent="0.25">
      <c r="A1850" t="s">
        <v>163</v>
      </c>
      <c r="B1850">
        <v>4110.8900000000003</v>
      </c>
      <c r="C1850">
        <v>3997.39</v>
      </c>
      <c r="D1850">
        <v>3997.29</v>
      </c>
      <c r="E1850">
        <v>3666.74</v>
      </c>
      <c r="F1850">
        <v>53.24</v>
      </c>
      <c r="G1850">
        <v>0</v>
      </c>
      <c r="H1850">
        <v>54.000300000000003</v>
      </c>
      <c r="I1850">
        <v>0</v>
      </c>
      <c r="J1850">
        <v>1.2300499999999999E-3</v>
      </c>
      <c r="K1850">
        <v>0.99889600000000001</v>
      </c>
      <c r="L1850">
        <v>0</v>
      </c>
      <c r="M1850" t="s">
        <v>42</v>
      </c>
    </row>
    <row r="1851" spans="1:25" x14ac:dyDescent="0.25">
      <c r="A1851" t="s">
        <v>163</v>
      </c>
      <c r="B1851">
        <v>4101.7299999999996</v>
      </c>
      <c r="C1851">
        <v>3988.6</v>
      </c>
      <c r="D1851">
        <v>3988.49</v>
      </c>
      <c r="E1851">
        <v>3655.18</v>
      </c>
      <c r="F1851">
        <v>54.850999999999999</v>
      </c>
      <c r="G1851">
        <v>0</v>
      </c>
      <c r="H1851">
        <v>52.876399999999997</v>
      </c>
      <c r="I1851">
        <v>0</v>
      </c>
      <c r="J1851">
        <v>1.2300499999999999E-3</v>
      </c>
      <c r="K1851">
        <v>0.998942</v>
      </c>
      <c r="L1851">
        <v>0</v>
      </c>
      <c r="M1851" t="s">
        <v>42</v>
      </c>
    </row>
    <row r="1852" spans="1:25" x14ac:dyDescent="0.25">
      <c r="A1852" t="s">
        <v>163</v>
      </c>
      <c r="B1852">
        <v>4123.9799999999996</v>
      </c>
      <c r="C1852">
        <v>4010.65</v>
      </c>
      <c r="D1852">
        <v>4010.55</v>
      </c>
      <c r="E1852">
        <v>3681.53</v>
      </c>
      <c r="F1852">
        <v>52.590699999999998</v>
      </c>
      <c r="G1852">
        <v>0</v>
      </c>
      <c r="H1852">
        <v>55.147399999999998</v>
      </c>
      <c r="I1852">
        <v>0</v>
      </c>
      <c r="J1852">
        <v>1.23007E-3</v>
      </c>
      <c r="K1852">
        <v>0.99942200000000003</v>
      </c>
      <c r="L1852">
        <v>0</v>
      </c>
      <c r="M1852" t="s">
        <v>42</v>
      </c>
    </row>
    <row r="1853" spans="1:25" x14ac:dyDescent="0.25">
      <c r="A1853" t="s">
        <v>163</v>
      </c>
      <c r="B1853">
        <v>4109.91</v>
      </c>
      <c r="C1853">
        <v>3997.26</v>
      </c>
      <c r="D1853">
        <v>3997.14</v>
      </c>
      <c r="E1853">
        <v>3665.93</v>
      </c>
      <c r="F1853">
        <v>54.236800000000002</v>
      </c>
      <c r="G1853">
        <v>0</v>
      </c>
      <c r="H1853">
        <v>53.515799999999999</v>
      </c>
      <c r="I1853">
        <v>0</v>
      </c>
      <c r="J1853">
        <v>1.2300499999999999E-3</v>
      </c>
      <c r="K1853">
        <v>0.99977199999999999</v>
      </c>
      <c r="L1853">
        <v>0</v>
      </c>
      <c r="M1853" t="s">
        <v>42</v>
      </c>
    </row>
    <row r="1854" spans="1:25" x14ac:dyDescent="0.25">
      <c r="A1854" t="s">
        <v>163</v>
      </c>
      <c r="B1854">
        <v>4120.49</v>
      </c>
      <c r="C1854">
        <v>4008.08</v>
      </c>
      <c r="D1854">
        <v>4007.97</v>
      </c>
      <c r="E1854">
        <v>3679.86</v>
      </c>
      <c r="F1854">
        <v>52.921399999999998</v>
      </c>
      <c r="G1854">
        <v>0</v>
      </c>
      <c r="H1854">
        <v>54.668700000000001</v>
      </c>
      <c r="I1854">
        <v>0</v>
      </c>
      <c r="J1854">
        <v>1.2300499999999999E-3</v>
      </c>
      <c r="K1854">
        <v>0.998332</v>
      </c>
      <c r="L1854">
        <v>0</v>
      </c>
      <c r="M1854" t="s">
        <v>42</v>
      </c>
    </row>
    <row r="1855" spans="1:25" x14ac:dyDescent="0.25">
      <c r="A1855" t="s">
        <v>163</v>
      </c>
      <c r="B1855">
        <v>4105.84</v>
      </c>
      <c r="C1855">
        <v>3992.51</v>
      </c>
      <c r="D1855">
        <v>3992.41</v>
      </c>
      <c r="E1855">
        <v>3660.96</v>
      </c>
      <c r="F1855">
        <v>53.796300000000002</v>
      </c>
      <c r="G1855">
        <v>0</v>
      </c>
      <c r="H1855">
        <v>53.404400000000003</v>
      </c>
      <c r="I1855">
        <v>0</v>
      </c>
      <c r="J1855">
        <v>1.2300499999999999E-3</v>
      </c>
      <c r="K1855">
        <v>0.99843700000000002</v>
      </c>
      <c r="L1855">
        <v>0</v>
      </c>
      <c r="M1855" t="s">
        <v>42</v>
      </c>
    </row>
    <row r="1856" spans="1:25" x14ac:dyDescent="0.25">
      <c r="A1856" t="s">
        <v>163</v>
      </c>
      <c r="B1856">
        <v>4123.47</v>
      </c>
      <c r="C1856">
        <v>4010.02</v>
      </c>
      <c r="D1856">
        <v>4009.9</v>
      </c>
      <c r="E1856">
        <v>3681.46</v>
      </c>
      <c r="F1856">
        <v>52.481400000000001</v>
      </c>
      <c r="G1856">
        <v>0</v>
      </c>
      <c r="H1856">
        <v>55.123800000000003</v>
      </c>
      <c r="I1856">
        <v>0</v>
      </c>
      <c r="J1856">
        <v>1.2300499999999999E-3</v>
      </c>
      <c r="K1856">
        <v>0.99964200000000003</v>
      </c>
      <c r="L1856">
        <v>0</v>
      </c>
      <c r="M1856" t="s">
        <v>42</v>
      </c>
    </row>
    <row r="1857" spans="1:13" x14ac:dyDescent="0.25">
      <c r="A1857" t="s">
        <v>163</v>
      </c>
      <c r="B1857">
        <v>4119.67</v>
      </c>
      <c r="C1857">
        <v>4006.47</v>
      </c>
      <c r="D1857">
        <v>4006.36</v>
      </c>
      <c r="E1857">
        <v>3679.35</v>
      </c>
      <c r="F1857">
        <v>51.858499999999999</v>
      </c>
      <c r="G1857">
        <v>0</v>
      </c>
      <c r="H1857">
        <v>54.679400000000001</v>
      </c>
      <c r="I1857">
        <v>0</v>
      </c>
      <c r="J1857">
        <v>1.2300499999999999E-3</v>
      </c>
      <c r="K1857">
        <v>0.99976299999999996</v>
      </c>
      <c r="L1857">
        <v>0</v>
      </c>
      <c r="M1857" t="s">
        <v>42</v>
      </c>
    </row>
    <row r="1858" spans="1:13" x14ac:dyDescent="0.25">
      <c r="A1858" t="s">
        <v>163</v>
      </c>
      <c r="B1858">
        <v>4119.3999999999996</v>
      </c>
      <c r="C1858">
        <v>4006.69</v>
      </c>
      <c r="D1858">
        <v>4006.58</v>
      </c>
      <c r="E1858">
        <v>3671.37</v>
      </c>
      <c r="F1858">
        <v>54.117400000000004</v>
      </c>
      <c r="G1858">
        <v>0</v>
      </c>
      <c r="H1858">
        <v>53.797699999999999</v>
      </c>
      <c r="I1858">
        <v>0</v>
      </c>
      <c r="J1858">
        <v>1.2300499999999999E-3</v>
      </c>
      <c r="K1858">
        <v>0.99968699999999999</v>
      </c>
      <c r="L1858">
        <v>0</v>
      </c>
      <c r="M1858" t="s">
        <v>42</v>
      </c>
    </row>
    <row r="1859" spans="1:13" x14ac:dyDescent="0.25">
      <c r="A1859" t="s">
        <v>163</v>
      </c>
      <c r="B1859">
        <v>4142.87</v>
      </c>
      <c r="C1859">
        <v>4029.88</v>
      </c>
      <c r="D1859">
        <v>4029.75</v>
      </c>
      <c r="E1859">
        <v>3686.71</v>
      </c>
      <c r="F1859">
        <v>57.7849</v>
      </c>
      <c r="G1859">
        <v>0</v>
      </c>
      <c r="H1859">
        <v>52.7774</v>
      </c>
      <c r="I1859">
        <v>0</v>
      </c>
      <c r="J1859">
        <v>1.2300600000000001E-3</v>
      </c>
      <c r="K1859">
        <v>0.99974700000000005</v>
      </c>
      <c r="L1859">
        <v>0</v>
      </c>
      <c r="M1859" t="s">
        <v>42</v>
      </c>
    </row>
    <row r="1860" spans="1:13" x14ac:dyDescent="0.25">
      <c r="A1860" t="s">
        <v>163</v>
      </c>
      <c r="B1860">
        <v>4268.6099999999997</v>
      </c>
      <c r="C1860">
        <v>4155.7</v>
      </c>
      <c r="D1860">
        <v>4155.5600000000004</v>
      </c>
      <c r="E1860">
        <v>3796.66</v>
      </c>
      <c r="F1860">
        <v>59.0045</v>
      </c>
      <c r="G1860">
        <v>0</v>
      </c>
      <c r="H1860">
        <v>56.339399999999998</v>
      </c>
      <c r="I1860">
        <v>0</v>
      </c>
      <c r="J1860">
        <v>1.2300600000000001E-3</v>
      </c>
      <c r="K1860">
        <v>0.99995299999999998</v>
      </c>
      <c r="L1860">
        <v>0</v>
      </c>
      <c r="M1860" t="s">
        <v>42</v>
      </c>
    </row>
    <row r="1861" spans="1:13" x14ac:dyDescent="0.25">
      <c r="A1861" t="s">
        <v>163</v>
      </c>
      <c r="B1861">
        <v>4197.87</v>
      </c>
      <c r="C1861">
        <v>4081.8</v>
      </c>
      <c r="D1861">
        <v>4081.66</v>
      </c>
      <c r="E1861">
        <v>3718.18</v>
      </c>
      <c r="F1861">
        <v>61.491799999999998</v>
      </c>
      <c r="G1861">
        <v>0</v>
      </c>
      <c r="H1861">
        <v>52.868699999999997</v>
      </c>
      <c r="I1861">
        <v>0</v>
      </c>
      <c r="J1861">
        <v>1.2300499999999999E-3</v>
      </c>
      <c r="K1861">
        <v>0.99997899999999995</v>
      </c>
      <c r="L1861">
        <v>0</v>
      </c>
      <c r="M1861" t="s">
        <v>42</v>
      </c>
    </row>
    <row r="1862" spans="1:13" x14ac:dyDescent="0.25">
      <c r="A1862" t="s">
        <v>163</v>
      </c>
      <c r="B1862">
        <v>4132.49</v>
      </c>
      <c r="C1862">
        <v>4019.16</v>
      </c>
      <c r="D1862">
        <v>4019.04</v>
      </c>
      <c r="E1862">
        <v>3668.25</v>
      </c>
      <c r="F1862">
        <v>58.999600000000001</v>
      </c>
      <c r="G1862">
        <v>0</v>
      </c>
      <c r="H1862">
        <v>51.981900000000003</v>
      </c>
      <c r="I1862">
        <v>0</v>
      </c>
      <c r="J1862">
        <v>1.2300499999999999E-3</v>
      </c>
      <c r="K1862">
        <v>0.99969600000000003</v>
      </c>
      <c r="L1862">
        <v>0</v>
      </c>
      <c r="M1862" t="s">
        <v>42</v>
      </c>
    </row>
    <row r="1863" spans="1:13" x14ac:dyDescent="0.25">
      <c r="A1863" t="s">
        <v>163</v>
      </c>
      <c r="B1863">
        <v>4091.26</v>
      </c>
      <c r="C1863">
        <v>3978.2</v>
      </c>
      <c r="D1863">
        <v>3978.09</v>
      </c>
      <c r="E1863">
        <v>3635.78</v>
      </c>
      <c r="F1863">
        <v>58.206899999999997</v>
      </c>
      <c r="G1863">
        <v>0</v>
      </c>
      <c r="H1863">
        <v>50.583599999999997</v>
      </c>
      <c r="I1863">
        <v>0</v>
      </c>
      <c r="J1863">
        <v>1.2301E-3</v>
      </c>
      <c r="K1863">
        <v>0.99876100000000001</v>
      </c>
      <c r="L1863">
        <v>0</v>
      </c>
      <c r="M1863" t="s">
        <v>42</v>
      </c>
    </row>
    <row r="1864" spans="1:13" x14ac:dyDescent="0.25">
      <c r="A1864" t="s">
        <v>163</v>
      </c>
      <c r="B1864">
        <v>4078.15</v>
      </c>
      <c r="C1864">
        <v>3965.09</v>
      </c>
      <c r="D1864">
        <v>3964.99</v>
      </c>
      <c r="E1864">
        <v>3633.32</v>
      </c>
      <c r="F1864">
        <v>55.7836</v>
      </c>
      <c r="G1864">
        <v>0</v>
      </c>
      <c r="H1864">
        <v>51.401699999999998</v>
      </c>
      <c r="I1864">
        <v>0</v>
      </c>
      <c r="J1864">
        <v>1.2300499999999999E-3</v>
      </c>
      <c r="K1864">
        <v>0.99991099999999999</v>
      </c>
      <c r="L1864">
        <v>0</v>
      </c>
      <c r="M1864" t="s">
        <v>42</v>
      </c>
    </row>
    <row r="1865" spans="1:13" x14ac:dyDescent="0.25">
      <c r="A1865" t="s">
        <v>163</v>
      </c>
      <c r="B1865">
        <v>4122.78</v>
      </c>
      <c r="C1865">
        <v>4009.62</v>
      </c>
      <c r="D1865">
        <v>4009.51</v>
      </c>
      <c r="E1865">
        <v>3679.02</v>
      </c>
      <c r="F1865">
        <v>53.1843</v>
      </c>
      <c r="G1865">
        <v>0</v>
      </c>
      <c r="H1865">
        <v>53.988399999999999</v>
      </c>
      <c r="I1865">
        <v>0</v>
      </c>
      <c r="J1865">
        <v>1.2300600000000001E-3</v>
      </c>
      <c r="K1865">
        <v>0.99839699999999998</v>
      </c>
      <c r="L1865">
        <v>0</v>
      </c>
      <c r="M1865" t="s">
        <v>42</v>
      </c>
    </row>
    <row r="1866" spans="1:13" x14ac:dyDescent="0.25">
      <c r="A1866" t="s">
        <v>163</v>
      </c>
      <c r="B1866">
        <v>4099.03</v>
      </c>
      <c r="C1866">
        <v>3986.79</v>
      </c>
      <c r="D1866">
        <v>3986.68</v>
      </c>
      <c r="E1866">
        <v>3642.24</v>
      </c>
      <c r="F1866">
        <v>58.588299999999997</v>
      </c>
      <c r="G1866">
        <v>0</v>
      </c>
      <c r="H1866">
        <v>50.770499999999998</v>
      </c>
      <c r="I1866">
        <v>0</v>
      </c>
      <c r="J1866">
        <v>1.2300600000000001E-3</v>
      </c>
      <c r="K1866">
        <v>0.99926599999999999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4098.16</v>
      </c>
      <c r="C1867">
        <v>3984.96</v>
      </c>
      <c r="D1867">
        <v>3984.85</v>
      </c>
      <c r="E1867">
        <v>3653.27</v>
      </c>
      <c r="F1867">
        <v>55.153700000000001</v>
      </c>
      <c r="G1867">
        <v>0</v>
      </c>
      <c r="H1867">
        <v>52.303699999999999</v>
      </c>
      <c r="I1867">
        <v>0</v>
      </c>
      <c r="J1867">
        <v>1.23007E-3</v>
      </c>
      <c r="K1867">
        <v>0.99995599999999996</v>
      </c>
      <c r="L1867">
        <v>0</v>
      </c>
      <c r="M1867" t="s">
        <v>42</v>
      </c>
    </row>
    <row r="1868" spans="1:13" x14ac:dyDescent="0.25">
      <c r="A1868" t="s">
        <v>163</v>
      </c>
      <c r="B1868">
        <v>4089.55</v>
      </c>
      <c r="C1868">
        <v>3976.29</v>
      </c>
      <c r="D1868">
        <v>3976.18</v>
      </c>
      <c r="E1868">
        <v>3644.23</v>
      </c>
      <c r="F1868">
        <v>54.9133</v>
      </c>
      <c r="G1868">
        <v>0</v>
      </c>
      <c r="H1868">
        <v>52.484000000000002</v>
      </c>
      <c r="I1868">
        <v>0</v>
      </c>
      <c r="J1868">
        <v>1.2300499999999999E-3</v>
      </c>
      <c r="K1868">
        <v>0.99856900000000004</v>
      </c>
      <c r="L1868">
        <v>0</v>
      </c>
      <c r="M1868" t="s">
        <v>42</v>
      </c>
    </row>
    <row r="1869" spans="1:13" x14ac:dyDescent="0.25">
      <c r="A1869" t="s">
        <v>163</v>
      </c>
      <c r="B1869">
        <v>4088.64</v>
      </c>
      <c r="C1869">
        <v>3975.81</v>
      </c>
      <c r="D1869">
        <v>3975.7</v>
      </c>
      <c r="E1869">
        <v>3639.07</v>
      </c>
      <c r="F1869">
        <v>56.413800000000002</v>
      </c>
      <c r="G1869">
        <v>0</v>
      </c>
      <c r="H1869">
        <v>51.081099999999999</v>
      </c>
      <c r="I1869">
        <v>0</v>
      </c>
      <c r="J1869">
        <v>1.2300499999999999E-3</v>
      </c>
      <c r="K1869">
        <v>0.99921300000000002</v>
      </c>
      <c r="L1869">
        <v>0</v>
      </c>
      <c r="M1869" t="s">
        <v>42</v>
      </c>
    </row>
    <row r="1870" spans="1:13" x14ac:dyDescent="0.25">
      <c r="A1870" t="s">
        <v>163</v>
      </c>
      <c r="B1870">
        <v>4096.04</v>
      </c>
      <c r="C1870">
        <v>3983.53</v>
      </c>
      <c r="D1870">
        <v>3983.42</v>
      </c>
      <c r="E1870">
        <v>3652.46</v>
      </c>
      <c r="F1870">
        <v>54.447200000000002</v>
      </c>
      <c r="G1870">
        <v>0</v>
      </c>
      <c r="H1870">
        <v>52.508499999999998</v>
      </c>
      <c r="I1870">
        <v>0</v>
      </c>
      <c r="J1870">
        <v>1.2300799999999999E-3</v>
      </c>
      <c r="K1870">
        <v>0.99975099999999995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4110.0600000000004</v>
      </c>
      <c r="C1871">
        <v>3995.78</v>
      </c>
      <c r="D1871">
        <v>3995.68</v>
      </c>
      <c r="E1871">
        <v>3669.02</v>
      </c>
      <c r="F1871">
        <v>52.009500000000003</v>
      </c>
      <c r="G1871">
        <v>0</v>
      </c>
      <c r="H1871">
        <v>53.692399999999999</v>
      </c>
      <c r="I1871">
        <v>0</v>
      </c>
      <c r="J1871">
        <v>1.2300499999999999E-3</v>
      </c>
      <c r="K1871">
        <v>0.99970800000000004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4095.56</v>
      </c>
      <c r="C1872">
        <v>3981.47</v>
      </c>
      <c r="D1872">
        <v>3981.37</v>
      </c>
      <c r="E1872">
        <v>3659.39</v>
      </c>
      <c r="F1872">
        <v>50.787300000000002</v>
      </c>
      <c r="G1872">
        <v>0</v>
      </c>
      <c r="H1872">
        <v>54.206299999999999</v>
      </c>
      <c r="I1872">
        <v>0</v>
      </c>
      <c r="J1872">
        <v>1.2300600000000001E-3</v>
      </c>
      <c r="K1872">
        <v>0.99980100000000005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4105.8</v>
      </c>
      <c r="C1873">
        <v>3991.11</v>
      </c>
      <c r="D1873">
        <v>3991.01</v>
      </c>
      <c r="E1873">
        <v>3664.72</v>
      </c>
      <c r="F1873">
        <v>52.220100000000002</v>
      </c>
      <c r="G1873">
        <v>0</v>
      </c>
      <c r="H1873">
        <v>53.6965</v>
      </c>
      <c r="I1873">
        <v>0</v>
      </c>
      <c r="J1873">
        <v>1.2300799999999999E-3</v>
      </c>
      <c r="K1873">
        <v>0.99970499999999995</v>
      </c>
      <c r="L1873">
        <v>0</v>
      </c>
      <c r="M1873" t="s">
        <v>42</v>
      </c>
    </row>
    <row r="1874" spans="1:13" x14ac:dyDescent="0.25">
      <c r="A1874" t="s">
        <v>163</v>
      </c>
      <c r="B1874">
        <v>4122.62</v>
      </c>
      <c r="C1874">
        <v>4009.56</v>
      </c>
      <c r="D1874">
        <v>4009.45</v>
      </c>
      <c r="E1874">
        <v>3676.01</v>
      </c>
      <c r="F1874">
        <v>53.610100000000003</v>
      </c>
      <c r="G1874">
        <v>0</v>
      </c>
      <c r="H1874">
        <v>53.911799999999999</v>
      </c>
      <c r="I1874">
        <v>0</v>
      </c>
      <c r="J1874">
        <v>1.2300499999999999E-3</v>
      </c>
      <c r="K1874">
        <v>0.99977700000000003</v>
      </c>
      <c r="L1874">
        <v>0</v>
      </c>
      <c r="M1874" t="s">
        <v>42</v>
      </c>
    </row>
    <row r="1875" spans="1:13" x14ac:dyDescent="0.25">
      <c r="A1875" t="s">
        <v>163</v>
      </c>
      <c r="B1875">
        <v>4239.34</v>
      </c>
      <c r="C1875">
        <v>4125.88</v>
      </c>
      <c r="D1875">
        <v>4125.74</v>
      </c>
      <c r="E1875">
        <v>3763.3</v>
      </c>
      <c r="F1875">
        <v>59.706099999999999</v>
      </c>
      <c r="G1875">
        <v>0</v>
      </c>
      <c r="H1875">
        <v>54.894599999999997</v>
      </c>
      <c r="I1875">
        <v>0</v>
      </c>
      <c r="J1875">
        <v>1.2300600000000001E-3</v>
      </c>
      <c r="K1875">
        <v>0.99989399999999995</v>
      </c>
      <c r="L1875">
        <v>0</v>
      </c>
      <c r="M1875" t="s">
        <v>42</v>
      </c>
    </row>
    <row r="1876" spans="1:13" x14ac:dyDescent="0.25">
      <c r="A1876" t="s">
        <v>163</v>
      </c>
      <c r="B1876">
        <v>4157.6000000000004</v>
      </c>
      <c r="C1876">
        <v>4043.85</v>
      </c>
      <c r="D1876">
        <v>4043.73</v>
      </c>
      <c r="E1876">
        <v>3702.85</v>
      </c>
      <c r="F1876">
        <v>55.562600000000003</v>
      </c>
      <c r="G1876">
        <v>0</v>
      </c>
      <c r="H1876">
        <v>54.703899999999997</v>
      </c>
      <c r="I1876">
        <v>0</v>
      </c>
      <c r="J1876">
        <v>1.2300600000000001E-3</v>
      </c>
      <c r="K1876">
        <v>0.99939800000000001</v>
      </c>
      <c r="L1876">
        <v>0</v>
      </c>
      <c r="M1876" t="s">
        <v>42</v>
      </c>
    </row>
    <row r="1877" spans="1:13" x14ac:dyDescent="0.25">
      <c r="A1877" t="s">
        <v>163</v>
      </c>
      <c r="B1877">
        <v>4165.3599999999997</v>
      </c>
      <c r="C1877">
        <v>4051.31</v>
      </c>
      <c r="D1877">
        <v>4051.19</v>
      </c>
      <c r="E1877">
        <v>3712.7</v>
      </c>
      <c r="F1877">
        <v>54.598500000000001</v>
      </c>
      <c r="G1877">
        <v>0</v>
      </c>
      <c r="H1877">
        <v>54.493099999999998</v>
      </c>
      <c r="I1877">
        <v>0</v>
      </c>
      <c r="J1877">
        <v>1.2300499999999999E-3</v>
      </c>
      <c r="K1877">
        <v>0.99952799999999997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4153.76</v>
      </c>
      <c r="C1878">
        <v>4037.82</v>
      </c>
      <c r="D1878">
        <v>4037.71</v>
      </c>
      <c r="E1878">
        <v>3692.76</v>
      </c>
      <c r="F1878">
        <v>55.592199999999998</v>
      </c>
      <c r="G1878">
        <v>0</v>
      </c>
      <c r="H1878">
        <v>54.307200000000002</v>
      </c>
      <c r="I1878">
        <v>0</v>
      </c>
      <c r="J1878">
        <v>1.2300499999999999E-3</v>
      </c>
      <c r="K1878">
        <v>0.99761</v>
      </c>
      <c r="L1878">
        <v>0</v>
      </c>
      <c r="M1878" t="s">
        <v>42</v>
      </c>
    </row>
    <row r="1879" spans="1:13" x14ac:dyDescent="0.25">
      <c r="A1879" t="s">
        <v>163</v>
      </c>
      <c r="B1879">
        <v>4163.2700000000004</v>
      </c>
      <c r="C1879">
        <v>4048.82</v>
      </c>
      <c r="D1879">
        <v>4048.69</v>
      </c>
      <c r="E1879">
        <v>3686.55</v>
      </c>
      <c r="F1879">
        <v>62.203200000000002</v>
      </c>
      <c r="G1879">
        <v>0</v>
      </c>
      <c r="H1879">
        <v>51.416899999999998</v>
      </c>
      <c r="I1879">
        <v>0</v>
      </c>
      <c r="J1879">
        <v>1.2301199999999999E-3</v>
      </c>
      <c r="K1879">
        <v>0.99731700000000001</v>
      </c>
      <c r="L1879">
        <v>0</v>
      </c>
      <c r="M1879" t="s">
        <v>42</v>
      </c>
    </row>
    <row r="1880" spans="1:13" x14ac:dyDescent="0.25">
      <c r="A1880" t="s">
        <v>163</v>
      </c>
      <c r="B1880">
        <v>4149.83</v>
      </c>
      <c r="C1880">
        <v>4035.73</v>
      </c>
      <c r="D1880">
        <v>4035.61</v>
      </c>
      <c r="E1880">
        <v>3694.38</v>
      </c>
      <c r="F1880">
        <v>55.665599999999998</v>
      </c>
      <c r="G1880">
        <v>0</v>
      </c>
      <c r="H1880">
        <v>53.595799999999997</v>
      </c>
      <c r="I1880">
        <v>0</v>
      </c>
      <c r="J1880">
        <v>1.2300600000000001E-3</v>
      </c>
      <c r="K1880">
        <v>0.99981900000000001</v>
      </c>
      <c r="L1880">
        <v>0</v>
      </c>
      <c r="M1880" t="s">
        <v>42</v>
      </c>
    </row>
    <row r="1881" spans="1:13" x14ac:dyDescent="0.25">
      <c r="A1881" t="s">
        <v>163</v>
      </c>
      <c r="B1881">
        <v>4122.2299999999996</v>
      </c>
      <c r="C1881">
        <v>4008.54</v>
      </c>
      <c r="D1881">
        <v>4008.44</v>
      </c>
      <c r="E1881">
        <v>3666.59</v>
      </c>
      <c r="F1881">
        <v>57.552399999999999</v>
      </c>
      <c r="G1881">
        <v>0</v>
      </c>
      <c r="H1881">
        <v>51.305</v>
      </c>
      <c r="I1881">
        <v>0</v>
      </c>
      <c r="J1881">
        <v>1.2300600000000001E-3</v>
      </c>
      <c r="K1881">
        <v>0.99990400000000002</v>
      </c>
      <c r="L1881">
        <v>0</v>
      </c>
      <c r="M1881" t="s">
        <v>42</v>
      </c>
    </row>
    <row r="1882" spans="1:13" x14ac:dyDescent="0.25">
      <c r="A1882" t="s">
        <v>163</v>
      </c>
      <c r="B1882">
        <v>4160.12</v>
      </c>
      <c r="C1882">
        <v>4046.18</v>
      </c>
      <c r="D1882">
        <v>4046.06</v>
      </c>
      <c r="E1882">
        <v>3699.14</v>
      </c>
      <c r="F1882">
        <v>56.976999999999997</v>
      </c>
      <c r="G1882">
        <v>0</v>
      </c>
      <c r="H1882">
        <v>53.336500000000001</v>
      </c>
      <c r="I1882">
        <v>0</v>
      </c>
      <c r="J1882">
        <v>1.2300499999999999E-3</v>
      </c>
      <c r="K1882">
        <v>0.998556</v>
      </c>
      <c r="L1882">
        <v>0</v>
      </c>
      <c r="M1882" t="s">
        <v>42</v>
      </c>
    </row>
    <row r="1883" spans="1:13" x14ac:dyDescent="0.25">
      <c r="A1883" t="s">
        <v>163</v>
      </c>
      <c r="B1883">
        <v>4173.82</v>
      </c>
      <c r="C1883">
        <v>4060.77</v>
      </c>
      <c r="D1883">
        <v>4060.65</v>
      </c>
      <c r="E1883">
        <v>3706.71</v>
      </c>
      <c r="F1883">
        <v>59.680799999999998</v>
      </c>
      <c r="G1883">
        <v>0</v>
      </c>
      <c r="H1883">
        <v>53.113700000000001</v>
      </c>
      <c r="I1883">
        <v>0</v>
      </c>
      <c r="J1883">
        <v>1.2300600000000001E-3</v>
      </c>
      <c r="K1883">
        <v>0.99908699999999995</v>
      </c>
      <c r="L1883">
        <v>0</v>
      </c>
      <c r="M1883" t="s">
        <v>42</v>
      </c>
    </row>
    <row r="1884" spans="1:13" x14ac:dyDescent="0.25">
      <c r="A1884" t="s">
        <v>163</v>
      </c>
      <c r="B1884">
        <v>4138.53</v>
      </c>
      <c r="C1884">
        <v>4025.85</v>
      </c>
      <c r="D1884">
        <v>4025.74</v>
      </c>
      <c r="E1884">
        <v>3683.68</v>
      </c>
      <c r="F1884">
        <v>56.2393</v>
      </c>
      <c r="G1884">
        <v>0</v>
      </c>
      <c r="H1884">
        <v>53.275799999999997</v>
      </c>
      <c r="I1884">
        <v>0</v>
      </c>
      <c r="J1884">
        <v>1.2300499999999999E-3</v>
      </c>
      <c r="K1884">
        <v>0.99986600000000003</v>
      </c>
      <c r="L1884">
        <v>0</v>
      </c>
      <c r="M1884" t="s">
        <v>42</v>
      </c>
    </row>
    <row r="1885" spans="1:13" x14ac:dyDescent="0.25">
      <c r="A1885" t="s">
        <v>163</v>
      </c>
      <c r="B1885">
        <v>4128.05</v>
      </c>
      <c r="C1885">
        <v>4014.31</v>
      </c>
      <c r="D1885">
        <v>4014.2</v>
      </c>
      <c r="E1885">
        <v>3675.36</v>
      </c>
      <c r="F1885">
        <v>56.754899999999999</v>
      </c>
      <c r="G1885">
        <v>0</v>
      </c>
      <c r="H1885">
        <v>52.4848</v>
      </c>
      <c r="I1885">
        <v>0</v>
      </c>
      <c r="J1885">
        <v>1.2300499999999999E-3</v>
      </c>
      <c r="K1885">
        <v>0.99971500000000002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4149.2299999999996</v>
      </c>
      <c r="C1886">
        <v>4033.7</v>
      </c>
      <c r="D1886">
        <v>4033.59</v>
      </c>
      <c r="E1886">
        <v>3695.27</v>
      </c>
      <c r="F1886">
        <v>55.078200000000002</v>
      </c>
      <c r="G1886">
        <v>0</v>
      </c>
      <c r="H1886">
        <v>53.945700000000002</v>
      </c>
      <c r="I1886">
        <v>0</v>
      </c>
      <c r="J1886">
        <v>1.2300499999999999E-3</v>
      </c>
      <c r="K1886">
        <v>0.99811399999999995</v>
      </c>
      <c r="L1886">
        <v>0</v>
      </c>
      <c r="M1886" t="s">
        <v>42</v>
      </c>
    </row>
    <row r="1887" spans="1:13" x14ac:dyDescent="0.25">
      <c r="A1887" t="s">
        <v>163</v>
      </c>
      <c r="B1887">
        <v>4132.67</v>
      </c>
      <c r="C1887">
        <v>4018.34</v>
      </c>
      <c r="D1887">
        <v>4018.22</v>
      </c>
      <c r="E1887">
        <v>3678.01</v>
      </c>
      <c r="F1887">
        <v>55.751800000000003</v>
      </c>
      <c r="G1887">
        <v>0</v>
      </c>
      <c r="H1887">
        <v>53.7746</v>
      </c>
      <c r="I1887">
        <v>0</v>
      </c>
      <c r="J1887">
        <v>1.2300499999999999E-3</v>
      </c>
      <c r="K1887">
        <v>0.99907900000000005</v>
      </c>
      <c r="L1887">
        <v>0</v>
      </c>
      <c r="M1887" t="s">
        <v>42</v>
      </c>
    </row>
    <row r="1888" spans="1:13" x14ac:dyDescent="0.25">
      <c r="A1888" t="s">
        <v>163</v>
      </c>
      <c r="B1888">
        <v>4151.3900000000003</v>
      </c>
      <c r="C1888">
        <v>4036.89</v>
      </c>
      <c r="D1888">
        <v>4036.78</v>
      </c>
      <c r="E1888">
        <v>3689.13</v>
      </c>
      <c r="F1888">
        <v>58.539400000000001</v>
      </c>
      <c r="G1888">
        <v>0</v>
      </c>
      <c r="H1888">
        <v>53.261499999999998</v>
      </c>
      <c r="I1888">
        <v>0</v>
      </c>
      <c r="J1888">
        <v>1.2300600000000001E-3</v>
      </c>
      <c r="K1888">
        <v>0.99936499999999995</v>
      </c>
      <c r="L1888">
        <v>0</v>
      </c>
      <c r="M1888" t="s">
        <v>42</v>
      </c>
    </row>
    <row r="1889" spans="1:25" x14ac:dyDescent="0.25">
      <c r="A1889" t="s">
        <v>163</v>
      </c>
      <c r="B1889">
        <v>4175.07</v>
      </c>
      <c r="C1889">
        <v>4061.55</v>
      </c>
      <c r="D1889">
        <v>4061.43</v>
      </c>
      <c r="E1889">
        <v>3716.73</v>
      </c>
      <c r="F1889">
        <v>56.443600000000004</v>
      </c>
      <c r="G1889">
        <v>0</v>
      </c>
      <c r="H1889">
        <v>54.501300000000001</v>
      </c>
      <c r="I1889">
        <v>0</v>
      </c>
      <c r="J1889">
        <v>1.2300499999999999E-3</v>
      </c>
      <c r="K1889">
        <v>0.99980000000000002</v>
      </c>
      <c r="L1889">
        <v>0</v>
      </c>
      <c r="M1889" t="s">
        <v>42</v>
      </c>
    </row>
    <row r="1890" spans="1:25" x14ac:dyDescent="0.25">
      <c r="A1890" t="s">
        <v>163</v>
      </c>
      <c r="B1890">
        <v>4192.05</v>
      </c>
      <c r="C1890">
        <v>4076.31</v>
      </c>
      <c r="D1890">
        <v>4076.19</v>
      </c>
      <c r="E1890">
        <v>3711.21</v>
      </c>
      <c r="F1890">
        <v>60.903100000000002</v>
      </c>
      <c r="G1890">
        <v>0</v>
      </c>
      <c r="H1890">
        <v>53.292900000000003</v>
      </c>
      <c r="I1890">
        <v>0</v>
      </c>
      <c r="J1890">
        <v>1.2300600000000001E-3</v>
      </c>
      <c r="K1890">
        <v>0.99941500000000005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4154.3599999999997</v>
      </c>
      <c r="C1891">
        <v>4038.37</v>
      </c>
      <c r="D1891">
        <v>4038.25</v>
      </c>
      <c r="E1891">
        <v>3691.28</v>
      </c>
      <c r="F1891">
        <v>57.723599999999998</v>
      </c>
      <c r="G1891">
        <v>0</v>
      </c>
      <c r="H1891">
        <v>52.280200000000001</v>
      </c>
      <c r="I1891">
        <v>0</v>
      </c>
      <c r="J1891">
        <v>1.2300600000000001E-3</v>
      </c>
      <c r="K1891">
        <v>0.99877000000000005</v>
      </c>
      <c r="L1891">
        <v>0</v>
      </c>
      <c r="M1891" t="s">
        <v>42</v>
      </c>
    </row>
    <row r="1892" spans="1:25" x14ac:dyDescent="0.25">
      <c r="A1892" t="s">
        <v>163</v>
      </c>
      <c r="B1892">
        <v>4134.1499999999996</v>
      </c>
      <c r="C1892">
        <v>4019.59</v>
      </c>
      <c r="D1892">
        <v>4019.48</v>
      </c>
      <c r="E1892">
        <v>3686.18</v>
      </c>
      <c r="F1892">
        <v>54.872300000000003</v>
      </c>
      <c r="G1892">
        <v>0</v>
      </c>
      <c r="H1892">
        <v>54.442999999999998</v>
      </c>
      <c r="I1892">
        <v>0</v>
      </c>
      <c r="J1892">
        <v>1.2300499999999999E-3</v>
      </c>
      <c r="K1892">
        <v>0.99975000000000003</v>
      </c>
      <c r="L1892">
        <v>0</v>
      </c>
      <c r="M1892" t="s">
        <v>42</v>
      </c>
    </row>
    <row r="1893" spans="1:25" x14ac:dyDescent="0.25">
      <c r="A1893" t="s">
        <v>163</v>
      </c>
      <c r="B1893">
        <v>4123.5200000000004</v>
      </c>
      <c r="C1893">
        <v>4011.19</v>
      </c>
      <c r="D1893">
        <v>4011.08</v>
      </c>
      <c r="E1893">
        <v>3677.54</v>
      </c>
      <c r="F1893">
        <v>55.001600000000003</v>
      </c>
      <c r="G1893">
        <v>0</v>
      </c>
      <c r="H1893">
        <v>53.408700000000003</v>
      </c>
      <c r="I1893">
        <v>0</v>
      </c>
      <c r="J1893">
        <v>1.2300600000000001E-3</v>
      </c>
      <c r="K1893">
        <v>0.99987700000000002</v>
      </c>
      <c r="L1893">
        <v>0</v>
      </c>
      <c r="M1893" t="s">
        <v>42</v>
      </c>
    </row>
    <row r="1894" spans="1:25" x14ac:dyDescent="0.25">
      <c r="A1894" t="s">
        <v>163</v>
      </c>
      <c r="B1894">
        <v>4121.28</v>
      </c>
      <c r="C1894">
        <v>4008.88</v>
      </c>
      <c r="D1894">
        <v>4008.77</v>
      </c>
      <c r="E1894">
        <v>3676.85</v>
      </c>
      <c r="F1894">
        <v>54.6633</v>
      </c>
      <c r="G1894">
        <v>0</v>
      </c>
      <c r="H1894">
        <v>53.902799999999999</v>
      </c>
      <c r="I1894">
        <v>0</v>
      </c>
      <c r="J1894">
        <v>1.2300499999999999E-3</v>
      </c>
      <c r="K1894">
        <v>0.99966699999999997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4121.07</v>
      </c>
      <c r="C1895">
        <v>4008.38</v>
      </c>
      <c r="D1895">
        <v>4008.27</v>
      </c>
      <c r="E1895">
        <v>3681.77</v>
      </c>
      <c r="F1895">
        <v>53.171399999999998</v>
      </c>
      <c r="G1895">
        <v>0</v>
      </c>
      <c r="H1895">
        <v>54.523800000000001</v>
      </c>
      <c r="I1895">
        <v>0</v>
      </c>
      <c r="J1895">
        <v>1.2300499999999999E-3</v>
      </c>
      <c r="K1895">
        <v>0.99956299999999998</v>
      </c>
      <c r="L1895">
        <v>0</v>
      </c>
      <c r="M1895" t="s">
        <v>42</v>
      </c>
    </row>
    <row r="1896" spans="1:25" x14ac:dyDescent="0.25">
      <c r="A1896" t="s">
        <v>163</v>
      </c>
      <c r="B1896">
        <v>4122.6000000000004</v>
      </c>
      <c r="C1896">
        <v>4009.7</v>
      </c>
      <c r="D1896">
        <v>4009.59</v>
      </c>
      <c r="E1896">
        <v>3677.88</v>
      </c>
      <c r="F1896">
        <v>54.091000000000001</v>
      </c>
      <c r="G1896">
        <v>0</v>
      </c>
      <c r="H1896">
        <v>54.0105</v>
      </c>
      <c r="I1896">
        <v>0</v>
      </c>
      <c r="J1896">
        <v>1.2300600000000001E-3</v>
      </c>
      <c r="K1896">
        <v>0.99914800000000004</v>
      </c>
      <c r="L1896">
        <v>0</v>
      </c>
      <c r="M1896" t="s">
        <v>42</v>
      </c>
    </row>
    <row r="1897" spans="1:25" x14ac:dyDescent="0.25">
      <c r="A1897" t="s">
        <v>163</v>
      </c>
      <c r="B1897">
        <v>4118.59</v>
      </c>
      <c r="C1897">
        <v>4004.92</v>
      </c>
      <c r="D1897">
        <v>4004.81</v>
      </c>
      <c r="E1897">
        <v>3671.77</v>
      </c>
      <c r="F1897">
        <v>55.040999999999997</v>
      </c>
      <c r="G1897">
        <v>0</v>
      </c>
      <c r="H1897">
        <v>53.149799999999999</v>
      </c>
      <c r="I1897">
        <v>0</v>
      </c>
      <c r="J1897">
        <v>1.2300499999999999E-3</v>
      </c>
      <c r="K1897">
        <v>0.99953800000000004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4118.6899999999996</v>
      </c>
      <c r="C1898">
        <v>4005.82</v>
      </c>
      <c r="D1898">
        <v>4005.71</v>
      </c>
      <c r="E1898">
        <v>3672.62</v>
      </c>
      <c r="F1898">
        <v>55.157899999999998</v>
      </c>
      <c r="G1898">
        <v>0</v>
      </c>
      <c r="H1898">
        <v>53.450699999999998</v>
      </c>
      <c r="I1898">
        <v>0</v>
      </c>
      <c r="J1898">
        <v>1.2300499999999999E-3</v>
      </c>
      <c r="K1898">
        <v>0.99871600000000005</v>
      </c>
      <c r="L1898">
        <v>0</v>
      </c>
      <c r="M1898" t="s">
        <v>42</v>
      </c>
    </row>
    <row r="1899" spans="1:25" x14ac:dyDescent="0.25">
      <c r="A1899" t="s">
        <v>163</v>
      </c>
      <c r="B1899">
        <v>4113.2700000000004</v>
      </c>
      <c r="C1899">
        <v>3998.96</v>
      </c>
      <c r="D1899">
        <v>3998.85</v>
      </c>
      <c r="E1899">
        <v>3664.88</v>
      </c>
      <c r="F1899">
        <v>55.605499999999999</v>
      </c>
      <c r="G1899">
        <v>0</v>
      </c>
      <c r="H1899">
        <v>52.652200000000001</v>
      </c>
      <c r="I1899">
        <v>0</v>
      </c>
      <c r="J1899">
        <v>1.2300499999999999E-3</v>
      </c>
      <c r="K1899">
        <v>0.99984099999999998</v>
      </c>
      <c r="L1899">
        <v>0</v>
      </c>
      <c r="M1899" t="s">
        <v>42</v>
      </c>
    </row>
    <row r="1900" spans="1:25" x14ac:dyDescent="0.25">
      <c r="A1900" t="s">
        <v>163</v>
      </c>
      <c r="B1900">
        <v>4125.5600000000004</v>
      </c>
      <c r="C1900">
        <v>4012.75</v>
      </c>
      <c r="D1900">
        <v>4012.63</v>
      </c>
      <c r="E1900">
        <v>3683.05</v>
      </c>
      <c r="F1900">
        <v>53.864199999999997</v>
      </c>
      <c r="G1900">
        <v>0</v>
      </c>
      <c r="H1900">
        <v>54.574399999999997</v>
      </c>
      <c r="I1900">
        <v>0</v>
      </c>
      <c r="J1900">
        <v>1.2300499999999999E-3</v>
      </c>
      <c r="K1900">
        <v>0.99984399999999996</v>
      </c>
      <c r="L1900">
        <v>0</v>
      </c>
      <c r="M1900" t="s">
        <v>42</v>
      </c>
    </row>
    <row r="1901" spans="1:25" x14ac:dyDescent="0.25">
      <c r="A1901" t="s">
        <v>163</v>
      </c>
      <c r="B1901">
        <v>4124.63</v>
      </c>
      <c r="C1901">
        <v>4012.16</v>
      </c>
      <c r="D1901">
        <v>4012.05</v>
      </c>
      <c r="E1901">
        <v>3684.74</v>
      </c>
      <c r="F1901">
        <v>53.301900000000003</v>
      </c>
      <c r="G1901">
        <v>0</v>
      </c>
      <c r="H1901">
        <v>53.9071</v>
      </c>
      <c r="I1901">
        <v>0</v>
      </c>
      <c r="J1901">
        <v>1.2300499999999999E-3</v>
      </c>
      <c r="K1901">
        <v>0.99973699999999999</v>
      </c>
      <c r="L1901">
        <v>0</v>
      </c>
      <c r="M1901" t="s">
        <v>42</v>
      </c>
    </row>
    <row r="1902" spans="1:25" x14ac:dyDescent="0.25">
      <c r="A1902" t="s">
        <v>163</v>
      </c>
      <c r="B1902">
        <v>4126.03</v>
      </c>
      <c r="C1902">
        <v>4013.26</v>
      </c>
      <c r="D1902">
        <v>4012.94</v>
      </c>
      <c r="E1902">
        <v>3679.59</v>
      </c>
      <c r="F1902">
        <v>54.499299999999998</v>
      </c>
      <c r="G1902">
        <v>0</v>
      </c>
      <c r="H1902">
        <v>54.13</v>
      </c>
      <c r="I1902">
        <v>0</v>
      </c>
      <c r="J1902">
        <v>1.23007E-3</v>
      </c>
      <c r="K1902">
        <v>0.99859600000000004</v>
      </c>
      <c r="L1902">
        <v>0</v>
      </c>
      <c r="M1902" t="s">
        <v>42</v>
      </c>
    </row>
    <row r="1903" spans="1:25" x14ac:dyDescent="0.25">
      <c r="A1903" t="s">
        <v>163</v>
      </c>
      <c r="B1903">
        <v>4131.53</v>
      </c>
      <c r="C1903">
        <v>4018.23</v>
      </c>
      <c r="D1903">
        <v>4018.12</v>
      </c>
      <c r="E1903">
        <v>3688.56</v>
      </c>
      <c r="F1903">
        <v>53.946899999999999</v>
      </c>
      <c r="G1903">
        <v>0</v>
      </c>
      <c r="H1903">
        <v>54.514499999999998</v>
      </c>
      <c r="I1903">
        <v>0</v>
      </c>
      <c r="J1903">
        <v>1.2300499999999999E-3</v>
      </c>
      <c r="K1903">
        <v>0.99825200000000003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4199.72</v>
      </c>
      <c r="C1904">
        <v>4087.13</v>
      </c>
      <c r="D1904">
        <v>4087</v>
      </c>
      <c r="E1904">
        <v>3728.18</v>
      </c>
      <c r="F1904">
        <v>59.070300000000003</v>
      </c>
      <c r="G1904">
        <v>0</v>
      </c>
      <c r="H1904">
        <v>53.816600000000001</v>
      </c>
      <c r="I1904">
        <v>0</v>
      </c>
      <c r="J1904">
        <v>1.2300499999999999E-3</v>
      </c>
      <c r="K1904">
        <v>0.99994300000000003</v>
      </c>
      <c r="L1904">
        <v>0</v>
      </c>
      <c r="M1904" t="s">
        <v>42</v>
      </c>
      <c r="R1904">
        <f>AVERAGE(B1855:B1904)</f>
        <v>4135.9037999999991</v>
      </c>
      <c r="S1904">
        <f>AVERAGE(C1855:C1904)</f>
        <v>4022.3126000000011</v>
      </c>
      <c r="U1904">
        <f>_xlfn.VAR.P(B1855:B1904)</f>
        <v>1361.4556315599984</v>
      </c>
      <c r="V1904">
        <f>_xlfn.VAR.P(C1855:C1904)</f>
        <v>1341.6614832399996</v>
      </c>
      <c r="X1904">
        <f>1.96*SQRT(U1904)/50</f>
        <v>1.4463980025153367</v>
      </c>
      <c r="Y1904">
        <f>1.96*SQRT(V1904)/50</f>
        <v>1.435844943441287</v>
      </c>
    </row>
    <row r="1905" spans="1:15" x14ac:dyDescent="0.25">
      <c r="A1905" t="s">
        <v>164</v>
      </c>
      <c r="B1905">
        <v>206908.8118</v>
      </c>
      <c r="C1905" t="s">
        <v>36</v>
      </c>
    </row>
    <row r="1906" spans="1:15" x14ac:dyDescent="0.25">
      <c r="A1906" t="s">
        <v>165</v>
      </c>
      <c r="B1906">
        <v>7746.89</v>
      </c>
      <c r="C1906">
        <v>7568.5</v>
      </c>
      <c r="D1906">
        <v>7568.36</v>
      </c>
      <c r="E1906">
        <v>7198.02</v>
      </c>
      <c r="F1906">
        <v>63.0276</v>
      </c>
      <c r="G1906">
        <v>158.35400000000001</v>
      </c>
      <c r="H1906">
        <v>56.876899999999999</v>
      </c>
      <c r="I1906">
        <v>12.1492</v>
      </c>
      <c r="J1906">
        <v>64.009200000000007</v>
      </c>
      <c r="K1906">
        <v>6956.25</v>
      </c>
      <c r="L1906">
        <v>1.2300499999999999E-3</v>
      </c>
      <c r="M1906">
        <v>0.999699</v>
      </c>
      <c r="N1906">
        <v>0</v>
      </c>
      <c r="O1906" t="s">
        <v>42</v>
      </c>
    </row>
    <row r="1907" spans="1:15" x14ac:dyDescent="0.25">
      <c r="A1907" t="s">
        <v>165</v>
      </c>
      <c r="B1907">
        <v>7715.02</v>
      </c>
      <c r="C1907">
        <v>7540.87</v>
      </c>
      <c r="D1907">
        <v>7540.73</v>
      </c>
      <c r="E1907">
        <v>7179.6</v>
      </c>
      <c r="F1907">
        <v>60.7682</v>
      </c>
      <c r="G1907">
        <v>159.977</v>
      </c>
      <c r="H1907">
        <v>58.8596</v>
      </c>
      <c r="I1907">
        <v>12.157500000000001</v>
      </c>
      <c r="J1907">
        <v>63.496699999999997</v>
      </c>
      <c r="K1907">
        <v>6938.29</v>
      </c>
      <c r="L1907">
        <v>1.2300499999999999E-3</v>
      </c>
      <c r="M1907">
        <v>0.99997199999999997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7510.78</v>
      </c>
      <c r="C1908">
        <v>7335.64</v>
      </c>
      <c r="D1908">
        <v>7335.49</v>
      </c>
      <c r="E1908">
        <v>6967.41</v>
      </c>
      <c r="F1908">
        <v>62.250900000000001</v>
      </c>
      <c r="G1908">
        <v>159.53800000000001</v>
      </c>
      <c r="H1908">
        <v>57.180999999999997</v>
      </c>
      <c r="I1908">
        <v>12.4011</v>
      </c>
      <c r="J1908">
        <v>64.433599999999998</v>
      </c>
      <c r="K1908">
        <v>6725.14</v>
      </c>
      <c r="L1908">
        <v>1.2300499999999999E-3</v>
      </c>
      <c r="M1908">
        <v>0.99983200000000005</v>
      </c>
      <c r="N1908">
        <v>0</v>
      </c>
      <c r="O1908" t="s">
        <v>42</v>
      </c>
    </row>
    <row r="1909" spans="1:15" x14ac:dyDescent="0.25">
      <c r="A1909" t="s">
        <v>165</v>
      </c>
      <c r="B1909">
        <v>7725</v>
      </c>
      <c r="C1909">
        <v>7551.5</v>
      </c>
      <c r="D1909">
        <v>7551.35</v>
      </c>
      <c r="E1909">
        <v>7191.26</v>
      </c>
      <c r="F1909">
        <v>60.006900000000002</v>
      </c>
      <c r="G1909">
        <v>160.97800000000001</v>
      </c>
      <c r="H1909">
        <v>59.028399999999998</v>
      </c>
      <c r="I1909">
        <v>12.0966</v>
      </c>
      <c r="J1909">
        <v>64.314099999999996</v>
      </c>
      <c r="K1909">
        <v>6949.69</v>
      </c>
      <c r="L1909">
        <v>1.2300499999999999E-3</v>
      </c>
      <c r="M1909">
        <v>0.99968800000000002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7677.41</v>
      </c>
      <c r="C1910">
        <v>7503.84</v>
      </c>
      <c r="D1910">
        <v>7503.69</v>
      </c>
      <c r="E1910">
        <v>7141.34</v>
      </c>
      <c r="F1910">
        <v>60.978099999999998</v>
      </c>
      <c r="G1910">
        <v>159.82599999999999</v>
      </c>
      <c r="H1910">
        <v>58.049300000000002</v>
      </c>
      <c r="I1910">
        <v>12.138500000000001</v>
      </c>
      <c r="J1910">
        <v>64.129599999999996</v>
      </c>
      <c r="K1910">
        <v>6900.18</v>
      </c>
      <c r="L1910">
        <v>1.2301E-3</v>
      </c>
      <c r="M1910">
        <v>0.99975700000000001</v>
      </c>
      <c r="N1910">
        <v>0</v>
      </c>
      <c r="O1910" t="s">
        <v>42</v>
      </c>
    </row>
    <row r="1911" spans="1:15" x14ac:dyDescent="0.25">
      <c r="A1911" t="s">
        <v>165</v>
      </c>
      <c r="B1911">
        <v>7700.83</v>
      </c>
      <c r="C1911">
        <v>7525.06</v>
      </c>
      <c r="D1911">
        <v>7524.92</v>
      </c>
      <c r="E1911">
        <v>7159.03</v>
      </c>
      <c r="F1911">
        <v>61.223500000000001</v>
      </c>
      <c r="G1911">
        <v>160.221</v>
      </c>
      <c r="H1911">
        <v>58.3553</v>
      </c>
      <c r="I1911">
        <v>12.200900000000001</v>
      </c>
      <c r="J1911">
        <v>64.221800000000002</v>
      </c>
      <c r="K1911">
        <v>6917.16</v>
      </c>
      <c r="L1911">
        <v>1.2300499999999999E-3</v>
      </c>
      <c r="M1911">
        <v>0.99947299999999994</v>
      </c>
      <c r="N1911">
        <v>0</v>
      </c>
      <c r="O1911" t="s">
        <v>42</v>
      </c>
    </row>
    <row r="1912" spans="1:15" x14ac:dyDescent="0.25">
      <c r="A1912" t="s">
        <v>165</v>
      </c>
      <c r="B1912">
        <v>7471.52</v>
      </c>
      <c r="C1912">
        <v>7296.22</v>
      </c>
      <c r="D1912">
        <v>7296.06</v>
      </c>
      <c r="E1912">
        <v>6927.67</v>
      </c>
      <c r="F1912">
        <v>61.616599999999998</v>
      </c>
      <c r="G1912">
        <v>159.91999999999999</v>
      </c>
      <c r="H1912">
        <v>58.2346</v>
      </c>
      <c r="I1912">
        <v>12.101699999999999</v>
      </c>
      <c r="J1912">
        <v>64.156700000000001</v>
      </c>
      <c r="K1912">
        <v>6685.71</v>
      </c>
      <c r="L1912">
        <v>1.2300499999999999E-3</v>
      </c>
      <c r="M1912">
        <v>0.99940300000000004</v>
      </c>
      <c r="N1912">
        <v>0</v>
      </c>
      <c r="O1912" t="s">
        <v>42</v>
      </c>
    </row>
    <row r="1913" spans="1:15" x14ac:dyDescent="0.25">
      <c r="A1913" t="s">
        <v>165</v>
      </c>
      <c r="B1913">
        <v>7491.4</v>
      </c>
      <c r="C1913">
        <v>7315.24</v>
      </c>
      <c r="D1913">
        <v>7315.07</v>
      </c>
      <c r="E1913">
        <v>6909.71</v>
      </c>
      <c r="F1913">
        <v>66.838200000000001</v>
      </c>
      <c r="G1913">
        <v>165.87</v>
      </c>
      <c r="H1913">
        <v>60.400300000000001</v>
      </c>
      <c r="I1913">
        <v>12.5206</v>
      </c>
      <c r="J1913">
        <v>67.086799999999997</v>
      </c>
      <c r="K1913">
        <v>6655.56</v>
      </c>
      <c r="L1913">
        <v>1.2301E-3</v>
      </c>
      <c r="M1913">
        <v>0.99981600000000004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7815.74</v>
      </c>
      <c r="C1914">
        <v>7640.7</v>
      </c>
      <c r="D1914">
        <v>7640.56</v>
      </c>
      <c r="E1914">
        <v>7271.46</v>
      </c>
      <c r="F1914">
        <v>61.852800000000002</v>
      </c>
      <c r="G1914">
        <v>159.18299999999999</v>
      </c>
      <c r="H1914">
        <v>57.246299999999998</v>
      </c>
      <c r="I1914">
        <v>12.231199999999999</v>
      </c>
      <c r="J1914">
        <v>64.318700000000007</v>
      </c>
      <c r="K1914">
        <v>7029.9</v>
      </c>
      <c r="L1914">
        <v>1.2300600000000001E-3</v>
      </c>
      <c r="M1914">
        <v>0.99956699999999998</v>
      </c>
      <c r="N1914">
        <v>0</v>
      </c>
      <c r="O1914" t="s">
        <v>42</v>
      </c>
    </row>
    <row r="1915" spans="1:15" x14ac:dyDescent="0.25">
      <c r="A1915" t="s">
        <v>165</v>
      </c>
      <c r="B1915">
        <v>7956.89</v>
      </c>
      <c r="C1915">
        <v>7784.41</v>
      </c>
      <c r="D1915">
        <v>7784.28</v>
      </c>
      <c r="E1915">
        <v>7422.74</v>
      </c>
      <c r="F1915">
        <v>60.726999999999997</v>
      </c>
      <c r="G1915">
        <v>155.78100000000001</v>
      </c>
      <c r="H1915">
        <v>55.301299999999998</v>
      </c>
      <c r="I1915">
        <v>12.117900000000001</v>
      </c>
      <c r="J1915">
        <v>62.929600000000001</v>
      </c>
      <c r="K1915">
        <v>7186.01</v>
      </c>
      <c r="L1915">
        <v>1.2300499999999999E-3</v>
      </c>
      <c r="M1915">
        <v>0.99985100000000005</v>
      </c>
      <c r="N1915">
        <v>0</v>
      </c>
      <c r="O1915" t="s">
        <v>42</v>
      </c>
    </row>
    <row r="1916" spans="1:15" x14ac:dyDescent="0.25">
      <c r="A1916" t="s">
        <v>165</v>
      </c>
      <c r="B1916">
        <v>7969.35</v>
      </c>
      <c r="C1916">
        <v>7793.7</v>
      </c>
      <c r="D1916">
        <v>7793.57</v>
      </c>
      <c r="E1916">
        <v>7435.04</v>
      </c>
      <c r="F1916">
        <v>60.153599999999997</v>
      </c>
      <c r="G1916">
        <v>156.12899999999999</v>
      </c>
      <c r="H1916">
        <v>55.318600000000004</v>
      </c>
      <c r="I1916">
        <v>12.08</v>
      </c>
      <c r="J1916">
        <v>63.228400000000001</v>
      </c>
      <c r="K1916">
        <v>7198.47</v>
      </c>
      <c r="L1916">
        <v>1.23007E-3</v>
      </c>
      <c r="M1916">
        <v>0.99993200000000004</v>
      </c>
      <c r="N1916">
        <v>0</v>
      </c>
      <c r="O1916" t="s">
        <v>42</v>
      </c>
    </row>
    <row r="1917" spans="1:15" x14ac:dyDescent="0.25">
      <c r="A1917" t="s">
        <v>165</v>
      </c>
      <c r="B1917">
        <v>7839.12</v>
      </c>
      <c r="C1917">
        <v>7666.11</v>
      </c>
      <c r="D1917">
        <v>7665.98</v>
      </c>
      <c r="E1917">
        <v>7309.58</v>
      </c>
      <c r="F1917">
        <v>59.134399999999999</v>
      </c>
      <c r="G1917">
        <v>158.28899999999999</v>
      </c>
      <c r="H1917">
        <v>57.055500000000002</v>
      </c>
      <c r="I1917">
        <v>12.259600000000001</v>
      </c>
      <c r="J1917">
        <v>63.4666</v>
      </c>
      <c r="K1917">
        <v>7071.78</v>
      </c>
      <c r="L1917">
        <v>1.2301E-3</v>
      </c>
      <c r="M1917">
        <v>0.99985800000000002</v>
      </c>
      <c r="N1917">
        <v>0</v>
      </c>
      <c r="O1917" t="s">
        <v>42</v>
      </c>
    </row>
    <row r="1918" spans="1:15" x14ac:dyDescent="0.25">
      <c r="A1918" t="s">
        <v>165</v>
      </c>
      <c r="B1918">
        <v>7842.68</v>
      </c>
      <c r="C1918">
        <v>7668.98</v>
      </c>
      <c r="D1918">
        <v>7668.84</v>
      </c>
      <c r="E1918">
        <v>7303.37</v>
      </c>
      <c r="F1918">
        <v>60.666699999999999</v>
      </c>
      <c r="G1918">
        <v>155.31899999999999</v>
      </c>
      <c r="H1918">
        <v>54.637</v>
      </c>
      <c r="I1918">
        <v>12.0769</v>
      </c>
      <c r="J1918">
        <v>63.186</v>
      </c>
      <c r="K1918">
        <v>7066.97</v>
      </c>
      <c r="L1918">
        <v>1.2301300000000001E-3</v>
      </c>
      <c r="M1918">
        <v>0.99928499999999998</v>
      </c>
      <c r="N1918">
        <v>0</v>
      </c>
      <c r="O1918" t="s">
        <v>42</v>
      </c>
    </row>
    <row r="1919" spans="1:15" x14ac:dyDescent="0.25">
      <c r="A1919" t="s">
        <v>165</v>
      </c>
      <c r="B1919">
        <v>7775.84</v>
      </c>
      <c r="C1919">
        <v>7602.28</v>
      </c>
      <c r="D1919">
        <v>7602.14</v>
      </c>
      <c r="E1919">
        <v>7216.36</v>
      </c>
      <c r="F1919">
        <v>64.9756</v>
      </c>
      <c r="G1919">
        <v>155.636</v>
      </c>
      <c r="H1919">
        <v>53.556699999999999</v>
      </c>
      <c r="I1919">
        <v>12.4339</v>
      </c>
      <c r="J1919">
        <v>64.198599999999999</v>
      </c>
      <c r="K1919">
        <v>6975.03</v>
      </c>
      <c r="L1919">
        <v>1.2300499999999999E-3</v>
      </c>
      <c r="M1919">
        <v>0.99864200000000003</v>
      </c>
      <c r="N1919">
        <v>0</v>
      </c>
      <c r="O1919" t="s">
        <v>42</v>
      </c>
    </row>
    <row r="1920" spans="1:15" x14ac:dyDescent="0.25">
      <c r="A1920" t="s">
        <v>165</v>
      </c>
      <c r="B1920">
        <v>7785.21</v>
      </c>
      <c r="C1920">
        <v>7608.68</v>
      </c>
      <c r="D1920">
        <v>7608.54</v>
      </c>
      <c r="E1920">
        <v>7224.65</v>
      </c>
      <c r="F1920">
        <v>66.123999999999995</v>
      </c>
      <c r="G1920">
        <v>154.85</v>
      </c>
      <c r="H1920">
        <v>52.4514</v>
      </c>
      <c r="I1920">
        <v>12.2254</v>
      </c>
      <c r="J1920">
        <v>64.661299999999997</v>
      </c>
      <c r="K1920">
        <v>6983.02</v>
      </c>
      <c r="L1920">
        <v>1.2300499999999999E-3</v>
      </c>
      <c r="M1920">
        <v>0.99973299999999998</v>
      </c>
      <c r="N1920">
        <v>0</v>
      </c>
      <c r="O1920" t="s">
        <v>42</v>
      </c>
    </row>
    <row r="1921" spans="1:15" x14ac:dyDescent="0.25">
      <c r="A1921" t="s">
        <v>165</v>
      </c>
      <c r="B1921">
        <v>7667.16</v>
      </c>
      <c r="C1921">
        <v>7489.74</v>
      </c>
      <c r="D1921">
        <v>7489.57</v>
      </c>
      <c r="E1921">
        <v>7083.94</v>
      </c>
      <c r="F1921">
        <v>71.499799999999993</v>
      </c>
      <c r="G1921">
        <v>159.126</v>
      </c>
      <c r="H1921">
        <v>53.912700000000001</v>
      </c>
      <c r="I1921">
        <v>12.3376</v>
      </c>
      <c r="J1921">
        <v>67.199799999999996</v>
      </c>
      <c r="K1921">
        <v>6832.25</v>
      </c>
      <c r="L1921">
        <v>1.2300600000000001E-3</v>
      </c>
      <c r="M1921">
        <v>0.99970000000000003</v>
      </c>
      <c r="N1921">
        <v>0</v>
      </c>
      <c r="O1921" t="s">
        <v>42</v>
      </c>
    </row>
    <row r="1922" spans="1:15" x14ac:dyDescent="0.25">
      <c r="A1922" t="s">
        <v>165</v>
      </c>
      <c r="B1922">
        <v>7879.82</v>
      </c>
      <c r="C1922">
        <v>7702.14</v>
      </c>
      <c r="D1922">
        <v>7701.98</v>
      </c>
      <c r="E1922">
        <v>7320.35</v>
      </c>
      <c r="F1922">
        <v>64.672300000000007</v>
      </c>
      <c r="G1922">
        <v>157.38499999999999</v>
      </c>
      <c r="H1922">
        <v>54.109499999999997</v>
      </c>
      <c r="I1922">
        <v>12.410399999999999</v>
      </c>
      <c r="J1922">
        <v>65.31</v>
      </c>
      <c r="K1922">
        <v>7077.59</v>
      </c>
      <c r="L1922">
        <v>1.23007E-3</v>
      </c>
      <c r="M1922">
        <v>0.99983</v>
      </c>
      <c r="N1922">
        <v>0</v>
      </c>
      <c r="O1922" t="s">
        <v>42</v>
      </c>
    </row>
    <row r="1923" spans="1:15" x14ac:dyDescent="0.25">
      <c r="A1923" t="s">
        <v>165</v>
      </c>
      <c r="B1923">
        <v>7853.61</v>
      </c>
      <c r="C1923">
        <v>7676.51</v>
      </c>
      <c r="D1923">
        <v>7676.35</v>
      </c>
      <c r="E1923">
        <v>7305.36</v>
      </c>
      <c r="F1923">
        <v>62.648099999999999</v>
      </c>
      <c r="G1923">
        <v>158.89699999999999</v>
      </c>
      <c r="H1923">
        <v>56.897100000000002</v>
      </c>
      <c r="I1923">
        <v>12.238</v>
      </c>
      <c r="J1923">
        <v>64.074100000000001</v>
      </c>
      <c r="K1923">
        <v>7063.34</v>
      </c>
      <c r="L1923">
        <v>1.2300600000000001E-3</v>
      </c>
      <c r="M1923">
        <v>0.99909199999999998</v>
      </c>
      <c r="N1923">
        <v>0</v>
      </c>
      <c r="O1923" t="s">
        <v>42</v>
      </c>
    </row>
    <row r="1924" spans="1:15" x14ac:dyDescent="0.25">
      <c r="A1924" t="s">
        <v>165</v>
      </c>
      <c r="B1924">
        <v>7890.68</v>
      </c>
      <c r="C1924">
        <v>7713.34</v>
      </c>
      <c r="D1924">
        <v>7713.19</v>
      </c>
      <c r="E1924">
        <v>7330.55</v>
      </c>
      <c r="F1924">
        <v>63.641399999999997</v>
      </c>
      <c r="G1924">
        <v>157.095</v>
      </c>
      <c r="H1924">
        <v>55.107199999999999</v>
      </c>
      <c r="I1924">
        <v>12.1374</v>
      </c>
      <c r="J1924">
        <v>64.329800000000006</v>
      </c>
      <c r="K1924">
        <v>7089.3</v>
      </c>
      <c r="L1924">
        <v>1.2300499999999999E-3</v>
      </c>
      <c r="M1924">
        <v>0.99928799999999995</v>
      </c>
      <c r="N1924">
        <v>0</v>
      </c>
      <c r="O1924" t="s">
        <v>42</v>
      </c>
    </row>
    <row r="1925" spans="1:15" x14ac:dyDescent="0.25">
      <c r="A1925" t="s">
        <v>165</v>
      </c>
      <c r="B1925">
        <v>7663.87</v>
      </c>
      <c r="C1925">
        <v>7489.4</v>
      </c>
      <c r="D1925">
        <v>7489.21</v>
      </c>
      <c r="E1925">
        <v>7107.97</v>
      </c>
      <c r="F1925">
        <v>63.136299999999999</v>
      </c>
      <c r="G1925">
        <v>158.00399999999999</v>
      </c>
      <c r="H1925">
        <v>55.240600000000001</v>
      </c>
      <c r="I1925">
        <v>12.255699999999999</v>
      </c>
      <c r="J1925">
        <v>64.767499999999998</v>
      </c>
      <c r="K1925">
        <v>6866.28</v>
      </c>
      <c r="L1925">
        <v>1.2300600000000001E-3</v>
      </c>
      <c r="M1925">
        <v>0.99826700000000002</v>
      </c>
      <c r="N1925">
        <v>0</v>
      </c>
      <c r="O1925" t="s">
        <v>42</v>
      </c>
    </row>
    <row r="1926" spans="1:15" x14ac:dyDescent="0.25">
      <c r="A1926" t="s">
        <v>165</v>
      </c>
      <c r="B1926">
        <v>7895.14</v>
      </c>
      <c r="C1926">
        <v>7720.42</v>
      </c>
      <c r="D1926">
        <v>7720.26</v>
      </c>
      <c r="E1926">
        <v>7349.3</v>
      </c>
      <c r="F1926">
        <v>61.560299999999998</v>
      </c>
      <c r="G1926">
        <v>161.21199999999999</v>
      </c>
      <c r="H1926">
        <v>58.965299999999999</v>
      </c>
      <c r="I1926">
        <v>12.153499999999999</v>
      </c>
      <c r="J1926">
        <v>64.665800000000004</v>
      </c>
      <c r="K1926">
        <v>7105.94</v>
      </c>
      <c r="L1926">
        <v>1.2300600000000001E-3</v>
      </c>
      <c r="M1926">
        <v>0.99962200000000001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7937.6</v>
      </c>
      <c r="C1927">
        <v>7764.53</v>
      </c>
      <c r="D1927">
        <v>7764.37</v>
      </c>
      <c r="E1927">
        <v>7400.54</v>
      </c>
      <c r="F1927">
        <v>59.8994</v>
      </c>
      <c r="G1927">
        <v>161.042</v>
      </c>
      <c r="H1927">
        <v>58.579700000000003</v>
      </c>
      <c r="I1927">
        <v>12.1716</v>
      </c>
      <c r="J1927">
        <v>64.722499999999997</v>
      </c>
      <c r="K1927">
        <v>7158.89</v>
      </c>
      <c r="L1927">
        <v>1.2301E-3</v>
      </c>
      <c r="M1927">
        <v>0.99990599999999996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7712.76</v>
      </c>
      <c r="C1928">
        <v>7536.41</v>
      </c>
      <c r="D1928">
        <v>7536.25</v>
      </c>
      <c r="E1928">
        <v>7151.77</v>
      </c>
      <c r="F1928">
        <v>64.989999999999995</v>
      </c>
      <c r="G1928">
        <v>159.83099999999999</v>
      </c>
      <c r="H1928">
        <v>56.089199999999998</v>
      </c>
      <c r="I1928">
        <v>12.3256</v>
      </c>
      <c r="J1928">
        <v>65.569900000000004</v>
      </c>
      <c r="K1928">
        <v>6905.86</v>
      </c>
      <c r="L1928">
        <v>1.2300499999999999E-3</v>
      </c>
      <c r="M1928">
        <v>0.99978400000000001</v>
      </c>
      <c r="N1928">
        <v>0</v>
      </c>
      <c r="O1928" t="s">
        <v>42</v>
      </c>
    </row>
    <row r="1929" spans="1:15" x14ac:dyDescent="0.25">
      <c r="A1929" t="s">
        <v>165</v>
      </c>
      <c r="B1929">
        <v>7741.35</v>
      </c>
      <c r="C1929">
        <v>7565.1</v>
      </c>
      <c r="D1929">
        <v>7564.94</v>
      </c>
      <c r="E1929">
        <v>7186.12</v>
      </c>
      <c r="F1929">
        <v>64.074700000000007</v>
      </c>
      <c r="G1929">
        <v>159.78100000000001</v>
      </c>
      <c r="H1929">
        <v>57.162799999999997</v>
      </c>
      <c r="I1929">
        <v>12.293900000000001</v>
      </c>
      <c r="J1929">
        <v>64.683000000000007</v>
      </c>
      <c r="K1929">
        <v>6941.66</v>
      </c>
      <c r="L1929">
        <v>1.2300499999999999E-3</v>
      </c>
      <c r="M1929">
        <v>0.99948400000000004</v>
      </c>
      <c r="N1929">
        <v>0</v>
      </c>
      <c r="O1929" t="s">
        <v>42</v>
      </c>
    </row>
    <row r="1930" spans="1:15" x14ac:dyDescent="0.25">
      <c r="A1930" t="s">
        <v>165</v>
      </c>
      <c r="B1930">
        <v>7634.76</v>
      </c>
      <c r="C1930">
        <v>7461.44</v>
      </c>
      <c r="D1930">
        <v>7461.28</v>
      </c>
      <c r="E1930">
        <v>7092.68</v>
      </c>
      <c r="F1930">
        <v>63.066000000000003</v>
      </c>
      <c r="G1930">
        <v>158.595</v>
      </c>
      <c r="H1930">
        <v>56.564500000000002</v>
      </c>
      <c r="I1930">
        <v>12.174200000000001</v>
      </c>
      <c r="J1930">
        <v>64.293999999999997</v>
      </c>
      <c r="K1930">
        <v>6850.62</v>
      </c>
      <c r="L1930">
        <v>1.2301199999999999E-3</v>
      </c>
      <c r="M1930">
        <v>0.99973599999999996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7738.97</v>
      </c>
      <c r="C1931">
        <v>7566.46</v>
      </c>
      <c r="D1931">
        <v>7566.3</v>
      </c>
      <c r="E1931">
        <v>7200.15</v>
      </c>
      <c r="F1931">
        <v>62.709299999999999</v>
      </c>
      <c r="G1931">
        <v>157.61500000000001</v>
      </c>
      <c r="H1931">
        <v>56.520899999999997</v>
      </c>
      <c r="I1931">
        <v>12.0404</v>
      </c>
      <c r="J1931">
        <v>63.6126</v>
      </c>
      <c r="K1931">
        <v>6959.28</v>
      </c>
      <c r="L1931">
        <v>1.2300799999999999E-3</v>
      </c>
      <c r="M1931">
        <v>0.99946699999999999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7925.52</v>
      </c>
      <c r="C1932">
        <v>7751.47</v>
      </c>
      <c r="D1932">
        <v>7751.31</v>
      </c>
      <c r="E1932">
        <v>7393.11</v>
      </c>
      <c r="F1932">
        <v>60.988599999999998</v>
      </c>
      <c r="G1932">
        <v>159.04900000000001</v>
      </c>
      <c r="H1932">
        <v>57.499000000000002</v>
      </c>
      <c r="I1932">
        <v>12.205500000000001</v>
      </c>
      <c r="J1932">
        <v>63.930300000000003</v>
      </c>
      <c r="K1932">
        <v>7152.55</v>
      </c>
      <c r="L1932">
        <v>1.2300600000000001E-3</v>
      </c>
      <c r="M1932">
        <v>0.999749</v>
      </c>
      <c r="N1932">
        <v>0</v>
      </c>
      <c r="O1932" t="s">
        <v>42</v>
      </c>
    </row>
    <row r="1933" spans="1:15" x14ac:dyDescent="0.25">
      <c r="A1933" t="s">
        <v>165</v>
      </c>
      <c r="B1933">
        <v>7795.11</v>
      </c>
      <c r="C1933">
        <v>7620.74</v>
      </c>
      <c r="D1933">
        <v>7620.56</v>
      </c>
      <c r="E1933">
        <v>7255.61</v>
      </c>
      <c r="F1933">
        <v>62.256300000000003</v>
      </c>
      <c r="G1933">
        <v>157.03</v>
      </c>
      <c r="H1933">
        <v>55.662500000000001</v>
      </c>
      <c r="I1933">
        <v>12.0863</v>
      </c>
      <c r="J1933">
        <v>63.846200000000003</v>
      </c>
      <c r="K1933">
        <v>7015.98</v>
      </c>
      <c r="L1933">
        <v>1.23007E-3</v>
      </c>
      <c r="M1933">
        <v>0.99904899999999996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7974.36</v>
      </c>
      <c r="C1934">
        <v>7802.01</v>
      </c>
      <c r="D1934">
        <v>7801.85</v>
      </c>
      <c r="E1934">
        <v>7447.53</v>
      </c>
      <c r="F1934">
        <v>59.682600000000001</v>
      </c>
      <c r="G1934">
        <v>159.80099999999999</v>
      </c>
      <c r="H1934">
        <v>58.741799999999998</v>
      </c>
      <c r="I1934">
        <v>12.0984</v>
      </c>
      <c r="J1934">
        <v>63.471400000000003</v>
      </c>
      <c r="K1934">
        <v>7207.57</v>
      </c>
      <c r="L1934">
        <v>1.2300499999999999E-3</v>
      </c>
      <c r="M1934">
        <v>0.99984899999999999</v>
      </c>
      <c r="N1934">
        <v>0</v>
      </c>
      <c r="O1934" t="s">
        <v>42</v>
      </c>
    </row>
    <row r="1935" spans="1:15" x14ac:dyDescent="0.25">
      <c r="A1935" t="s">
        <v>165</v>
      </c>
      <c r="B1935">
        <v>7784.14</v>
      </c>
      <c r="C1935">
        <v>7610.63</v>
      </c>
      <c r="D1935">
        <v>7610.46</v>
      </c>
      <c r="E1935">
        <v>7241.23</v>
      </c>
      <c r="F1935">
        <v>62.7</v>
      </c>
      <c r="G1935">
        <v>159.184</v>
      </c>
      <c r="H1935">
        <v>57.036700000000003</v>
      </c>
      <c r="I1935">
        <v>12.084199999999999</v>
      </c>
      <c r="J1935">
        <v>64.694599999999994</v>
      </c>
      <c r="K1935">
        <v>6998.91</v>
      </c>
      <c r="L1935">
        <v>1.2300600000000001E-3</v>
      </c>
      <c r="M1935">
        <v>0.99923700000000004</v>
      </c>
      <c r="N1935">
        <v>0</v>
      </c>
      <c r="O1935" t="s">
        <v>42</v>
      </c>
    </row>
    <row r="1936" spans="1:15" x14ac:dyDescent="0.25">
      <c r="A1936" t="s">
        <v>165</v>
      </c>
      <c r="B1936">
        <v>7853.76</v>
      </c>
      <c r="C1936">
        <v>7680.58</v>
      </c>
      <c r="D1936">
        <v>7680.41</v>
      </c>
      <c r="E1936">
        <v>7301.37</v>
      </c>
      <c r="F1936">
        <v>63.671799999999998</v>
      </c>
      <c r="G1936">
        <v>161.59399999999999</v>
      </c>
      <c r="H1936">
        <v>58.109099999999998</v>
      </c>
      <c r="I1936">
        <v>12.199199999999999</v>
      </c>
      <c r="J1936">
        <v>65.871700000000004</v>
      </c>
      <c r="K1936">
        <v>7055.4</v>
      </c>
      <c r="L1936">
        <v>1.2300499999999999E-3</v>
      </c>
      <c r="M1936">
        <v>0.99956999999999996</v>
      </c>
      <c r="N1936">
        <v>0</v>
      </c>
      <c r="O1936" t="s">
        <v>42</v>
      </c>
    </row>
    <row r="1937" spans="1:15" x14ac:dyDescent="0.25">
      <c r="A1937" t="s">
        <v>165</v>
      </c>
      <c r="B1937">
        <v>7809.69</v>
      </c>
      <c r="C1937">
        <v>7634.29</v>
      </c>
      <c r="D1937">
        <v>7634.13</v>
      </c>
      <c r="E1937">
        <v>7261.99</v>
      </c>
      <c r="F1937">
        <v>63.355899999999998</v>
      </c>
      <c r="G1937">
        <v>158.02500000000001</v>
      </c>
      <c r="H1937">
        <v>56.2104</v>
      </c>
      <c r="I1937">
        <v>12.1615</v>
      </c>
      <c r="J1937">
        <v>64.242599999999996</v>
      </c>
      <c r="K1937">
        <v>7020.15</v>
      </c>
      <c r="L1937">
        <v>1.2300499999999999E-3</v>
      </c>
      <c r="M1937">
        <v>0.99953599999999998</v>
      </c>
      <c r="N1937">
        <v>0</v>
      </c>
      <c r="O1937" t="s">
        <v>42</v>
      </c>
    </row>
    <row r="1938" spans="1:15" x14ac:dyDescent="0.25">
      <c r="A1938" t="s">
        <v>165</v>
      </c>
      <c r="B1938">
        <v>7624.86</v>
      </c>
      <c r="C1938">
        <v>7448.81</v>
      </c>
      <c r="D1938">
        <v>7448.66</v>
      </c>
      <c r="E1938">
        <v>7081.65</v>
      </c>
      <c r="F1938">
        <v>62.274000000000001</v>
      </c>
      <c r="G1938">
        <v>159.21600000000001</v>
      </c>
      <c r="H1938">
        <v>57.477899999999998</v>
      </c>
      <c r="I1938">
        <v>12.2958</v>
      </c>
      <c r="J1938">
        <v>64.046499999999995</v>
      </c>
      <c r="K1938">
        <v>6839.77</v>
      </c>
      <c r="L1938">
        <v>1.2300600000000001E-3</v>
      </c>
      <c r="M1938">
        <v>0.99985500000000005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7775.56</v>
      </c>
      <c r="C1939">
        <v>7599.92</v>
      </c>
      <c r="D1939">
        <v>7599.76</v>
      </c>
      <c r="E1939">
        <v>7231.89</v>
      </c>
      <c r="F1939">
        <v>62.873899999999999</v>
      </c>
      <c r="G1939">
        <v>157.07</v>
      </c>
      <c r="H1939">
        <v>55.804600000000001</v>
      </c>
      <c r="I1939">
        <v>12.0959</v>
      </c>
      <c r="J1939">
        <v>63.85</v>
      </c>
      <c r="K1939">
        <v>6991.75</v>
      </c>
      <c r="L1939">
        <v>1.2300600000000001E-3</v>
      </c>
      <c r="M1939">
        <v>0.99968800000000002</v>
      </c>
      <c r="N1939">
        <v>0</v>
      </c>
      <c r="O1939" t="s">
        <v>42</v>
      </c>
    </row>
    <row r="1940" spans="1:15" x14ac:dyDescent="0.25">
      <c r="A1940" t="s">
        <v>165</v>
      </c>
      <c r="B1940">
        <v>7978.12</v>
      </c>
      <c r="C1940">
        <v>7803.14</v>
      </c>
      <c r="D1940">
        <v>7802.99</v>
      </c>
      <c r="E1940">
        <v>7436.85</v>
      </c>
      <c r="F1940">
        <v>62.597499999999997</v>
      </c>
      <c r="G1940">
        <v>157.74100000000001</v>
      </c>
      <c r="H1940">
        <v>56.1616</v>
      </c>
      <c r="I1940">
        <v>12.1873</v>
      </c>
      <c r="J1940">
        <v>64.0505</v>
      </c>
      <c r="K1940">
        <v>7196.02</v>
      </c>
      <c r="L1940">
        <v>1.2300499999999999E-3</v>
      </c>
      <c r="M1940">
        <v>0.99952700000000005</v>
      </c>
      <c r="N1940">
        <v>0</v>
      </c>
      <c r="O1940" t="s">
        <v>42</v>
      </c>
    </row>
    <row r="1941" spans="1:15" x14ac:dyDescent="0.25">
      <c r="A1941" t="s">
        <v>165</v>
      </c>
      <c r="B1941">
        <v>7859.46</v>
      </c>
      <c r="C1941">
        <v>7683.57</v>
      </c>
      <c r="D1941">
        <v>7683.41</v>
      </c>
      <c r="E1941">
        <v>7315.71</v>
      </c>
      <c r="F1941">
        <v>63.036700000000003</v>
      </c>
      <c r="G1941">
        <v>156.79599999999999</v>
      </c>
      <c r="H1941">
        <v>55.516100000000002</v>
      </c>
      <c r="I1941">
        <v>12.068099999999999</v>
      </c>
      <c r="J1941">
        <v>63.860100000000003</v>
      </c>
      <c r="K1941">
        <v>7075.58</v>
      </c>
      <c r="L1941">
        <v>1.2300600000000001E-3</v>
      </c>
      <c r="M1941">
        <v>0.999699</v>
      </c>
      <c r="N1941">
        <v>0</v>
      </c>
      <c r="O1941" t="s">
        <v>42</v>
      </c>
    </row>
    <row r="1942" spans="1:15" x14ac:dyDescent="0.25">
      <c r="A1942" t="s">
        <v>165</v>
      </c>
      <c r="B1942">
        <v>7764.58</v>
      </c>
      <c r="C1942">
        <v>7584.84</v>
      </c>
      <c r="D1942">
        <v>7584.69</v>
      </c>
      <c r="E1942">
        <v>7226.56</v>
      </c>
      <c r="F1942">
        <v>59.947099999999999</v>
      </c>
      <c r="G1942">
        <v>160.40700000000001</v>
      </c>
      <c r="H1942">
        <v>58.6751</v>
      </c>
      <c r="I1942">
        <v>12.1853</v>
      </c>
      <c r="J1942">
        <v>64.082899999999995</v>
      </c>
      <c r="K1942">
        <v>6985.72</v>
      </c>
      <c r="L1942">
        <v>1.2300499999999999E-3</v>
      </c>
      <c r="M1942">
        <v>0.99994499999999997</v>
      </c>
      <c r="N1942">
        <v>0</v>
      </c>
      <c r="O1942" t="s">
        <v>42</v>
      </c>
    </row>
    <row r="1943" spans="1:15" x14ac:dyDescent="0.25">
      <c r="A1943" t="s">
        <v>165</v>
      </c>
      <c r="B1943">
        <v>7732.82</v>
      </c>
      <c r="C1943">
        <v>7558.36</v>
      </c>
      <c r="D1943">
        <v>7558.2</v>
      </c>
      <c r="E1943">
        <v>7184.26</v>
      </c>
      <c r="F1943">
        <v>64.053399999999996</v>
      </c>
      <c r="G1943">
        <v>157.71799999999999</v>
      </c>
      <c r="H1943">
        <v>55.771799999999999</v>
      </c>
      <c r="I1943">
        <v>12.091200000000001</v>
      </c>
      <c r="J1943">
        <v>64.411600000000007</v>
      </c>
      <c r="K1943">
        <v>6942.09</v>
      </c>
      <c r="L1943">
        <v>1.23007E-3</v>
      </c>
      <c r="M1943">
        <v>0.99967799999999996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7874.23</v>
      </c>
      <c r="C1944">
        <v>7700.81</v>
      </c>
      <c r="D1944">
        <v>7700.67</v>
      </c>
      <c r="E1944">
        <v>7307.91</v>
      </c>
      <c r="F1944">
        <v>68.415800000000004</v>
      </c>
      <c r="G1944">
        <v>160.517</v>
      </c>
      <c r="H1944">
        <v>56.2654</v>
      </c>
      <c r="I1944">
        <v>12.4086</v>
      </c>
      <c r="J1944">
        <v>66.269300000000001</v>
      </c>
      <c r="K1944">
        <v>7057.77</v>
      </c>
      <c r="L1944">
        <v>1.23007E-3</v>
      </c>
      <c r="M1944">
        <v>0.99932799999999999</v>
      </c>
      <c r="N1944">
        <v>0</v>
      </c>
      <c r="O1944" t="s">
        <v>42</v>
      </c>
    </row>
    <row r="1945" spans="1:15" x14ac:dyDescent="0.25">
      <c r="A1945" t="s">
        <v>165</v>
      </c>
      <c r="B1945">
        <v>7948.38</v>
      </c>
      <c r="C1945">
        <v>7775.16</v>
      </c>
      <c r="D1945">
        <v>7775.04</v>
      </c>
      <c r="E1945">
        <v>7395.77</v>
      </c>
      <c r="F1945">
        <v>65.262799999999999</v>
      </c>
      <c r="G1945">
        <v>157.11500000000001</v>
      </c>
      <c r="H1945">
        <v>55.093899999999998</v>
      </c>
      <c r="I1945">
        <v>12.1722</v>
      </c>
      <c r="J1945">
        <v>64.287700000000001</v>
      </c>
      <c r="K1945">
        <v>7152.89</v>
      </c>
      <c r="L1945">
        <v>1.2300499999999999E-3</v>
      </c>
      <c r="M1945">
        <v>0.99968800000000002</v>
      </c>
      <c r="N1945">
        <v>0</v>
      </c>
      <c r="O1945" t="s">
        <v>42</v>
      </c>
    </row>
    <row r="1946" spans="1:15" x14ac:dyDescent="0.25">
      <c r="A1946" t="s">
        <v>165</v>
      </c>
      <c r="B1946">
        <v>7705.59</v>
      </c>
      <c r="C1946">
        <v>7529.13</v>
      </c>
      <c r="D1946">
        <v>7529.01</v>
      </c>
      <c r="E1946">
        <v>7143.76</v>
      </c>
      <c r="F1946">
        <v>65.832099999999997</v>
      </c>
      <c r="G1946">
        <v>154.67099999999999</v>
      </c>
      <c r="H1946">
        <v>52.146999999999998</v>
      </c>
      <c r="I1946">
        <v>12.110300000000001</v>
      </c>
      <c r="J1946">
        <v>64.969099999999997</v>
      </c>
      <c r="K1946">
        <v>6902.68</v>
      </c>
      <c r="L1946">
        <v>1.2300499999999999E-3</v>
      </c>
      <c r="M1946">
        <v>0.999996</v>
      </c>
      <c r="N1946">
        <v>0</v>
      </c>
      <c r="O1946" t="s">
        <v>42</v>
      </c>
    </row>
    <row r="1947" spans="1:15" x14ac:dyDescent="0.25">
      <c r="A1947" t="s">
        <v>165</v>
      </c>
      <c r="B1947">
        <v>7905.17</v>
      </c>
      <c r="C1947">
        <v>7726.25</v>
      </c>
      <c r="D1947">
        <v>7726.13</v>
      </c>
      <c r="E1947">
        <v>7338.06</v>
      </c>
      <c r="F1947">
        <v>65.401499999999999</v>
      </c>
      <c r="G1947">
        <v>155.59</v>
      </c>
      <c r="H1947">
        <v>53.615400000000001</v>
      </c>
      <c r="I1947">
        <v>12.261100000000001</v>
      </c>
      <c r="J1947">
        <v>64.3078</v>
      </c>
      <c r="K1947">
        <v>7096.6</v>
      </c>
      <c r="L1947">
        <v>1.2300499999999999E-3</v>
      </c>
      <c r="M1947">
        <v>0.99932699999999997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7719.51</v>
      </c>
      <c r="C1948">
        <v>7544.77</v>
      </c>
      <c r="D1948">
        <v>7544.66</v>
      </c>
      <c r="E1948">
        <v>7160.46</v>
      </c>
      <c r="F1948">
        <v>65.950999999999993</v>
      </c>
      <c r="G1948">
        <v>156.988</v>
      </c>
      <c r="H1948">
        <v>52.281399999999998</v>
      </c>
      <c r="I1948">
        <v>12.135999999999999</v>
      </c>
      <c r="J1948">
        <v>66.616200000000006</v>
      </c>
      <c r="K1948">
        <v>6917.13</v>
      </c>
      <c r="L1948">
        <v>1.2301199999999999E-3</v>
      </c>
      <c r="M1948">
        <v>0.99959200000000004</v>
      </c>
      <c r="N1948">
        <v>0</v>
      </c>
      <c r="O1948" t="s">
        <v>42</v>
      </c>
    </row>
    <row r="1949" spans="1:15" x14ac:dyDescent="0.25">
      <c r="A1949" t="s">
        <v>165</v>
      </c>
      <c r="B1949">
        <v>7855.3</v>
      </c>
      <c r="C1949">
        <v>7678.25</v>
      </c>
      <c r="D1949">
        <v>7678.13</v>
      </c>
      <c r="E1949">
        <v>7288.65</v>
      </c>
      <c r="F1949">
        <v>65.673900000000003</v>
      </c>
      <c r="G1949">
        <v>156.55799999999999</v>
      </c>
      <c r="H1949">
        <v>53.126300000000001</v>
      </c>
      <c r="I1949">
        <v>12.2805</v>
      </c>
      <c r="J1949">
        <v>65.529300000000006</v>
      </c>
      <c r="K1949">
        <v>7045.8</v>
      </c>
      <c r="L1949">
        <v>1.2300799999999999E-3</v>
      </c>
      <c r="M1949">
        <v>0.99873900000000004</v>
      </c>
      <c r="N1949">
        <v>0</v>
      </c>
      <c r="O1949" t="s">
        <v>42</v>
      </c>
    </row>
    <row r="1950" spans="1:15" x14ac:dyDescent="0.25">
      <c r="A1950" t="s">
        <v>165</v>
      </c>
      <c r="B1950">
        <v>7845.77</v>
      </c>
      <c r="C1950">
        <v>7670.12</v>
      </c>
      <c r="D1950">
        <v>7670</v>
      </c>
      <c r="E1950">
        <v>7284.19</v>
      </c>
      <c r="F1950">
        <v>65.778899999999993</v>
      </c>
      <c r="G1950">
        <v>155.10900000000001</v>
      </c>
      <c r="H1950">
        <v>52.376899999999999</v>
      </c>
      <c r="I1950">
        <v>12.3935</v>
      </c>
      <c r="J1950">
        <v>64.912599999999998</v>
      </c>
      <c r="K1950">
        <v>7042.45</v>
      </c>
      <c r="L1950">
        <v>1.2300900000000001E-3</v>
      </c>
      <c r="M1950">
        <v>0.99919599999999997</v>
      </c>
      <c r="N1950">
        <v>0</v>
      </c>
      <c r="O1950" t="s">
        <v>42</v>
      </c>
    </row>
    <row r="1951" spans="1:15" x14ac:dyDescent="0.25">
      <c r="A1951" t="s">
        <v>165</v>
      </c>
      <c r="B1951">
        <v>7585.78</v>
      </c>
      <c r="C1951">
        <v>7409.26</v>
      </c>
      <c r="D1951">
        <v>7409.13</v>
      </c>
      <c r="E1951">
        <v>7020.83</v>
      </c>
      <c r="F1951">
        <v>65.963899999999995</v>
      </c>
      <c r="G1951">
        <v>156.809</v>
      </c>
      <c r="H1951">
        <v>54.181600000000003</v>
      </c>
      <c r="I1951">
        <v>12.2126</v>
      </c>
      <c r="J1951">
        <v>65.034800000000004</v>
      </c>
      <c r="K1951">
        <v>6777.29</v>
      </c>
      <c r="L1951">
        <v>1.2300499999999999E-3</v>
      </c>
      <c r="M1951">
        <v>0.999525</v>
      </c>
      <c r="N1951">
        <v>0</v>
      </c>
      <c r="O1951" t="s">
        <v>42</v>
      </c>
    </row>
    <row r="1952" spans="1:15" x14ac:dyDescent="0.25">
      <c r="A1952" t="s">
        <v>165</v>
      </c>
      <c r="B1952">
        <v>7762.89</v>
      </c>
      <c r="C1952">
        <v>7584.27</v>
      </c>
      <c r="D1952">
        <v>7584.13</v>
      </c>
      <c r="E1952">
        <v>7185.12</v>
      </c>
      <c r="F1952">
        <v>68.203699999999998</v>
      </c>
      <c r="G1952">
        <v>156.685</v>
      </c>
      <c r="H1952">
        <v>52.451700000000002</v>
      </c>
      <c r="I1952">
        <v>12.773999999999999</v>
      </c>
      <c r="J1952">
        <v>65.983000000000004</v>
      </c>
      <c r="K1952">
        <v>6939.15</v>
      </c>
      <c r="L1952">
        <v>1.2300499999999999E-3</v>
      </c>
      <c r="M1952">
        <v>0.99905299999999997</v>
      </c>
      <c r="N1952">
        <v>0</v>
      </c>
      <c r="O1952" t="s">
        <v>42</v>
      </c>
    </row>
    <row r="1953" spans="1:25" x14ac:dyDescent="0.25">
      <c r="A1953" t="s">
        <v>165</v>
      </c>
      <c r="B1953">
        <v>7862.42</v>
      </c>
      <c r="C1953">
        <v>7686.36</v>
      </c>
      <c r="D1953">
        <v>7686.23</v>
      </c>
      <c r="E1953">
        <v>7311.05</v>
      </c>
      <c r="F1953">
        <v>63.268500000000003</v>
      </c>
      <c r="G1953">
        <v>159.554</v>
      </c>
      <c r="H1953">
        <v>56.734000000000002</v>
      </c>
      <c r="I1953">
        <v>12.2517</v>
      </c>
      <c r="J1953">
        <v>65.220299999999995</v>
      </c>
      <c r="K1953">
        <v>7067.67</v>
      </c>
      <c r="L1953">
        <v>1.2300499999999999E-3</v>
      </c>
      <c r="M1953">
        <v>0.99882599999999999</v>
      </c>
      <c r="N1953">
        <v>0</v>
      </c>
      <c r="O1953" t="s">
        <v>42</v>
      </c>
    </row>
    <row r="1954" spans="1:25" x14ac:dyDescent="0.25">
      <c r="A1954" t="s">
        <v>165</v>
      </c>
      <c r="B1954">
        <v>7906.28</v>
      </c>
      <c r="C1954">
        <v>7732.47</v>
      </c>
      <c r="D1954">
        <v>7732.35</v>
      </c>
      <c r="E1954">
        <v>7355.17</v>
      </c>
      <c r="F1954">
        <v>62.9285</v>
      </c>
      <c r="G1954">
        <v>156.482</v>
      </c>
      <c r="H1954">
        <v>54.820900000000002</v>
      </c>
      <c r="I1954">
        <v>12.1875</v>
      </c>
      <c r="J1954">
        <v>63.802999999999997</v>
      </c>
      <c r="K1954">
        <v>7115.17</v>
      </c>
      <c r="L1954">
        <v>1.2300600000000001E-3</v>
      </c>
      <c r="M1954">
        <v>0.99995000000000001</v>
      </c>
      <c r="N1954">
        <v>0</v>
      </c>
      <c r="O1954" t="s">
        <v>42</v>
      </c>
    </row>
    <row r="1955" spans="1:25" x14ac:dyDescent="0.25">
      <c r="A1955" t="s">
        <v>165</v>
      </c>
      <c r="B1955">
        <v>7858.67</v>
      </c>
      <c r="C1955">
        <v>7683.8</v>
      </c>
      <c r="D1955">
        <v>7683.68</v>
      </c>
      <c r="E1955">
        <v>7312.87</v>
      </c>
      <c r="F1955">
        <v>61.799500000000002</v>
      </c>
      <c r="G1955">
        <v>158.976</v>
      </c>
      <c r="H1955">
        <v>56.884399999999999</v>
      </c>
      <c r="I1955">
        <v>12.606400000000001</v>
      </c>
      <c r="J1955">
        <v>63.892499999999998</v>
      </c>
      <c r="K1955">
        <v>7071.57</v>
      </c>
      <c r="L1955">
        <v>1.2300499999999999E-3</v>
      </c>
      <c r="M1955">
        <v>0.99993200000000004</v>
      </c>
      <c r="N1955">
        <v>0</v>
      </c>
      <c r="O1955" t="s">
        <v>42</v>
      </c>
    </row>
    <row r="1956" spans="1:25" x14ac:dyDescent="0.25">
      <c r="A1956" t="s">
        <v>165</v>
      </c>
      <c r="B1956">
        <v>7871.96</v>
      </c>
      <c r="C1956">
        <v>7697.8</v>
      </c>
      <c r="D1956">
        <v>7697.67</v>
      </c>
      <c r="E1956">
        <v>7325.7</v>
      </c>
      <c r="F1956">
        <v>63.299100000000003</v>
      </c>
      <c r="G1956">
        <v>158.96299999999999</v>
      </c>
      <c r="H1956">
        <v>56.982900000000001</v>
      </c>
      <c r="I1956">
        <v>12.3889</v>
      </c>
      <c r="J1956">
        <v>63.956699999999998</v>
      </c>
      <c r="K1956">
        <v>7082.97</v>
      </c>
      <c r="L1956">
        <v>1.2300600000000001E-3</v>
      </c>
      <c r="M1956">
        <v>0.999807</v>
      </c>
      <c r="N1956">
        <v>0</v>
      </c>
      <c r="O1956" t="s">
        <v>42</v>
      </c>
    </row>
    <row r="1957" spans="1:25" x14ac:dyDescent="0.25">
      <c r="A1957" t="s">
        <v>165</v>
      </c>
      <c r="B1957">
        <v>7777.49</v>
      </c>
      <c r="C1957">
        <v>7602.45</v>
      </c>
      <c r="D1957">
        <v>7602.33</v>
      </c>
      <c r="E1957">
        <v>7227.6</v>
      </c>
      <c r="F1957">
        <v>62.3095</v>
      </c>
      <c r="G1957">
        <v>159.816</v>
      </c>
      <c r="H1957">
        <v>56.534100000000002</v>
      </c>
      <c r="I1957">
        <v>13.194100000000001</v>
      </c>
      <c r="J1957">
        <v>64.398499999999999</v>
      </c>
      <c r="K1957">
        <v>6984.99</v>
      </c>
      <c r="L1957">
        <v>1.2300499999999999E-3</v>
      </c>
      <c r="M1957">
        <v>0.999421</v>
      </c>
      <c r="N1957">
        <v>0</v>
      </c>
      <c r="O1957" t="s">
        <v>42</v>
      </c>
    </row>
    <row r="1958" spans="1:25" x14ac:dyDescent="0.25">
      <c r="A1958" t="s">
        <v>165</v>
      </c>
      <c r="B1958">
        <v>7663.89</v>
      </c>
      <c r="C1958">
        <v>7489.73</v>
      </c>
      <c r="D1958">
        <v>7489.6</v>
      </c>
      <c r="E1958">
        <v>7106.44</v>
      </c>
      <c r="F1958">
        <v>65.0411</v>
      </c>
      <c r="G1958">
        <v>157.11799999999999</v>
      </c>
      <c r="H1958">
        <v>55.452199999999998</v>
      </c>
      <c r="I1958">
        <v>12.2126</v>
      </c>
      <c r="J1958">
        <v>63.6023</v>
      </c>
      <c r="K1958">
        <v>6863.7</v>
      </c>
      <c r="L1958">
        <v>1.2300499999999999E-3</v>
      </c>
      <c r="M1958">
        <v>0.99908300000000005</v>
      </c>
      <c r="N1958">
        <v>0</v>
      </c>
      <c r="O1958" t="s">
        <v>42</v>
      </c>
    </row>
    <row r="1959" spans="1:25" x14ac:dyDescent="0.25">
      <c r="A1959" t="s">
        <v>165</v>
      </c>
      <c r="B1959">
        <v>7880.99</v>
      </c>
      <c r="C1959">
        <v>7708.4</v>
      </c>
      <c r="D1959">
        <v>7708.17</v>
      </c>
      <c r="E1959">
        <v>7315.86</v>
      </c>
      <c r="F1959">
        <v>65.662599999999998</v>
      </c>
      <c r="G1959">
        <v>162.58099999999999</v>
      </c>
      <c r="H1959">
        <v>57.377099999999999</v>
      </c>
      <c r="I1959">
        <v>12.307600000000001</v>
      </c>
      <c r="J1959">
        <v>66.190200000000004</v>
      </c>
      <c r="K1959">
        <v>7066.15</v>
      </c>
      <c r="L1959">
        <v>1.23007E-3</v>
      </c>
      <c r="M1959">
        <v>0.99999099999999996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7789.09</v>
      </c>
      <c r="C1960">
        <v>7610.61</v>
      </c>
      <c r="D1960">
        <v>7610.49</v>
      </c>
      <c r="E1960">
        <v>7240.14</v>
      </c>
      <c r="F1960">
        <v>62.379899999999999</v>
      </c>
      <c r="G1960">
        <v>158.22300000000001</v>
      </c>
      <c r="H1960">
        <v>56.3752</v>
      </c>
      <c r="I1960">
        <v>12.5244</v>
      </c>
      <c r="J1960">
        <v>63.8202</v>
      </c>
      <c r="K1960">
        <v>6999.05</v>
      </c>
      <c r="L1960">
        <v>1.2300499999999999E-3</v>
      </c>
      <c r="M1960">
        <v>0.99985199999999996</v>
      </c>
      <c r="N1960">
        <v>0</v>
      </c>
      <c r="O1960" t="s">
        <v>42</v>
      </c>
      <c r="R1960">
        <f>AVERAGE(B1911:B1960)</f>
        <v>7799.113800000001</v>
      </c>
      <c r="S1960">
        <f>AVERAGE(C1911:C1960)</f>
        <v>7623.8973999999998</v>
      </c>
      <c r="U1960">
        <f>_xlfn.VAR.P(B1911:B1960)</f>
        <v>13439.514499560004</v>
      </c>
      <c r="V1960">
        <f>_xlfn.VAR.P(C1911:C1960)</f>
        <v>13533.710515240002</v>
      </c>
      <c r="X1960">
        <f>1.96*SQRT(U1960)/50</f>
        <v>4.5444136652162159</v>
      </c>
      <c r="Y1960">
        <f>1.96*SQRT(V1960)/50</f>
        <v>4.5603114944199152</v>
      </c>
    </row>
    <row r="1961" spans="1:25" x14ac:dyDescent="0.25">
      <c r="A1961" t="s">
        <v>166</v>
      </c>
      <c r="B1961">
        <v>390124.16629999998</v>
      </c>
      <c r="C1961" t="s">
        <v>36</v>
      </c>
    </row>
    <row r="1962" spans="1:25" x14ac:dyDescent="0.25">
      <c r="A1962" t="s">
        <v>167</v>
      </c>
      <c r="B1962">
        <v>4767.05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1.2300900000000001E-3</v>
      </c>
      <c r="L1962">
        <v>0.99978199999999995</v>
      </c>
      <c r="M1962">
        <v>0</v>
      </c>
      <c r="N1962" t="s">
        <v>42</v>
      </c>
    </row>
    <row r="1963" spans="1:25" x14ac:dyDescent="0.25">
      <c r="A1963" t="s">
        <v>167</v>
      </c>
      <c r="B1963">
        <v>4761.28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1.2300499999999999E-3</v>
      </c>
      <c r="L1963">
        <v>0.99876100000000001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4782.88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1.2301E-3</v>
      </c>
      <c r="L1964">
        <v>0.999834</v>
      </c>
      <c r="M1964">
        <v>0</v>
      </c>
      <c r="N1964" t="s">
        <v>42</v>
      </c>
    </row>
    <row r="1965" spans="1:25" x14ac:dyDescent="0.25">
      <c r="A1965" t="s">
        <v>167</v>
      </c>
      <c r="B1965">
        <v>4743.62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1.2300600000000001E-3</v>
      </c>
      <c r="L1965">
        <v>0.99965400000000004</v>
      </c>
      <c r="M1965">
        <v>0</v>
      </c>
      <c r="N1965" t="s">
        <v>42</v>
      </c>
    </row>
    <row r="1966" spans="1:25" x14ac:dyDescent="0.25">
      <c r="A1966" t="s">
        <v>167</v>
      </c>
      <c r="B1966">
        <v>4804.8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1.2300600000000001E-3</v>
      </c>
      <c r="L1966">
        <v>0.99941500000000005</v>
      </c>
      <c r="M1966">
        <v>0</v>
      </c>
      <c r="N1966" t="s">
        <v>42</v>
      </c>
    </row>
    <row r="1967" spans="1:25" x14ac:dyDescent="0.25">
      <c r="A1967" t="s">
        <v>167</v>
      </c>
      <c r="B1967">
        <v>4744.3999999999996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1.2300600000000001E-3</v>
      </c>
      <c r="L1967">
        <v>0.99990000000000001</v>
      </c>
      <c r="M1967">
        <v>0</v>
      </c>
      <c r="N1967" t="s">
        <v>42</v>
      </c>
    </row>
    <row r="1968" spans="1:25" x14ac:dyDescent="0.25">
      <c r="A1968" t="s">
        <v>167</v>
      </c>
      <c r="B1968">
        <v>4876.2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1.2300499999999999E-3</v>
      </c>
      <c r="L1968">
        <v>0.99959399999999998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4837.37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1.2300600000000001E-3</v>
      </c>
      <c r="L1969">
        <v>0.99946900000000005</v>
      </c>
      <c r="M1969">
        <v>0</v>
      </c>
      <c r="N1969" t="s">
        <v>42</v>
      </c>
    </row>
    <row r="1970" spans="1:14" x14ac:dyDescent="0.25">
      <c r="A1970" t="s">
        <v>167</v>
      </c>
      <c r="B1970">
        <v>4766.75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1.2300799999999999E-3</v>
      </c>
      <c r="L1970">
        <v>0.99982700000000002</v>
      </c>
      <c r="M1970">
        <v>0</v>
      </c>
      <c r="N1970" t="s">
        <v>42</v>
      </c>
    </row>
    <row r="1971" spans="1:14" x14ac:dyDescent="0.25">
      <c r="A1971" t="s">
        <v>167</v>
      </c>
      <c r="B1971">
        <v>4851.67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1.2300499999999999E-3</v>
      </c>
      <c r="L1971">
        <v>0.99919199999999997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4936.04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1.2300900000000001E-3</v>
      </c>
      <c r="L1972">
        <v>0.99987599999999999</v>
      </c>
      <c r="M1972">
        <v>0</v>
      </c>
      <c r="N1972" t="s">
        <v>42</v>
      </c>
    </row>
    <row r="1973" spans="1:14" x14ac:dyDescent="0.25">
      <c r="A1973" t="s">
        <v>167</v>
      </c>
      <c r="B1973">
        <v>4804.3100000000004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1.2300499999999999E-3</v>
      </c>
      <c r="L1973">
        <v>0.99995800000000001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4779.47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1.2300499999999999E-3</v>
      </c>
      <c r="L1974">
        <v>0.99927500000000002</v>
      </c>
      <c r="M1974">
        <v>0</v>
      </c>
      <c r="N1974" t="s">
        <v>42</v>
      </c>
    </row>
    <row r="1975" spans="1:14" x14ac:dyDescent="0.25">
      <c r="A1975" t="s">
        <v>167</v>
      </c>
      <c r="B1975">
        <v>4797.78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1.2300499999999999E-3</v>
      </c>
      <c r="L1975">
        <v>0.99923899999999999</v>
      </c>
      <c r="M1975">
        <v>0</v>
      </c>
      <c r="N1975" t="s">
        <v>42</v>
      </c>
    </row>
    <row r="1976" spans="1:14" x14ac:dyDescent="0.25">
      <c r="A1976" t="s">
        <v>167</v>
      </c>
      <c r="B1976">
        <v>4829.93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1.2301199999999999E-3</v>
      </c>
      <c r="L1976">
        <v>0.99912000000000001</v>
      </c>
      <c r="M1976">
        <v>0</v>
      </c>
      <c r="N1976" t="s">
        <v>42</v>
      </c>
    </row>
    <row r="1977" spans="1:14" x14ac:dyDescent="0.25">
      <c r="A1977" t="s">
        <v>167</v>
      </c>
      <c r="B1977">
        <v>4748.05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1.2300600000000001E-3</v>
      </c>
      <c r="L1977">
        <v>0.99921099999999996</v>
      </c>
      <c r="M1977">
        <v>0</v>
      </c>
      <c r="N1977" t="s">
        <v>42</v>
      </c>
    </row>
    <row r="1978" spans="1:14" x14ac:dyDescent="0.25">
      <c r="A1978" t="s">
        <v>167</v>
      </c>
      <c r="B1978">
        <v>4759.4799999999996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1.2300499999999999E-3</v>
      </c>
      <c r="L1978">
        <v>0.99961599999999995</v>
      </c>
      <c r="M1978">
        <v>0</v>
      </c>
      <c r="N1978" t="s">
        <v>42</v>
      </c>
    </row>
    <row r="1979" spans="1:14" x14ac:dyDescent="0.25">
      <c r="A1979" t="s">
        <v>167</v>
      </c>
      <c r="B1979">
        <v>4783.32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1.2300499999999999E-3</v>
      </c>
      <c r="L1979">
        <v>0.99971299999999996</v>
      </c>
      <c r="M1979">
        <v>0</v>
      </c>
      <c r="N1979" t="s">
        <v>42</v>
      </c>
    </row>
    <row r="1980" spans="1:14" x14ac:dyDescent="0.25">
      <c r="A1980" t="s">
        <v>167</v>
      </c>
      <c r="B1980">
        <v>4733.83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1.2300499999999999E-3</v>
      </c>
      <c r="L1980">
        <v>0.99994799999999995</v>
      </c>
      <c r="M1980">
        <v>0</v>
      </c>
      <c r="N1980" t="s">
        <v>42</v>
      </c>
    </row>
    <row r="1981" spans="1:14" x14ac:dyDescent="0.25">
      <c r="A1981" t="s">
        <v>167</v>
      </c>
      <c r="B1981">
        <v>4782.97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1.2300499999999999E-3</v>
      </c>
      <c r="L1981">
        <v>0.99932600000000005</v>
      </c>
      <c r="M1981">
        <v>0</v>
      </c>
      <c r="N1981" t="s">
        <v>42</v>
      </c>
    </row>
    <row r="1982" spans="1:14" x14ac:dyDescent="0.25">
      <c r="A1982" t="s">
        <v>167</v>
      </c>
      <c r="B1982">
        <v>4709.29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1.2301E-3</v>
      </c>
      <c r="L1982">
        <v>0.99866600000000005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4751.43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1.2300600000000001E-3</v>
      </c>
      <c r="L1983">
        <v>0.99954699999999996</v>
      </c>
      <c r="M1983">
        <v>0</v>
      </c>
      <c r="N1983" t="s">
        <v>42</v>
      </c>
    </row>
    <row r="1984" spans="1:14" x14ac:dyDescent="0.25">
      <c r="A1984" t="s">
        <v>167</v>
      </c>
      <c r="B1984">
        <v>4757.57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1.2300499999999999E-3</v>
      </c>
      <c r="L1984">
        <v>0.99979799999999996</v>
      </c>
      <c r="M1984">
        <v>0</v>
      </c>
      <c r="N1984" t="s">
        <v>42</v>
      </c>
    </row>
    <row r="1985" spans="1:14" x14ac:dyDescent="0.25">
      <c r="A1985" t="s">
        <v>167</v>
      </c>
      <c r="B1985">
        <v>4830.34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1.23011E-3</v>
      </c>
      <c r="L1985">
        <v>0.99923300000000004</v>
      </c>
      <c r="M1985">
        <v>0</v>
      </c>
      <c r="N1985" t="s">
        <v>42</v>
      </c>
    </row>
    <row r="1986" spans="1:14" x14ac:dyDescent="0.25">
      <c r="A1986" t="s">
        <v>167</v>
      </c>
      <c r="B1986">
        <v>4857.99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1.2300600000000001E-3</v>
      </c>
      <c r="L1986">
        <v>0.99975800000000004</v>
      </c>
      <c r="M1986">
        <v>0</v>
      </c>
      <c r="N1986" t="s">
        <v>42</v>
      </c>
    </row>
    <row r="1987" spans="1:14" x14ac:dyDescent="0.25">
      <c r="A1987" t="s">
        <v>167</v>
      </c>
      <c r="B1987">
        <v>4721.05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1.23014E-3</v>
      </c>
      <c r="L1987">
        <v>0.99904999999999999</v>
      </c>
      <c r="M1987">
        <v>0</v>
      </c>
      <c r="N1987" t="s">
        <v>42</v>
      </c>
    </row>
    <row r="1988" spans="1:14" x14ac:dyDescent="0.25">
      <c r="A1988" t="s">
        <v>167</v>
      </c>
      <c r="B1988">
        <v>4847.3900000000003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1.2300600000000001E-3</v>
      </c>
      <c r="L1988">
        <v>0.99844699999999997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4776.82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1.2300499999999999E-3</v>
      </c>
      <c r="L1989">
        <v>0.999664</v>
      </c>
      <c r="M1989">
        <v>0</v>
      </c>
      <c r="N1989" t="s">
        <v>42</v>
      </c>
    </row>
    <row r="1990" spans="1:14" x14ac:dyDescent="0.25">
      <c r="A1990" t="s">
        <v>167</v>
      </c>
      <c r="B1990">
        <v>4750.26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1.2300600000000001E-3</v>
      </c>
      <c r="L1990">
        <v>0.99990000000000001</v>
      </c>
      <c r="M1990">
        <v>0</v>
      </c>
      <c r="N1990" t="s">
        <v>42</v>
      </c>
    </row>
    <row r="1991" spans="1:14" x14ac:dyDescent="0.25">
      <c r="A1991" t="s">
        <v>167</v>
      </c>
      <c r="B1991">
        <v>4841.93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1.2300499999999999E-3</v>
      </c>
      <c r="L1991">
        <v>0.99971399999999999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4726.53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1.23007E-3</v>
      </c>
      <c r="L1992">
        <v>0.99923899999999999</v>
      </c>
      <c r="M1992">
        <v>0</v>
      </c>
      <c r="N1992" t="s">
        <v>42</v>
      </c>
    </row>
    <row r="1993" spans="1:14" x14ac:dyDescent="0.25">
      <c r="A1993" t="s">
        <v>167</v>
      </c>
      <c r="B1993">
        <v>4781.01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1.2300600000000001E-3</v>
      </c>
      <c r="L1993">
        <v>0.99970899999999996</v>
      </c>
      <c r="M1993">
        <v>0</v>
      </c>
      <c r="N1993" t="s">
        <v>42</v>
      </c>
    </row>
    <row r="1994" spans="1:14" x14ac:dyDescent="0.25">
      <c r="A1994" t="s">
        <v>167</v>
      </c>
      <c r="B1994">
        <v>4781.88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1.2300499999999999E-3</v>
      </c>
      <c r="L1994">
        <v>0.99922999999999995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4737.01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1.2300799999999999E-3</v>
      </c>
      <c r="L1995">
        <v>0.99981500000000001</v>
      </c>
      <c r="M1995">
        <v>0</v>
      </c>
      <c r="N1995" t="s">
        <v>42</v>
      </c>
    </row>
    <row r="1996" spans="1:14" x14ac:dyDescent="0.25">
      <c r="A1996" t="s">
        <v>167</v>
      </c>
      <c r="B1996">
        <v>4755.2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1.2300499999999999E-3</v>
      </c>
      <c r="L1996">
        <v>0.999919</v>
      </c>
      <c r="M1996">
        <v>0</v>
      </c>
      <c r="N1996" t="s">
        <v>42</v>
      </c>
    </row>
    <row r="1997" spans="1:14" x14ac:dyDescent="0.25">
      <c r="A1997" t="s">
        <v>167</v>
      </c>
      <c r="B1997">
        <v>4886.5600000000004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1.2300499999999999E-3</v>
      </c>
      <c r="L1997">
        <v>0.99841500000000005</v>
      </c>
      <c r="M1997">
        <v>0</v>
      </c>
      <c r="N1997" t="s">
        <v>42</v>
      </c>
    </row>
    <row r="1998" spans="1:14" x14ac:dyDescent="0.25">
      <c r="A1998" t="s">
        <v>167</v>
      </c>
      <c r="B1998">
        <v>4703.21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1.2300499999999999E-3</v>
      </c>
      <c r="L1998">
        <v>0.99905699999999997</v>
      </c>
      <c r="M1998">
        <v>0</v>
      </c>
      <c r="N1998" t="s">
        <v>42</v>
      </c>
    </row>
    <row r="1999" spans="1:14" x14ac:dyDescent="0.25">
      <c r="A1999" t="s">
        <v>167</v>
      </c>
      <c r="B1999">
        <v>4820.59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1.23007E-3</v>
      </c>
      <c r="L1999">
        <v>0.99950000000000006</v>
      </c>
      <c r="M1999">
        <v>0</v>
      </c>
      <c r="N1999" t="s">
        <v>42</v>
      </c>
    </row>
    <row r="2000" spans="1:14" x14ac:dyDescent="0.25">
      <c r="A2000" t="s">
        <v>167</v>
      </c>
      <c r="B2000">
        <v>4841.99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1.2300499999999999E-3</v>
      </c>
      <c r="L2000">
        <v>0.99941100000000005</v>
      </c>
      <c r="M2000">
        <v>0</v>
      </c>
      <c r="N2000" t="s">
        <v>42</v>
      </c>
    </row>
    <row r="2001" spans="1:25" x14ac:dyDescent="0.25">
      <c r="A2001" t="s">
        <v>167</v>
      </c>
      <c r="B2001">
        <v>4806.99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1.23011E-3</v>
      </c>
      <c r="L2001">
        <v>0.99967300000000003</v>
      </c>
      <c r="M2001">
        <v>0</v>
      </c>
      <c r="N2001" t="s">
        <v>42</v>
      </c>
    </row>
    <row r="2002" spans="1:25" x14ac:dyDescent="0.25">
      <c r="A2002" t="s">
        <v>167</v>
      </c>
      <c r="B2002">
        <v>4953.4799999999996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1.23007E-3</v>
      </c>
      <c r="L2002">
        <v>0.99981699999999996</v>
      </c>
      <c r="M2002">
        <v>0</v>
      </c>
      <c r="N2002" t="s">
        <v>42</v>
      </c>
    </row>
    <row r="2003" spans="1:25" x14ac:dyDescent="0.25">
      <c r="A2003" t="s">
        <v>167</v>
      </c>
      <c r="B2003">
        <v>4896.82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1.2300600000000001E-3</v>
      </c>
      <c r="L2003">
        <v>0.99984799999999996</v>
      </c>
      <c r="M2003">
        <v>0</v>
      </c>
      <c r="N2003" t="s">
        <v>42</v>
      </c>
    </row>
    <row r="2004" spans="1:25" x14ac:dyDescent="0.25">
      <c r="A2004" t="s">
        <v>167</v>
      </c>
      <c r="B2004">
        <v>4802.9799999999996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1.2300600000000001E-3</v>
      </c>
      <c r="L2004">
        <v>0.99922</v>
      </c>
      <c r="M2004">
        <v>0</v>
      </c>
      <c r="N2004" t="s">
        <v>42</v>
      </c>
    </row>
    <row r="2005" spans="1:25" x14ac:dyDescent="0.25">
      <c r="A2005" t="s">
        <v>167</v>
      </c>
      <c r="B2005">
        <v>4868.2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1.2300499999999999E-3</v>
      </c>
      <c r="L2005">
        <v>0.99957300000000004</v>
      </c>
      <c r="M2005">
        <v>0</v>
      </c>
      <c r="N2005" t="s">
        <v>42</v>
      </c>
    </row>
    <row r="2006" spans="1:25" x14ac:dyDescent="0.25">
      <c r="A2006" t="s">
        <v>167</v>
      </c>
      <c r="B2006">
        <v>4913.2700000000004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1.2300499999999999E-3</v>
      </c>
      <c r="L2006">
        <v>0.999776</v>
      </c>
      <c r="M2006">
        <v>0</v>
      </c>
      <c r="N2006" t="s">
        <v>42</v>
      </c>
    </row>
    <row r="2007" spans="1:25" x14ac:dyDescent="0.25">
      <c r="A2007" t="s">
        <v>167</v>
      </c>
      <c r="B2007">
        <v>4830.38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1.2300499999999999E-3</v>
      </c>
      <c r="L2007">
        <v>0.99893200000000004</v>
      </c>
      <c r="M2007">
        <v>0</v>
      </c>
      <c r="N2007" t="s">
        <v>42</v>
      </c>
    </row>
    <row r="2008" spans="1:25" x14ac:dyDescent="0.25">
      <c r="A2008" t="s">
        <v>167</v>
      </c>
      <c r="B2008">
        <v>4874.33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1.2300499999999999E-3</v>
      </c>
      <c r="L2008">
        <v>0.99939599999999995</v>
      </c>
      <c r="M2008">
        <v>0</v>
      </c>
      <c r="N2008" t="s">
        <v>42</v>
      </c>
    </row>
    <row r="2009" spans="1:25" x14ac:dyDescent="0.25">
      <c r="A2009" t="s">
        <v>167</v>
      </c>
      <c r="B2009">
        <v>4848.5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1.2300499999999999E-3</v>
      </c>
      <c r="L2009">
        <v>0.99837500000000001</v>
      </c>
      <c r="M2009">
        <v>0</v>
      </c>
      <c r="N2009" t="s">
        <v>42</v>
      </c>
    </row>
    <row r="2010" spans="1:25" x14ac:dyDescent="0.25">
      <c r="A2010" t="s">
        <v>167</v>
      </c>
      <c r="B2010">
        <v>4851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1.2300499999999999E-3</v>
      </c>
      <c r="L2010">
        <v>0.99927299999999997</v>
      </c>
      <c r="M2010">
        <v>0</v>
      </c>
      <c r="N2010" t="s">
        <v>42</v>
      </c>
    </row>
    <row r="2011" spans="1:25" x14ac:dyDescent="0.25">
      <c r="A2011" t="s">
        <v>167</v>
      </c>
      <c r="B2011">
        <v>4771.1400000000003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1.2300499999999999E-3</v>
      </c>
      <c r="L2011">
        <v>0.99959900000000002</v>
      </c>
      <c r="M2011">
        <v>0</v>
      </c>
      <c r="N2011" t="s">
        <v>42</v>
      </c>
    </row>
    <row r="2012" spans="1:25" x14ac:dyDescent="0.25">
      <c r="A2012" t="s">
        <v>167</v>
      </c>
      <c r="B2012">
        <v>4713.3999999999996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1.2300600000000001E-3</v>
      </c>
      <c r="L2012">
        <v>0.99959100000000001</v>
      </c>
      <c r="M2012">
        <v>0</v>
      </c>
      <c r="N2012" t="s">
        <v>42</v>
      </c>
    </row>
    <row r="2013" spans="1:25" x14ac:dyDescent="0.25">
      <c r="A2013" t="s">
        <v>167</v>
      </c>
      <c r="B2013">
        <v>4796.47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1.2300499999999999E-3</v>
      </c>
      <c r="L2013">
        <v>0.99816800000000006</v>
      </c>
      <c r="M2013">
        <v>0</v>
      </c>
      <c r="N2013" t="s">
        <v>42</v>
      </c>
    </row>
    <row r="2014" spans="1:25" x14ac:dyDescent="0.25">
      <c r="A2014" t="s">
        <v>167</v>
      </c>
      <c r="B2014">
        <v>4712.4799999999996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1.2300499999999999E-3</v>
      </c>
      <c r="L2014">
        <v>0.99951699999999999</v>
      </c>
      <c r="M2014">
        <v>0</v>
      </c>
      <c r="N2014" t="s">
        <v>42</v>
      </c>
    </row>
    <row r="2015" spans="1:25" x14ac:dyDescent="0.25">
      <c r="A2015" t="s">
        <v>167</v>
      </c>
      <c r="B2015">
        <v>4691.6400000000003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1.23007E-3</v>
      </c>
      <c r="L2015">
        <v>0.99994099999999997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4715.6499999999996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1.2300600000000001E-3</v>
      </c>
      <c r="L2016">
        <v>0.99894799999999995</v>
      </c>
      <c r="M2016">
        <v>0</v>
      </c>
      <c r="N2016" t="s">
        <v>42</v>
      </c>
      <c r="R2016">
        <f>AVERAGE(B1967:B2016)</f>
        <v>4799.1270000000004</v>
      </c>
      <c r="S2016">
        <f>AVERAGE(C1967:C2016)</f>
        <v>0</v>
      </c>
      <c r="U2016">
        <f>_xlfn.VAR.P(B1967:B2016)</f>
        <v>4018.5518370000018</v>
      </c>
      <c r="V2016">
        <f>_xlfn.VAR.P(C1967:C2016)</f>
        <v>0</v>
      </c>
      <c r="X2016">
        <f>1.96*SQRT(U2016)/50</f>
        <v>2.4849683086123417</v>
      </c>
      <c r="Y2016">
        <f>1.96*SQRT(V2016)/50</f>
        <v>0</v>
      </c>
    </row>
    <row r="2017" spans="1:22" x14ac:dyDescent="0.25">
      <c r="A2017" t="s">
        <v>168</v>
      </c>
      <c r="B2017">
        <v>240063.9056</v>
      </c>
      <c r="C2017" t="s">
        <v>36</v>
      </c>
      <c r="U2017" t="s">
        <v>75</v>
      </c>
    </row>
    <row r="2018" spans="1:22" x14ac:dyDescent="0.25">
      <c r="A2018" t="s">
        <v>169</v>
      </c>
      <c r="B2018">
        <v>4114.95</v>
      </c>
      <c r="C2018">
        <v>4001.17</v>
      </c>
      <c r="D2018">
        <v>4001.02</v>
      </c>
      <c r="E2018">
        <v>3669.37</v>
      </c>
      <c r="F2018">
        <v>58.184800000000003</v>
      </c>
      <c r="G2018">
        <v>0</v>
      </c>
      <c r="H2018">
        <v>52.258200000000002</v>
      </c>
      <c r="I2018">
        <v>0</v>
      </c>
      <c r="J2018">
        <v>1.2300499999999999E-3</v>
      </c>
      <c r="K2018">
        <v>0.99954600000000005</v>
      </c>
      <c r="L2018">
        <v>0</v>
      </c>
      <c r="M2018" t="s">
        <v>42</v>
      </c>
      <c r="U2018">
        <f>_xlfn.STDEV.P(B1967:B2016)</f>
        <v>63.392048689090352</v>
      </c>
      <c r="V2018">
        <f>_xlfn.STDEV.P(C1967:C2016)</f>
        <v>0</v>
      </c>
    </row>
    <row r="2019" spans="1:22" x14ac:dyDescent="0.25">
      <c r="A2019" t="s">
        <v>169</v>
      </c>
      <c r="B2019">
        <v>4199.95</v>
      </c>
      <c r="C2019">
        <v>4087.26</v>
      </c>
      <c r="D2019">
        <v>4087.11</v>
      </c>
      <c r="E2019">
        <v>3736.91</v>
      </c>
      <c r="F2019">
        <v>61.58</v>
      </c>
      <c r="G2019">
        <v>0</v>
      </c>
      <c r="H2019">
        <v>53.420200000000001</v>
      </c>
      <c r="I2019">
        <v>0</v>
      </c>
      <c r="J2019">
        <v>1.2300499999999999E-3</v>
      </c>
      <c r="K2019">
        <v>0.999525</v>
      </c>
      <c r="L2019">
        <v>0</v>
      </c>
      <c r="M2019" t="s">
        <v>42</v>
      </c>
    </row>
    <row r="2020" spans="1:22" x14ac:dyDescent="0.25">
      <c r="A2020" t="s">
        <v>169</v>
      </c>
      <c r="B2020">
        <v>4129.5600000000004</v>
      </c>
      <c r="C2020">
        <v>4015.49</v>
      </c>
      <c r="D2020">
        <v>4015.35</v>
      </c>
      <c r="E2020">
        <v>3675.32</v>
      </c>
      <c r="F2020">
        <v>59.730699999999999</v>
      </c>
      <c r="G2020">
        <v>0</v>
      </c>
      <c r="H2020">
        <v>51.328499999999998</v>
      </c>
      <c r="I2020">
        <v>0</v>
      </c>
      <c r="J2020">
        <v>1.2300499999999999E-3</v>
      </c>
      <c r="K2020">
        <v>0.99999400000000005</v>
      </c>
      <c r="L2020">
        <v>0</v>
      </c>
      <c r="M2020" t="s">
        <v>42</v>
      </c>
    </row>
    <row r="2021" spans="1:22" x14ac:dyDescent="0.25">
      <c r="A2021" t="s">
        <v>169</v>
      </c>
      <c r="B2021">
        <v>4118.9799999999996</v>
      </c>
      <c r="C2021">
        <v>4006.3</v>
      </c>
      <c r="D2021">
        <v>4006.17</v>
      </c>
      <c r="E2021">
        <v>3668.01</v>
      </c>
      <c r="F2021">
        <v>59.648699999999998</v>
      </c>
      <c r="G2021">
        <v>0</v>
      </c>
      <c r="H2021">
        <v>51.880099999999999</v>
      </c>
      <c r="I2021">
        <v>0</v>
      </c>
      <c r="J2021">
        <v>1.23007E-3</v>
      </c>
      <c r="K2021">
        <v>0.99993900000000002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4132.0200000000004</v>
      </c>
      <c r="C2022">
        <v>4018.46</v>
      </c>
      <c r="D2022">
        <v>4018.31</v>
      </c>
      <c r="E2022">
        <v>3675.75</v>
      </c>
      <c r="F2022">
        <v>61.186199999999999</v>
      </c>
      <c r="G2022">
        <v>0</v>
      </c>
      <c r="H2022">
        <v>51.4895</v>
      </c>
      <c r="I2022">
        <v>0</v>
      </c>
      <c r="J2022">
        <v>1.2300499999999999E-3</v>
      </c>
      <c r="K2022">
        <v>0.99965599999999999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4136.33</v>
      </c>
      <c r="C2023">
        <v>4020.05</v>
      </c>
      <c r="D2023">
        <v>4019.9</v>
      </c>
      <c r="E2023">
        <v>3675.3</v>
      </c>
      <c r="F2023">
        <v>60.462200000000003</v>
      </c>
      <c r="G2023">
        <v>0</v>
      </c>
      <c r="H2023">
        <v>51.949199999999998</v>
      </c>
      <c r="I2023">
        <v>0</v>
      </c>
      <c r="J2023">
        <v>1.2300499999999999E-3</v>
      </c>
      <c r="K2023">
        <v>0.99979499999999999</v>
      </c>
      <c r="L2023">
        <v>0</v>
      </c>
      <c r="M2023" t="s">
        <v>42</v>
      </c>
    </row>
    <row r="2024" spans="1:22" x14ac:dyDescent="0.25">
      <c r="A2024" t="s">
        <v>169</v>
      </c>
      <c r="B2024">
        <v>4240.63</v>
      </c>
      <c r="C2024">
        <v>4124.76</v>
      </c>
      <c r="D2024">
        <v>4124.59</v>
      </c>
      <c r="E2024">
        <v>3760.64</v>
      </c>
      <c r="F2024">
        <v>64.390900000000002</v>
      </c>
      <c r="G2024">
        <v>0</v>
      </c>
      <c r="H2024">
        <v>53.380099999999999</v>
      </c>
      <c r="I2024">
        <v>0</v>
      </c>
      <c r="J2024">
        <v>1.2300499999999999E-3</v>
      </c>
      <c r="K2024">
        <v>0.99986200000000003</v>
      </c>
      <c r="L2024">
        <v>0</v>
      </c>
      <c r="M2024" t="s">
        <v>42</v>
      </c>
    </row>
    <row r="2025" spans="1:22" x14ac:dyDescent="0.25">
      <c r="A2025" t="s">
        <v>169</v>
      </c>
      <c r="B2025">
        <v>4129.6099999999997</v>
      </c>
      <c r="C2025">
        <v>4016.95</v>
      </c>
      <c r="D2025">
        <v>4016.82</v>
      </c>
      <c r="E2025">
        <v>3684.38</v>
      </c>
      <c r="F2025">
        <v>58.282600000000002</v>
      </c>
      <c r="G2025">
        <v>0</v>
      </c>
      <c r="H2025">
        <v>53.0687</v>
      </c>
      <c r="I2025">
        <v>0</v>
      </c>
      <c r="J2025">
        <v>1.23007E-3</v>
      </c>
      <c r="K2025">
        <v>0.99974700000000005</v>
      </c>
      <c r="L2025">
        <v>0</v>
      </c>
      <c r="M2025" t="s">
        <v>42</v>
      </c>
    </row>
    <row r="2026" spans="1:22" x14ac:dyDescent="0.25">
      <c r="A2026" t="s">
        <v>169</v>
      </c>
      <c r="B2026">
        <v>4146.87</v>
      </c>
      <c r="C2026">
        <v>4034.6</v>
      </c>
      <c r="D2026">
        <v>4034.46</v>
      </c>
      <c r="E2026">
        <v>3689.17</v>
      </c>
      <c r="F2026">
        <v>60.097299999999997</v>
      </c>
      <c r="G2026">
        <v>0</v>
      </c>
      <c r="H2026">
        <v>52.118499999999997</v>
      </c>
      <c r="I2026">
        <v>0</v>
      </c>
      <c r="J2026">
        <v>1.2300499999999999E-3</v>
      </c>
      <c r="K2026">
        <v>0.999888</v>
      </c>
      <c r="L2026">
        <v>0</v>
      </c>
      <c r="M2026" t="s">
        <v>42</v>
      </c>
    </row>
    <row r="2027" spans="1:22" x14ac:dyDescent="0.25">
      <c r="A2027" t="s">
        <v>169</v>
      </c>
      <c r="B2027">
        <v>4126.68</v>
      </c>
      <c r="C2027">
        <v>4013.82</v>
      </c>
      <c r="D2027">
        <v>4013.69</v>
      </c>
      <c r="E2027">
        <v>3670.5</v>
      </c>
      <c r="F2027">
        <v>60.268700000000003</v>
      </c>
      <c r="G2027">
        <v>0</v>
      </c>
      <c r="H2027">
        <v>51.787500000000001</v>
      </c>
      <c r="I2027">
        <v>0</v>
      </c>
      <c r="J2027">
        <v>1.2300499999999999E-3</v>
      </c>
      <c r="K2027">
        <v>0.99988200000000005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4154.99</v>
      </c>
      <c r="C2028">
        <v>4039.21</v>
      </c>
      <c r="D2028">
        <v>4039.08</v>
      </c>
      <c r="E2028">
        <v>3704.62</v>
      </c>
      <c r="F2028">
        <v>57.256</v>
      </c>
      <c r="G2028">
        <v>0</v>
      </c>
      <c r="H2028">
        <v>53.744300000000003</v>
      </c>
      <c r="I2028">
        <v>0</v>
      </c>
      <c r="J2028">
        <v>1.2300499999999999E-3</v>
      </c>
      <c r="K2028">
        <v>0.99950600000000001</v>
      </c>
      <c r="L2028">
        <v>0</v>
      </c>
      <c r="M2028" t="s">
        <v>42</v>
      </c>
    </row>
    <row r="2029" spans="1:22" x14ac:dyDescent="0.25">
      <c r="A2029" t="s">
        <v>169</v>
      </c>
      <c r="B2029">
        <v>4122.51</v>
      </c>
      <c r="C2029">
        <v>4006.65</v>
      </c>
      <c r="D2029">
        <v>4006.53</v>
      </c>
      <c r="E2029">
        <v>3660.81</v>
      </c>
      <c r="F2029">
        <v>60.420099999999998</v>
      </c>
      <c r="G2029">
        <v>0</v>
      </c>
      <c r="H2029">
        <v>50.754399999999997</v>
      </c>
      <c r="I2029">
        <v>0</v>
      </c>
      <c r="J2029">
        <v>1.2300499999999999E-3</v>
      </c>
      <c r="K2029">
        <v>0.99943800000000005</v>
      </c>
      <c r="L2029">
        <v>0</v>
      </c>
      <c r="M2029" t="s">
        <v>42</v>
      </c>
    </row>
    <row r="2030" spans="1:22" x14ac:dyDescent="0.25">
      <c r="A2030" t="s">
        <v>169</v>
      </c>
      <c r="B2030">
        <v>4121.2299999999996</v>
      </c>
      <c r="C2030">
        <v>4006.02</v>
      </c>
      <c r="D2030">
        <v>4005.89</v>
      </c>
      <c r="E2030">
        <v>3661.99</v>
      </c>
      <c r="F2030">
        <v>59.875500000000002</v>
      </c>
      <c r="G2030">
        <v>0</v>
      </c>
      <c r="H2030">
        <v>51.070700000000002</v>
      </c>
      <c r="I2030">
        <v>0</v>
      </c>
      <c r="J2030">
        <v>1.2300600000000001E-3</v>
      </c>
      <c r="K2030">
        <v>0.99933700000000003</v>
      </c>
      <c r="L2030">
        <v>0</v>
      </c>
      <c r="M2030" t="s">
        <v>42</v>
      </c>
    </row>
    <row r="2031" spans="1:22" x14ac:dyDescent="0.25">
      <c r="A2031" t="s">
        <v>169</v>
      </c>
      <c r="B2031">
        <v>4124.46</v>
      </c>
      <c r="C2031">
        <v>4008.89</v>
      </c>
      <c r="D2031">
        <v>4008.76</v>
      </c>
      <c r="E2031">
        <v>3666.53</v>
      </c>
      <c r="F2031">
        <v>59.555</v>
      </c>
      <c r="G2031">
        <v>0</v>
      </c>
      <c r="H2031">
        <v>51.945700000000002</v>
      </c>
      <c r="I2031">
        <v>0</v>
      </c>
      <c r="J2031">
        <v>1.2300499999999999E-3</v>
      </c>
      <c r="K2031">
        <v>0.99990500000000004</v>
      </c>
      <c r="L2031">
        <v>0</v>
      </c>
      <c r="M2031" t="s">
        <v>42</v>
      </c>
    </row>
    <row r="2032" spans="1:22" x14ac:dyDescent="0.25">
      <c r="A2032" t="s">
        <v>169</v>
      </c>
      <c r="B2032">
        <v>4125.76</v>
      </c>
      <c r="C2032">
        <v>4010.08</v>
      </c>
      <c r="D2032">
        <v>4009.95</v>
      </c>
      <c r="E2032">
        <v>3669.55</v>
      </c>
      <c r="F2032">
        <v>59.399000000000001</v>
      </c>
      <c r="G2032">
        <v>0</v>
      </c>
      <c r="H2032">
        <v>52.085999999999999</v>
      </c>
      <c r="I2032">
        <v>0</v>
      </c>
      <c r="J2032">
        <v>1.2300600000000001E-3</v>
      </c>
      <c r="K2032">
        <v>0.999946</v>
      </c>
      <c r="L2032">
        <v>0</v>
      </c>
      <c r="M2032" t="s">
        <v>42</v>
      </c>
    </row>
    <row r="2033" spans="1:13" x14ac:dyDescent="0.25">
      <c r="A2033" t="s">
        <v>169</v>
      </c>
      <c r="B2033">
        <v>4129.1099999999997</v>
      </c>
      <c r="C2033">
        <v>4016.32</v>
      </c>
      <c r="D2033">
        <v>4016.19</v>
      </c>
      <c r="E2033">
        <v>3676.6</v>
      </c>
      <c r="F2033">
        <v>59.151299999999999</v>
      </c>
      <c r="G2033">
        <v>0</v>
      </c>
      <c r="H2033">
        <v>51.661499999999997</v>
      </c>
      <c r="I2033">
        <v>0</v>
      </c>
      <c r="J2033">
        <v>1.2300499999999999E-3</v>
      </c>
      <c r="K2033">
        <v>0.99924199999999996</v>
      </c>
      <c r="L2033">
        <v>0</v>
      </c>
      <c r="M2033" t="s">
        <v>42</v>
      </c>
    </row>
    <row r="2034" spans="1:13" x14ac:dyDescent="0.25">
      <c r="A2034" t="s">
        <v>169</v>
      </c>
      <c r="B2034">
        <v>4112.58</v>
      </c>
      <c r="C2034">
        <v>3999.5</v>
      </c>
      <c r="D2034">
        <v>3999.37</v>
      </c>
      <c r="E2034">
        <v>3664.71</v>
      </c>
      <c r="F2034">
        <v>55.808399999999999</v>
      </c>
      <c r="G2034">
        <v>0</v>
      </c>
      <c r="H2034">
        <v>52.9161</v>
      </c>
      <c r="I2034">
        <v>0</v>
      </c>
      <c r="J2034">
        <v>1.2300600000000001E-3</v>
      </c>
      <c r="K2034">
        <v>0.998919</v>
      </c>
      <c r="L2034">
        <v>0</v>
      </c>
      <c r="M2034" t="s">
        <v>42</v>
      </c>
    </row>
    <row r="2035" spans="1:13" x14ac:dyDescent="0.25">
      <c r="A2035" t="s">
        <v>169</v>
      </c>
      <c r="B2035">
        <v>4099.46</v>
      </c>
      <c r="C2035">
        <v>3986.57</v>
      </c>
      <c r="D2035">
        <v>3986.45</v>
      </c>
      <c r="E2035">
        <v>3648.35</v>
      </c>
      <c r="F2035">
        <v>56.9587</v>
      </c>
      <c r="G2035">
        <v>0</v>
      </c>
      <c r="H2035">
        <v>52.065399999999997</v>
      </c>
      <c r="I2035">
        <v>0</v>
      </c>
      <c r="J2035">
        <v>1.2300499999999999E-3</v>
      </c>
      <c r="K2035">
        <v>0.99911000000000005</v>
      </c>
      <c r="L2035">
        <v>0</v>
      </c>
      <c r="M2035" t="s">
        <v>42</v>
      </c>
    </row>
    <row r="2036" spans="1:13" x14ac:dyDescent="0.25">
      <c r="A2036" t="s">
        <v>169</v>
      </c>
      <c r="B2036">
        <v>4125.8900000000003</v>
      </c>
      <c r="C2036">
        <v>4012.21</v>
      </c>
      <c r="D2036">
        <v>4012.08</v>
      </c>
      <c r="E2036">
        <v>3677.01</v>
      </c>
      <c r="F2036">
        <v>55.606400000000001</v>
      </c>
      <c r="G2036">
        <v>0</v>
      </c>
      <c r="H2036">
        <v>53.334600000000002</v>
      </c>
      <c r="I2036">
        <v>0</v>
      </c>
      <c r="J2036">
        <v>1.2300499999999999E-3</v>
      </c>
      <c r="K2036">
        <v>0.999973</v>
      </c>
      <c r="L2036">
        <v>0</v>
      </c>
      <c r="M2036" t="s">
        <v>42</v>
      </c>
    </row>
    <row r="2037" spans="1:13" x14ac:dyDescent="0.25">
      <c r="A2037" t="s">
        <v>169</v>
      </c>
      <c r="B2037">
        <v>4117.37</v>
      </c>
      <c r="C2037">
        <v>4003.54</v>
      </c>
      <c r="D2037">
        <v>4003.41</v>
      </c>
      <c r="E2037">
        <v>3655.84</v>
      </c>
      <c r="F2037">
        <v>59.389899999999997</v>
      </c>
      <c r="G2037">
        <v>0</v>
      </c>
      <c r="H2037">
        <v>51.394300000000001</v>
      </c>
      <c r="I2037">
        <v>0</v>
      </c>
      <c r="J2037">
        <v>1.2300499999999999E-3</v>
      </c>
      <c r="K2037">
        <v>0.99941800000000003</v>
      </c>
      <c r="L2037">
        <v>0</v>
      </c>
      <c r="M2037" t="s">
        <v>42</v>
      </c>
    </row>
    <row r="2038" spans="1:13" x14ac:dyDescent="0.25">
      <c r="A2038" t="s">
        <v>169</v>
      </c>
      <c r="B2038">
        <v>4188.97</v>
      </c>
      <c r="C2038">
        <v>4075.38</v>
      </c>
      <c r="D2038">
        <v>4075.23</v>
      </c>
      <c r="E2038">
        <v>3714.06</v>
      </c>
      <c r="F2038">
        <v>61.599800000000002</v>
      </c>
      <c r="G2038">
        <v>0</v>
      </c>
      <c r="H2038">
        <v>52.272500000000001</v>
      </c>
      <c r="I2038">
        <v>0</v>
      </c>
      <c r="J2038">
        <v>1.2300499999999999E-3</v>
      </c>
      <c r="K2038">
        <v>0.99986900000000001</v>
      </c>
      <c r="L2038">
        <v>0</v>
      </c>
      <c r="M2038" t="s">
        <v>42</v>
      </c>
    </row>
    <row r="2039" spans="1:13" x14ac:dyDescent="0.25">
      <c r="A2039" t="s">
        <v>169</v>
      </c>
      <c r="B2039">
        <v>4142.95</v>
      </c>
      <c r="C2039">
        <v>4027.44</v>
      </c>
      <c r="D2039">
        <v>4027.3</v>
      </c>
      <c r="E2039">
        <v>3672.1</v>
      </c>
      <c r="F2039">
        <v>60.779200000000003</v>
      </c>
      <c r="G2039">
        <v>0</v>
      </c>
      <c r="H2039">
        <v>52.104999999999997</v>
      </c>
      <c r="I2039">
        <v>0</v>
      </c>
      <c r="J2039">
        <v>1.2300600000000001E-3</v>
      </c>
      <c r="K2039">
        <v>0.99969300000000005</v>
      </c>
      <c r="L2039">
        <v>0</v>
      </c>
      <c r="M2039" t="s">
        <v>42</v>
      </c>
    </row>
    <row r="2040" spans="1:13" x14ac:dyDescent="0.25">
      <c r="A2040" t="s">
        <v>169</v>
      </c>
      <c r="B2040">
        <v>4128.8100000000004</v>
      </c>
      <c r="C2040">
        <v>4015.69</v>
      </c>
      <c r="D2040">
        <v>4015.56</v>
      </c>
      <c r="E2040">
        <v>3682.73</v>
      </c>
      <c r="F2040">
        <v>55.259900000000002</v>
      </c>
      <c r="G2040">
        <v>0</v>
      </c>
      <c r="H2040">
        <v>53.513800000000003</v>
      </c>
      <c r="I2040">
        <v>0</v>
      </c>
      <c r="J2040">
        <v>1.2300600000000001E-3</v>
      </c>
      <c r="K2040">
        <v>0.99988999999999995</v>
      </c>
      <c r="L2040">
        <v>0</v>
      </c>
      <c r="M2040" t="s">
        <v>42</v>
      </c>
    </row>
    <row r="2041" spans="1:13" x14ac:dyDescent="0.25">
      <c r="A2041" t="s">
        <v>169</v>
      </c>
      <c r="B2041">
        <v>4113.8999999999996</v>
      </c>
      <c r="C2041">
        <v>3999.37</v>
      </c>
      <c r="D2041">
        <v>3999.24</v>
      </c>
      <c r="E2041">
        <v>3651.85</v>
      </c>
      <c r="F2041">
        <v>59.243699999999997</v>
      </c>
      <c r="G2041">
        <v>0</v>
      </c>
      <c r="H2041">
        <v>50.934199999999997</v>
      </c>
      <c r="I2041">
        <v>0</v>
      </c>
      <c r="J2041">
        <v>1.23022E-3</v>
      </c>
      <c r="K2041">
        <v>0.99947799999999998</v>
      </c>
      <c r="L2041">
        <v>0</v>
      </c>
      <c r="M2041" t="s">
        <v>42</v>
      </c>
    </row>
    <row r="2042" spans="1:13" x14ac:dyDescent="0.25">
      <c r="A2042" t="s">
        <v>169</v>
      </c>
      <c r="B2042">
        <v>4122.18</v>
      </c>
      <c r="C2042">
        <v>4008.01</v>
      </c>
      <c r="D2042">
        <v>4007.87</v>
      </c>
      <c r="E2042">
        <v>3659.66</v>
      </c>
      <c r="F2042">
        <v>58.485700000000001</v>
      </c>
      <c r="G2042">
        <v>0</v>
      </c>
      <c r="H2042">
        <v>51.2697</v>
      </c>
      <c r="I2042">
        <v>0</v>
      </c>
      <c r="J2042">
        <v>1.2300499999999999E-3</v>
      </c>
      <c r="K2042">
        <v>0.99987000000000004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4126.51</v>
      </c>
      <c r="C2043">
        <v>4012.85</v>
      </c>
      <c r="D2043">
        <v>4012.72</v>
      </c>
      <c r="E2043">
        <v>3662.07</v>
      </c>
      <c r="F2043">
        <v>58.832999999999998</v>
      </c>
      <c r="G2043">
        <v>0</v>
      </c>
      <c r="H2043">
        <v>51.345799999999997</v>
      </c>
      <c r="I2043">
        <v>0</v>
      </c>
      <c r="J2043">
        <v>1.23007E-3</v>
      </c>
      <c r="K2043">
        <v>0.99801799999999996</v>
      </c>
      <c r="L2043">
        <v>0</v>
      </c>
      <c r="M2043" t="s">
        <v>42</v>
      </c>
    </row>
    <row r="2044" spans="1:13" x14ac:dyDescent="0.25">
      <c r="A2044" t="s">
        <v>169</v>
      </c>
      <c r="B2044">
        <v>4126.24</v>
      </c>
      <c r="C2044">
        <v>4012.27</v>
      </c>
      <c r="D2044">
        <v>4012.15</v>
      </c>
      <c r="E2044">
        <v>3661.62</v>
      </c>
      <c r="F2044">
        <v>58.626199999999997</v>
      </c>
      <c r="G2044">
        <v>0</v>
      </c>
      <c r="H2044">
        <v>50.656100000000002</v>
      </c>
      <c r="I2044">
        <v>0</v>
      </c>
      <c r="J2044">
        <v>1.2300499999999999E-3</v>
      </c>
      <c r="K2044">
        <v>0.99987800000000004</v>
      </c>
      <c r="L2044">
        <v>0</v>
      </c>
      <c r="M2044" t="s">
        <v>42</v>
      </c>
    </row>
    <row r="2045" spans="1:13" x14ac:dyDescent="0.25">
      <c r="A2045" t="s">
        <v>169</v>
      </c>
      <c r="B2045">
        <v>4110.97</v>
      </c>
      <c r="C2045">
        <v>3997.43</v>
      </c>
      <c r="D2045">
        <v>3997.31</v>
      </c>
      <c r="E2045">
        <v>3652.61</v>
      </c>
      <c r="F2045">
        <v>57.8187</v>
      </c>
      <c r="G2045">
        <v>0</v>
      </c>
      <c r="H2045">
        <v>51.211500000000001</v>
      </c>
      <c r="I2045">
        <v>0</v>
      </c>
      <c r="J2045">
        <v>1.2300600000000001E-3</v>
      </c>
      <c r="K2045">
        <v>0.99989099999999997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4118.34</v>
      </c>
      <c r="C2046">
        <v>4004.61</v>
      </c>
      <c r="D2046">
        <v>4004.49</v>
      </c>
      <c r="E2046">
        <v>3655.28</v>
      </c>
      <c r="F2046">
        <v>59.157299999999999</v>
      </c>
      <c r="G2046">
        <v>0</v>
      </c>
      <c r="H2046">
        <v>51.146500000000003</v>
      </c>
      <c r="I2046">
        <v>0</v>
      </c>
      <c r="J2046">
        <v>1.2300499999999999E-3</v>
      </c>
      <c r="K2046">
        <v>0.99951299999999998</v>
      </c>
      <c r="L2046">
        <v>0</v>
      </c>
      <c r="M2046" t="s">
        <v>42</v>
      </c>
    </row>
    <row r="2047" spans="1:13" x14ac:dyDescent="0.25">
      <c r="A2047" t="s">
        <v>169</v>
      </c>
      <c r="B2047">
        <v>4113.41</v>
      </c>
      <c r="C2047">
        <v>4000.38</v>
      </c>
      <c r="D2047">
        <v>4000.11</v>
      </c>
      <c r="E2047">
        <v>3654.52</v>
      </c>
      <c r="F2047">
        <v>57.265799999999999</v>
      </c>
      <c r="G2047">
        <v>0</v>
      </c>
      <c r="H2047">
        <v>51.488999999999997</v>
      </c>
      <c r="I2047">
        <v>0</v>
      </c>
      <c r="J2047">
        <v>1.2300499999999999E-3</v>
      </c>
      <c r="K2047">
        <v>0.99903399999999998</v>
      </c>
      <c r="L2047">
        <v>0</v>
      </c>
      <c r="M2047" t="s">
        <v>42</v>
      </c>
    </row>
    <row r="2048" spans="1:13" x14ac:dyDescent="0.25">
      <c r="A2048" t="s">
        <v>169</v>
      </c>
      <c r="B2048">
        <v>4123.3</v>
      </c>
      <c r="C2048">
        <v>4009.73</v>
      </c>
      <c r="D2048">
        <v>4009.6</v>
      </c>
      <c r="E2048">
        <v>3660.77</v>
      </c>
      <c r="F2048">
        <v>58.144399999999997</v>
      </c>
      <c r="G2048">
        <v>0</v>
      </c>
      <c r="H2048">
        <v>52.235799999999998</v>
      </c>
      <c r="I2048">
        <v>0</v>
      </c>
      <c r="J2048">
        <v>1.2300499999999999E-3</v>
      </c>
      <c r="K2048">
        <v>0.99938800000000005</v>
      </c>
      <c r="L2048">
        <v>0</v>
      </c>
      <c r="M2048" t="s">
        <v>42</v>
      </c>
    </row>
    <row r="2049" spans="1:13" x14ac:dyDescent="0.25">
      <c r="A2049" t="s">
        <v>169</v>
      </c>
      <c r="B2049">
        <v>4130.13</v>
      </c>
      <c r="C2049">
        <v>4016.99</v>
      </c>
      <c r="D2049">
        <v>4016.86</v>
      </c>
      <c r="E2049">
        <v>3667.34</v>
      </c>
      <c r="F2049">
        <v>57.984900000000003</v>
      </c>
      <c r="G2049">
        <v>0</v>
      </c>
      <c r="H2049">
        <v>51.485900000000001</v>
      </c>
      <c r="I2049">
        <v>0</v>
      </c>
      <c r="J2049">
        <v>1.2300600000000001E-3</v>
      </c>
      <c r="K2049">
        <v>0.99917999999999996</v>
      </c>
      <c r="L2049">
        <v>0</v>
      </c>
      <c r="M2049" t="s">
        <v>42</v>
      </c>
    </row>
    <row r="2050" spans="1:13" x14ac:dyDescent="0.25">
      <c r="A2050" t="s">
        <v>169</v>
      </c>
      <c r="B2050">
        <v>4118.37</v>
      </c>
      <c r="C2050">
        <v>4003.14</v>
      </c>
      <c r="D2050">
        <v>4003.01</v>
      </c>
      <c r="E2050">
        <v>3653.65</v>
      </c>
      <c r="F2050">
        <v>58.154600000000002</v>
      </c>
      <c r="G2050">
        <v>0</v>
      </c>
      <c r="H2050">
        <v>50.978499999999997</v>
      </c>
      <c r="I2050">
        <v>0</v>
      </c>
      <c r="J2050">
        <v>1.2300600000000001E-3</v>
      </c>
      <c r="K2050">
        <v>0.99953499999999995</v>
      </c>
      <c r="L2050">
        <v>0</v>
      </c>
      <c r="M2050" t="s">
        <v>42</v>
      </c>
    </row>
    <row r="2051" spans="1:13" x14ac:dyDescent="0.25">
      <c r="A2051" t="s">
        <v>169</v>
      </c>
      <c r="B2051">
        <v>4143.3900000000003</v>
      </c>
      <c r="C2051">
        <v>4030.5</v>
      </c>
      <c r="D2051">
        <v>4030.36</v>
      </c>
      <c r="E2051">
        <v>3675.43</v>
      </c>
      <c r="F2051">
        <v>60.810099999999998</v>
      </c>
      <c r="G2051">
        <v>0</v>
      </c>
      <c r="H2051">
        <v>51.0032</v>
      </c>
      <c r="I2051">
        <v>0</v>
      </c>
      <c r="J2051">
        <v>1.2300600000000001E-3</v>
      </c>
      <c r="K2051">
        <v>0.99886600000000003</v>
      </c>
      <c r="L2051">
        <v>0</v>
      </c>
      <c r="M2051" t="s">
        <v>42</v>
      </c>
    </row>
    <row r="2052" spans="1:13" x14ac:dyDescent="0.25">
      <c r="A2052" t="s">
        <v>169</v>
      </c>
      <c r="B2052">
        <v>4149.7700000000004</v>
      </c>
      <c r="C2052">
        <v>4033.71</v>
      </c>
      <c r="D2052">
        <v>4033.57</v>
      </c>
      <c r="E2052">
        <v>3679.35</v>
      </c>
      <c r="F2052">
        <v>61.078400000000002</v>
      </c>
      <c r="G2052">
        <v>0</v>
      </c>
      <c r="H2052">
        <v>51.417400000000001</v>
      </c>
      <c r="I2052">
        <v>0</v>
      </c>
      <c r="J2052">
        <v>1.2300499999999999E-3</v>
      </c>
      <c r="K2052">
        <v>0.99956599999999995</v>
      </c>
      <c r="L2052">
        <v>0</v>
      </c>
      <c r="M2052" t="s">
        <v>42</v>
      </c>
    </row>
    <row r="2053" spans="1:13" x14ac:dyDescent="0.25">
      <c r="A2053" t="s">
        <v>169</v>
      </c>
      <c r="B2053">
        <v>4247.2299999999996</v>
      </c>
      <c r="C2053">
        <v>4132.6899999999996</v>
      </c>
      <c r="D2053">
        <v>4132.5200000000004</v>
      </c>
      <c r="E2053">
        <v>3751.53</v>
      </c>
      <c r="F2053">
        <v>65.192499999999995</v>
      </c>
      <c r="G2053">
        <v>0</v>
      </c>
      <c r="H2053">
        <v>51.8795</v>
      </c>
      <c r="I2053">
        <v>0</v>
      </c>
      <c r="J2053">
        <v>1.2300900000000001E-3</v>
      </c>
      <c r="K2053">
        <v>0.99992599999999998</v>
      </c>
      <c r="L2053">
        <v>0</v>
      </c>
      <c r="M2053" t="s">
        <v>42</v>
      </c>
    </row>
    <row r="2054" spans="1:13" x14ac:dyDescent="0.25">
      <c r="A2054" t="s">
        <v>169</v>
      </c>
      <c r="B2054">
        <v>4112.7299999999996</v>
      </c>
      <c r="C2054">
        <v>3998.66</v>
      </c>
      <c r="D2054">
        <v>3998.53</v>
      </c>
      <c r="E2054">
        <v>3648.57</v>
      </c>
      <c r="F2054">
        <v>60.141199999999998</v>
      </c>
      <c r="G2054">
        <v>0</v>
      </c>
      <c r="H2054">
        <v>50.709099999999999</v>
      </c>
      <c r="I2054">
        <v>0</v>
      </c>
      <c r="J2054">
        <v>1.2300499999999999E-3</v>
      </c>
      <c r="K2054">
        <v>0.99821899999999997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4135.1400000000003</v>
      </c>
      <c r="C2055">
        <v>4021.41</v>
      </c>
      <c r="D2055">
        <v>4021.27</v>
      </c>
      <c r="E2055">
        <v>3667.94</v>
      </c>
      <c r="F2055">
        <v>58.709200000000003</v>
      </c>
      <c r="G2055">
        <v>0</v>
      </c>
      <c r="H2055">
        <v>52.6496</v>
      </c>
      <c r="I2055">
        <v>0</v>
      </c>
      <c r="J2055">
        <v>1.2300499999999999E-3</v>
      </c>
      <c r="K2055">
        <v>0.99910299999999996</v>
      </c>
      <c r="L2055">
        <v>0</v>
      </c>
      <c r="M2055" t="s">
        <v>42</v>
      </c>
    </row>
    <row r="2056" spans="1:13" x14ac:dyDescent="0.25">
      <c r="A2056" t="s">
        <v>169</v>
      </c>
      <c r="B2056">
        <v>4155.3100000000004</v>
      </c>
      <c r="C2056">
        <v>4041.45</v>
      </c>
      <c r="D2056">
        <v>4041.31</v>
      </c>
      <c r="E2056">
        <v>3681.65</v>
      </c>
      <c r="F2056">
        <v>61.568399999999997</v>
      </c>
      <c r="G2056">
        <v>0</v>
      </c>
      <c r="H2056">
        <v>51.154200000000003</v>
      </c>
      <c r="I2056">
        <v>0</v>
      </c>
      <c r="J2056">
        <v>1.2300600000000001E-3</v>
      </c>
      <c r="K2056">
        <v>0.999386</v>
      </c>
      <c r="L2056">
        <v>0</v>
      </c>
      <c r="M2056" t="s">
        <v>42</v>
      </c>
    </row>
    <row r="2057" spans="1:13" x14ac:dyDescent="0.25">
      <c r="A2057" t="s">
        <v>169</v>
      </c>
      <c r="B2057">
        <v>4153.3500000000004</v>
      </c>
      <c r="C2057">
        <v>4040.05</v>
      </c>
      <c r="D2057">
        <v>4039.91</v>
      </c>
      <c r="E2057">
        <v>3687.41</v>
      </c>
      <c r="F2057">
        <v>59.413200000000003</v>
      </c>
      <c r="G2057">
        <v>0</v>
      </c>
      <c r="H2057">
        <v>51.803600000000003</v>
      </c>
      <c r="I2057">
        <v>0</v>
      </c>
      <c r="J2057">
        <v>1.2300499999999999E-3</v>
      </c>
      <c r="K2057">
        <v>0.99856900000000004</v>
      </c>
      <c r="L2057">
        <v>0</v>
      </c>
      <c r="M2057" t="s">
        <v>42</v>
      </c>
    </row>
    <row r="2058" spans="1:13" x14ac:dyDescent="0.25">
      <c r="A2058" t="s">
        <v>169</v>
      </c>
      <c r="B2058">
        <v>4142.59</v>
      </c>
      <c r="C2058">
        <v>4029.04</v>
      </c>
      <c r="D2058">
        <v>4028.91</v>
      </c>
      <c r="E2058">
        <v>3685.82</v>
      </c>
      <c r="F2058">
        <v>55.996699999999997</v>
      </c>
      <c r="G2058">
        <v>0</v>
      </c>
      <c r="H2058">
        <v>53.487000000000002</v>
      </c>
      <c r="I2058">
        <v>0</v>
      </c>
      <c r="J2058">
        <v>1.2300600000000001E-3</v>
      </c>
      <c r="K2058">
        <v>0.99997199999999997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4145.9799999999996</v>
      </c>
      <c r="C2059">
        <v>4031.15</v>
      </c>
      <c r="D2059">
        <v>4031.02</v>
      </c>
      <c r="E2059">
        <v>3687.08</v>
      </c>
      <c r="F2059">
        <v>56.443199999999997</v>
      </c>
      <c r="G2059">
        <v>0</v>
      </c>
      <c r="H2059">
        <v>53.825699999999998</v>
      </c>
      <c r="I2059">
        <v>0</v>
      </c>
      <c r="J2059">
        <v>1.2300900000000001E-3</v>
      </c>
      <c r="K2059">
        <v>0.99853700000000001</v>
      </c>
      <c r="L2059">
        <v>0</v>
      </c>
      <c r="M2059" t="s">
        <v>42</v>
      </c>
    </row>
    <row r="2060" spans="1:13" x14ac:dyDescent="0.25">
      <c r="A2060" t="s">
        <v>169</v>
      </c>
      <c r="B2060">
        <v>4142.2700000000004</v>
      </c>
      <c r="C2060">
        <v>4027.62</v>
      </c>
      <c r="D2060">
        <v>4027.5</v>
      </c>
      <c r="E2060">
        <v>3681.95</v>
      </c>
      <c r="F2060">
        <v>56.912199999999999</v>
      </c>
      <c r="G2060">
        <v>0</v>
      </c>
      <c r="H2060">
        <v>52.977899999999998</v>
      </c>
      <c r="I2060">
        <v>0</v>
      </c>
      <c r="J2060">
        <v>1.23007E-3</v>
      </c>
      <c r="K2060">
        <v>0.99966299999999997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4147.0600000000004</v>
      </c>
      <c r="C2061">
        <v>4032.92</v>
      </c>
      <c r="D2061">
        <v>4032.79</v>
      </c>
      <c r="E2061">
        <v>3687.68</v>
      </c>
      <c r="F2061">
        <v>56.820599999999999</v>
      </c>
      <c r="G2061">
        <v>0</v>
      </c>
      <c r="H2061">
        <v>53.064799999999998</v>
      </c>
      <c r="I2061">
        <v>0</v>
      </c>
      <c r="J2061">
        <v>1.2300499999999999E-3</v>
      </c>
      <c r="K2061">
        <v>0.99930300000000005</v>
      </c>
      <c r="L2061">
        <v>0</v>
      </c>
      <c r="M2061" t="s">
        <v>42</v>
      </c>
    </row>
    <row r="2062" spans="1:13" x14ac:dyDescent="0.25">
      <c r="A2062" t="s">
        <v>169</v>
      </c>
      <c r="B2062">
        <v>4138.57</v>
      </c>
      <c r="C2062">
        <v>4025.48</v>
      </c>
      <c r="D2062">
        <v>4025.36</v>
      </c>
      <c r="E2062">
        <v>3686.82</v>
      </c>
      <c r="F2062">
        <v>55.2438</v>
      </c>
      <c r="G2062">
        <v>0</v>
      </c>
      <c r="H2062">
        <v>53.375300000000003</v>
      </c>
      <c r="I2062">
        <v>0</v>
      </c>
      <c r="J2062">
        <v>1.2300600000000001E-3</v>
      </c>
      <c r="K2062">
        <v>0.99975400000000003</v>
      </c>
      <c r="L2062">
        <v>0</v>
      </c>
      <c r="M2062" t="s">
        <v>42</v>
      </c>
    </row>
    <row r="2063" spans="1:13" x14ac:dyDescent="0.25">
      <c r="A2063" t="s">
        <v>169</v>
      </c>
      <c r="B2063">
        <v>4151.1400000000003</v>
      </c>
      <c r="C2063">
        <v>4038.42</v>
      </c>
      <c r="D2063">
        <v>4038.28</v>
      </c>
      <c r="E2063">
        <v>3699.2</v>
      </c>
      <c r="F2063">
        <v>55.4664</v>
      </c>
      <c r="G2063">
        <v>0</v>
      </c>
      <c r="H2063">
        <v>54.407600000000002</v>
      </c>
      <c r="I2063">
        <v>0</v>
      </c>
      <c r="J2063">
        <v>1.2300600000000001E-3</v>
      </c>
      <c r="K2063">
        <v>0.998533</v>
      </c>
      <c r="L2063">
        <v>0</v>
      </c>
      <c r="M2063" t="s">
        <v>42</v>
      </c>
    </row>
    <row r="2064" spans="1:13" x14ac:dyDescent="0.25">
      <c r="A2064" t="s">
        <v>169</v>
      </c>
      <c r="B2064">
        <v>4147.34</v>
      </c>
      <c r="C2064">
        <v>4033.94</v>
      </c>
      <c r="D2064">
        <v>4033.81</v>
      </c>
      <c r="E2064">
        <v>3694.7</v>
      </c>
      <c r="F2064">
        <v>56.507399999999997</v>
      </c>
      <c r="G2064">
        <v>0</v>
      </c>
      <c r="H2064">
        <v>53.533700000000003</v>
      </c>
      <c r="I2064">
        <v>0</v>
      </c>
      <c r="J2064">
        <v>1.2300499999999999E-3</v>
      </c>
      <c r="K2064">
        <v>0.99936599999999998</v>
      </c>
      <c r="L2064">
        <v>0</v>
      </c>
      <c r="M2064" t="s">
        <v>42</v>
      </c>
    </row>
    <row r="2065" spans="1:25" x14ac:dyDescent="0.25">
      <c r="A2065" t="s">
        <v>169</v>
      </c>
      <c r="B2065">
        <v>4138.8999999999996</v>
      </c>
      <c r="C2065">
        <v>4025.99</v>
      </c>
      <c r="D2065">
        <v>4025.86</v>
      </c>
      <c r="E2065">
        <v>3684.59</v>
      </c>
      <c r="F2065">
        <v>56.695900000000002</v>
      </c>
      <c r="G2065">
        <v>0</v>
      </c>
      <c r="H2065">
        <v>53.184699999999999</v>
      </c>
      <c r="I2065">
        <v>0</v>
      </c>
      <c r="J2065">
        <v>1.23007E-3</v>
      </c>
      <c r="K2065">
        <v>0.99932500000000002</v>
      </c>
      <c r="L2065">
        <v>0</v>
      </c>
      <c r="M2065" t="s">
        <v>42</v>
      </c>
    </row>
    <row r="2066" spans="1:25" x14ac:dyDescent="0.25">
      <c r="A2066" t="s">
        <v>169</v>
      </c>
      <c r="B2066">
        <v>4148.71</v>
      </c>
      <c r="C2066">
        <v>4033.77</v>
      </c>
      <c r="D2066">
        <v>4033.64</v>
      </c>
      <c r="E2066">
        <v>3695.46</v>
      </c>
      <c r="F2066">
        <v>55.149900000000002</v>
      </c>
      <c r="G2066">
        <v>0</v>
      </c>
      <c r="H2066">
        <v>53.983600000000003</v>
      </c>
      <c r="I2066">
        <v>0</v>
      </c>
      <c r="J2066">
        <v>1.2300799999999999E-3</v>
      </c>
      <c r="K2066">
        <v>0.99930600000000003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4229.46</v>
      </c>
      <c r="C2067">
        <v>4114.08</v>
      </c>
      <c r="D2067">
        <v>4113.92</v>
      </c>
      <c r="E2067">
        <v>3744.46</v>
      </c>
      <c r="F2067">
        <v>61.813200000000002</v>
      </c>
      <c r="G2067">
        <v>0</v>
      </c>
      <c r="H2067">
        <v>54.021299999999997</v>
      </c>
      <c r="I2067">
        <v>0</v>
      </c>
      <c r="J2067">
        <v>1.2300600000000001E-3</v>
      </c>
      <c r="K2067">
        <v>0.99981600000000004</v>
      </c>
      <c r="L2067">
        <v>0</v>
      </c>
      <c r="M2067" t="s">
        <v>42</v>
      </c>
    </row>
    <row r="2068" spans="1:25" x14ac:dyDescent="0.25">
      <c r="A2068" t="s">
        <v>169</v>
      </c>
      <c r="B2068">
        <v>4144.72</v>
      </c>
      <c r="C2068">
        <v>4031.25</v>
      </c>
      <c r="D2068">
        <v>4031.12</v>
      </c>
      <c r="E2068">
        <v>3695.35</v>
      </c>
      <c r="F2068">
        <v>54.0657</v>
      </c>
      <c r="G2068">
        <v>0</v>
      </c>
      <c r="H2068">
        <v>53.856499999999997</v>
      </c>
      <c r="I2068">
        <v>0</v>
      </c>
      <c r="J2068">
        <v>1.2300600000000001E-3</v>
      </c>
      <c r="K2068">
        <v>0.99873800000000001</v>
      </c>
      <c r="L2068">
        <v>0</v>
      </c>
      <c r="M2068" t="s">
        <v>42</v>
      </c>
    </row>
    <row r="2069" spans="1:25" x14ac:dyDescent="0.25">
      <c r="A2069" t="s">
        <v>169</v>
      </c>
      <c r="B2069">
        <v>4119.05</v>
      </c>
      <c r="C2069">
        <v>4005.28</v>
      </c>
      <c r="D2069">
        <v>4005.16</v>
      </c>
      <c r="E2069">
        <v>3660.41</v>
      </c>
      <c r="F2069">
        <v>57.978299999999997</v>
      </c>
      <c r="G2069">
        <v>0</v>
      </c>
      <c r="H2069">
        <v>52.298900000000003</v>
      </c>
      <c r="I2069">
        <v>0</v>
      </c>
      <c r="J2069">
        <v>1.2300499999999999E-3</v>
      </c>
      <c r="K2069">
        <v>0.99955400000000005</v>
      </c>
      <c r="L2069">
        <v>0</v>
      </c>
      <c r="M2069" t="s">
        <v>42</v>
      </c>
    </row>
    <row r="2070" spans="1:25" x14ac:dyDescent="0.25">
      <c r="A2070" t="s">
        <v>169</v>
      </c>
      <c r="B2070">
        <v>4130.32</v>
      </c>
      <c r="C2070">
        <v>4016.79</v>
      </c>
      <c r="D2070">
        <v>4016.66</v>
      </c>
      <c r="E2070">
        <v>3685.89</v>
      </c>
      <c r="F2070">
        <v>55.245699999999999</v>
      </c>
      <c r="G2070">
        <v>0</v>
      </c>
      <c r="H2070">
        <v>54.429499999999997</v>
      </c>
      <c r="I2070">
        <v>0</v>
      </c>
      <c r="J2070">
        <v>1.2300499999999999E-3</v>
      </c>
      <c r="K2070">
        <v>0.99998799999999999</v>
      </c>
      <c r="L2070">
        <v>0</v>
      </c>
      <c r="M2070" t="s">
        <v>42</v>
      </c>
    </row>
    <row r="2071" spans="1:25" x14ac:dyDescent="0.25">
      <c r="A2071" t="s">
        <v>169</v>
      </c>
      <c r="B2071">
        <v>4118.34</v>
      </c>
      <c r="C2071">
        <v>4005.33</v>
      </c>
      <c r="D2071">
        <v>4005.2</v>
      </c>
      <c r="E2071">
        <v>3668.25</v>
      </c>
      <c r="F2071">
        <v>57.066099999999999</v>
      </c>
      <c r="G2071">
        <v>0</v>
      </c>
      <c r="H2071">
        <v>52.744</v>
      </c>
      <c r="I2071">
        <v>0</v>
      </c>
      <c r="J2071">
        <v>1.2300600000000001E-3</v>
      </c>
      <c r="K2071">
        <v>0.99916000000000005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4102.99</v>
      </c>
      <c r="C2072">
        <v>3989.56</v>
      </c>
      <c r="D2072">
        <v>3989.44</v>
      </c>
      <c r="E2072">
        <v>3658.38</v>
      </c>
      <c r="F2072">
        <v>55.2271</v>
      </c>
      <c r="G2072">
        <v>0</v>
      </c>
      <c r="H2072">
        <v>52.926400000000001</v>
      </c>
      <c r="I2072">
        <v>0</v>
      </c>
      <c r="J2072">
        <v>1.2300900000000001E-3</v>
      </c>
      <c r="K2072">
        <v>0.99930399999999997</v>
      </c>
      <c r="L2072">
        <v>0</v>
      </c>
      <c r="M2072" t="s">
        <v>42</v>
      </c>
      <c r="R2072">
        <f>AVERAGE(B2023:B2072)</f>
        <v>4138.4384</v>
      </c>
      <c r="S2072">
        <f>AVERAGE(C2023:C2072)</f>
        <v>4024.4310000000005</v>
      </c>
      <c r="U2072">
        <f>_xlfn.VAR.P(B2023:B2072)</f>
        <v>904.09051344000068</v>
      </c>
      <c r="V2072">
        <f>_xlfn.VAR.P(C2023:C2072)</f>
        <v>886.71074099999942</v>
      </c>
      <c r="X2072">
        <f>1.96*SQRT(U2072)/50</f>
        <v>1.1786694390593331</v>
      </c>
      <c r="Y2072">
        <f>1.96*SQRT(V2072)/50</f>
        <v>1.1672853948586177</v>
      </c>
    </row>
    <row r="2073" spans="1:25" x14ac:dyDescent="0.25">
      <c r="A2073" t="s">
        <v>170</v>
      </c>
      <c r="B2073">
        <v>207033.93410000001</v>
      </c>
      <c r="C2073" t="s">
        <v>36</v>
      </c>
    </row>
    <row r="2074" spans="1:25" x14ac:dyDescent="0.25">
      <c r="A2074" t="s">
        <v>196</v>
      </c>
      <c r="B2074">
        <v>10903.6</v>
      </c>
      <c r="C2074">
        <v>10758.3</v>
      </c>
      <c r="D2074">
        <v>10737</v>
      </c>
      <c r="E2074">
        <v>10324.700000000001</v>
      </c>
      <c r="F2074">
        <v>71.706699999999998</v>
      </c>
      <c r="G2074">
        <v>1.23007E-3</v>
      </c>
      <c r="H2074">
        <v>0.99956699999999998</v>
      </c>
      <c r="I2074">
        <v>0</v>
      </c>
    </row>
    <row r="2075" spans="1:25" x14ac:dyDescent="0.25">
      <c r="A2075" t="s">
        <v>196</v>
      </c>
      <c r="B2075">
        <v>10648.7</v>
      </c>
      <c r="C2075">
        <v>10527.5</v>
      </c>
      <c r="D2075">
        <v>10507.7</v>
      </c>
      <c r="E2075">
        <v>10119.4</v>
      </c>
      <c r="F2075">
        <v>65.212699999999998</v>
      </c>
      <c r="G2075">
        <v>1.23014E-3</v>
      </c>
      <c r="H2075">
        <v>0.99978999999999996</v>
      </c>
      <c r="I2075">
        <v>0</v>
      </c>
    </row>
    <row r="2076" spans="1:25" x14ac:dyDescent="0.25">
      <c r="A2076" t="s">
        <v>196</v>
      </c>
      <c r="B2076">
        <v>10648.9</v>
      </c>
      <c r="C2076">
        <v>10527.9</v>
      </c>
      <c r="D2076">
        <v>10507.2</v>
      </c>
      <c r="E2076">
        <v>10115.4</v>
      </c>
      <c r="F2076">
        <v>65.296199999999999</v>
      </c>
      <c r="G2076">
        <v>1.23007E-3</v>
      </c>
      <c r="H2076">
        <v>0.99982499999999996</v>
      </c>
      <c r="I2076">
        <v>0</v>
      </c>
    </row>
    <row r="2077" spans="1:25" x14ac:dyDescent="0.25">
      <c r="A2077" t="s">
        <v>196</v>
      </c>
      <c r="B2077">
        <v>10659.5</v>
      </c>
      <c r="C2077">
        <v>10538.3</v>
      </c>
      <c r="D2077">
        <v>10517.9</v>
      </c>
      <c r="E2077">
        <v>10113.799999999999</v>
      </c>
      <c r="F2077">
        <v>68.029499999999999</v>
      </c>
      <c r="G2077">
        <v>1.2300499999999999E-3</v>
      </c>
      <c r="H2077">
        <v>0.99996600000000002</v>
      </c>
      <c r="I2077">
        <v>0</v>
      </c>
    </row>
    <row r="2078" spans="1:25" x14ac:dyDescent="0.25">
      <c r="A2078" t="s">
        <v>196</v>
      </c>
      <c r="B2078">
        <v>10595.4</v>
      </c>
      <c r="C2078">
        <v>10474.6</v>
      </c>
      <c r="D2078">
        <v>10451.4</v>
      </c>
      <c r="E2078">
        <v>10056.1</v>
      </c>
      <c r="F2078">
        <v>66.953999999999994</v>
      </c>
      <c r="G2078">
        <v>1.2300499999999999E-3</v>
      </c>
      <c r="H2078">
        <v>0.99860599999999999</v>
      </c>
      <c r="I2078">
        <v>0</v>
      </c>
    </row>
    <row r="2079" spans="1:25" x14ac:dyDescent="0.25">
      <c r="A2079" t="s">
        <v>196</v>
      </c>
      <c r="B2079">
        <v>10548.4</v>
      </c>
      <c r="C2079">
        <v>10428.200000000001</v>
      </c>
      <c r="D2079">
        <v>10407.4</v>
      </c>
      <c r="E2079">
        <v>10024.5</v>
      </c>
      <c r="F2079">
        <v>64.515799999999999</v>
      </c>
      <c r="G2079">
        <v>1.2300499999999999E-3</v>
      </c>
      <c r="H2079">
        <v>0.99978400000000001</v>
      </c>
      <c r="I2079">
        <v>0</v>
      </c>
    </row>
    <row r="2080" spans="1:25" x14ac:dyDescent="0.25">
      <c r="A2080" t="s">
        <v>196</v>
      </c>
      <c r="B2080">
        <v>10560.8</v>
      </c>
      <c r="C2080">
        <v>10438.6</v>
      </c>
      <c r="D2080">
        <v>10417.200000000001</v>
      </c>
      <c r="E2080">
        <v>10031.6</v>
      </c>
      <c r="F2080">
        <v>64.807100000000005</v>
      </c>
      <c r="G2080">
        <v>1.2300600000000001E-3</v>
      </c>
      <c r="H2080">
        <v>0.99987899999999996</v>
      </c>
      <c r="I2080">
        <v>0</v>
      </c>
    </row>
    <row r="2081" spans="1:9" x14ac:dyDescent="0.25">
      <c r="A2081" t="s">
        <v>196</v>
      </c>
      <c r="B2081">
        <v>10556.5</v>
      </c>
      <c r="C2081">
        <v>10436.1</v>
      </c>
      <c r="D2081">
        <v>10413.6</v>
      </c>
      <c r="E2081">
        <v>10025.9</v>
      </c>
      <c r="F2081">
        <v>65.321399999999997</v>
      </c>
      <c r="G2081">
        <v>1.23014E-3</v>
      </c>
      <c r="H2081">
        <v>0.99987599999999999</v>
      </c>
      <c r="I2081">
        <v>0</v>
      </c>
    </row>
    <row r="2082" spans="1:9" x14ac:dyDescent="0.25">
      <c r="A2082" t="s">
        <v>196</v>
      </c>
      <c r="B2082">
        <v>10559.4</v>
      </c>
      <c r="C2082">
        <v>10438.5</v>
      </c>
      <c r="D2082">
        <v>10416.799999999999</v>
      </c>
      <c r="E2082">
        <v>10025.299999999999</v>
      </c>
      <c r="F2082">
        <v>65.661100000000005</v>
      </c>
      <c r="G2082">
        <v>1.2300499999999999E-3</v>
      </c>
      <c r="H2082">
        <v>1</v>
      </c>
      <c r="I2082">
        <v>0</v>
      </c>
    </row>
    <row r="2083" spans="1:9" x14ac:dyDescent="0.25">
      <c r="A2083" t="s">
        <v>196</v>
      </c>
      <c r="B2083">
        <v>10567.2</v>
      </c>
      <c r="C2083">
        <v>10446.5</v>
      </c>
      <c r="D2083">
        <v>10424.799999999999</v>
      </c>
      <c r="E2083">
        <v>10026</v>
      </c>
      <c r="F2083">
        <v>66.629499999999993</v>
      </c>
      <c r="G2083">
        <v>1.2300499999999999E-3</v>
      </c>
      <c r="H2083">
        <v>0.99998100000000001</v>
      </c>
      <c r="I2083">
        <v>0</v>
      </c>
    </row>
    <row r="2084" spans="1:9" x14ac:dyDescent="0.25">
      <c r="A2084" t="s">
        <v>196</v>
      </c>
      <c r="B2084">
        <v>10589.1</v>
      </c>
      <c r="C2084">
        <v>10468.1</v>
      </c>
      <c r="D2084">
        <v>10422.799999999999</v>
      </c>
      <c r="E2084">
        <v>10026.299999999999</v>
      </c>
      <c r="F2084">
        <v>67.972700000000003</v>
      </c>
      <c r="G2084">
        <v>1.2300499999999999E-3</v>
      </c>
      <c r="H2084">
        <v>0.99972899999999998</v>
      </c>
      <c r="I2084">
        <v>0</v>
      </c>
    </row>
    <row r="2085" spans="1:9" x14ac:dyDescent="0.25">
      <c r="A2085" t="s">
        <v>196</v>
      </c>
      <c r="B2085">
        <v>10600.6</v>
      </c>
      <c r="C2085">
        <v>10476.299999999999</v>
      </c>
      <c r="D2085">
        <v>10431.1</v>
      </c>
      <c r="E2085">
        <v>10029.5</v>
      </c>
      <c r="F2085">
        <v>69.163499999999999</v>
      </c>
      <c r="G2085">
        <v>1.2300900000000001E-3</v>
      </c>
      <c r="H2085">
        <v>0.99977300000000002</v>
      </c>
      <c r="I2085">
        <v>0</v>
      </c>
    </row>
    <row r="2086" spans="1:9" x14ac:dyDescent="0.25">
      <c r="A2086" t="s">
        <v>196</v>
      </c>
      <c r="B2086">
        <v>10603.7</v>
      </c>
      <c r="C2086">
        <v>10482.4</v>
      </c>
      <c r="D2086">
        <v>10443.1</v>
      </c>
      <c r="E2086">
        <v>10034.700000000001</v>
      </c>
      <c r="F2086">
        <v>70.049899999999994</v>
      </c>
      <c r="G2086">
        <v>1.2300499999999999E-3</v>
      </c>
      <c r="H2086">
        <v>0.99992999999999999</v>
      </c>
      <c r="I2086">
        <v>0</v>
      </c>
    </row>
    <row r="2087" spans="1:9" x14ac:dyDescent="0.25">
      <c r="A2087" t="s">
        <v>196</v>
      </c>
      <c r="B2087">
        <v>10601.4</v>
      </c>
      <c r="C2087">
        <v>10479.6</v>
      </c>
      <c r="D2087">
        <v>10446.299999999999</v>
      </c>
      <c r="E2087">
        <v>10035.700000000001</v>
      </c>
      <c r="F2087">
        <v>70.666200000000003</v>
      </c>
      <c r="G2087">
        <v>1.23011E-3</v>
      </c>
      <c r="H2087">
        <v>0.99904800000000005</v>
      </c>
      <c r="I2087">
        <v>0</v>
      </c>
    </row>
    <row r="2088" spans="1:9" x14ac:dyDescent="0.25">
      <c r="A2088" t="s">
        <v>196</v>
      </c>
      <c r="B2088">
        <v>10649.9</v>
      </c>
      <c r="C2088">
        <v>10528.4</v>
      </c>
      <c r="D2088">
        <v>10494.2</v>
      </c>
      <c r="E2088">
        <v>10056.6</v>
      </c>
      <c r="F2088">
        <v>73.554100000000005</v>
      </c>
      <c r="G2088">
        <v>1.2300499999999999E-3</v>
      </c>
      <c r="H2088">
        <v>0.99985100000000005</v>
      </c>
      <c r="I2088">
        <v>0</v>
      </c>
    </row>
    <row r="2089" spans="1:9" x14ac:dyDescent="0.25">
      <c r="A2089" t="s">
        <v>196</v>
      </c>
      <c r="B2089">
        <v>10649.8</v>
      </c>
      <c r="C2089">
        <v>10528.3</v>
      </c>
      <c r="D2089">
        <v>10488.8</v>
      </c>
      <c r="E2089">
        <v>10079.5</v>
      </c>
      <c r="F2089">
        <v>69.736199999999997</v>
      </c>
      <c r="G2089">
        <v>1.2300499999999999E-3</v>
      </c>
      <c r="H2089">
        <v>0.99982800000000005</v>
      </c>
      <c r="I2089">
        <v>0</v>
      </c>
    </row>
    <row r="2090" spans="1:9" x14ac:dyDescent="0.25">
      <c r="A2090" t="s">
        <v>196</v>
      </c>
      <c r="B2090">
        <v>10650.3</v>
      </c>
      <c r="C2090">
        <v>10527.1</v>
      </c>
      <c r="D2090">
        <v>10475.299999999999</v>
      </c>
      <c r="E2090">
        <v>10068</v>
      </c>
      <c r="F2090">
        <v>69.453000000000003</v>
      </c>
      <c r="G2090">
        <v>1.23007E-3</v>
      </c>
      <c r="H2090">
        <v>0.99987400000000004</v>
      </c>
      <c r="I2090">
        <v>0</v>
      </c>
    </row>
    <row r="2091" spans="1:9" x14ac:dyDescent="0.25">
      <c r="A2091" t="s">
        <v>196</v>
      </c>
      <c r="B2091">
        <v>10651.2</v>
      </c>
      <c r="C2091">
        <v>10529.6</v>
      </c>
      <c r="D2091">
        <v>10478.299999999999</v>
      </c>
      <c r="E2091">
        <v>10066.6</v>
      </c>
      <c r="F2091">
        <v>70.803899999999999</v>
      </c>
      <c r="G2091">
        <v>1.2300600000000001E-3</v>
      </c>
      <c r="H2091">
        <v>0.99986399999999998</v>
      </c>
      <c r="I2091">
        <v>0</v>
      </c>
    </row>
    <row r="2092" spans="1:9" x14ac:dyDescent="0.25">
      <c r="A2092" t="s">
        <v>196</v>
      </c>
      <c r="B2092">
        <v>10642.4</v>
      </c>
      <c r="C2092">
        <v>10521.5</v>
      </c>
      <c r="D2092">
        <v>10471.4</v>
      </c>
      <c r="E2092">
        <v>10067.5</v>
      </c>
      <c r="F2092">
        <v>69.153400000000005</v>
      </c>
      <c r="G2092">
        <v>1.2301199999999999E-3</v>
      </c>
      <c r="H2092">
        <v>0.99904599999999999</v>
      </c>
      <c r="I2092">
        <v>0</v>
      </c>
    </row>
    <row r="2093" spans="1:9" x14ac:dyDescent="0.25">
      <c r="A2093" t="s">
        <v>196</v>
      </c>
      <c r="B2093">
        <v>10643.3</v>
      </c>
      <c r="C2093">
        <v>10521.8</v>
      </c>
      <c r="D2093">
        <v>10470.200000000001</v>
      </c>
      <c r="E2093">
        <v>10069.1</v>
      </c>
      <c r="F2093">
        <v>67.834400000000002</v>
      </c>
      <c r="G2093">
        <v>1.2300799999999999E-3</v>
      </c>
      <c r="H2093">
        <v>0.99901099999999998</v>
      </c>
      <c r="I2093">
        <v>0</v>
      </c>
    </row>
    <row r="2094" spans="1:9" x14ac:dyDescent="0.25">
      <c r="A2094" t="s">
        <v>196</v>
      </c>
      <c r="B2094">
        <v>10652.3</v>
      </c>
      <c r="C2094">
        <v>10530.4</v>
      </c>
      <c r="D2094">
        <v>10508.4</v>
      </c>
      <c r="E2094">
        <v>10087.4</v>
      </c>
      <c r="F2094">
        <v>73.073700000000002</v>
      </c>
      <c r="G2094">
        <v>1.2300499999999999E-3</v>
      </c>
      <c r="H2094">
        <v>0.99869699999999995</v>
      </c>
      <c r="I2094">
        <v>0</v>
      </c>
    </row>
    <row r="2095" spans="1:9" x14ac:dyDescent="0.25">
      <c r="A2095" t="s">
        <v>196</v>
      </c>
      <c r="B2095">
        <v>10626.1</v>
      </c>
      <c r="C2095">
        <v>10505.6</v>
      </c>
      <c r="D2095">
        <v>10476.4</v>
      </c>
      <c r="E2095">
        <v>10075.5</v>
      </c>
      <c r="F2095">
        <v>68.295699999999997</v>
      </c>
      <c r="G2095">
        <v>1.2300600000000001E-3</v>
      </c>
      <c r="H2095">
        <v>0.99946199999999996</v>
      </c>
      <c r="I2095">
        <v>0</v>
      </c>
    </row>
    <row r="2096" spans="1:9" x14ac:dyDescent="0.25">
      <c r="A2096" t="s">
        <v>196</v>
      </c>
      <c r="B2096">
        <v>10594.4</v>
      </c>
      <c r="C2096">
        <v>10472.4</v>
      </c>
      <c r="D2096">
        <v>10453.1</v>
      </c>
      <c r="E2096">
        <v>10065</v>
      </c>
      <c r="F2096">
        <v>65.012600000000006</v>
      </c>
      <c r="G2096">
        <v>1.2300900000000001E-3</v>
      </c>
      <c r="H2096">
        <v>0.999498</v>
      </c>
      <c r="I2096">
        <v>0</v>
      </c>
    </row>
    <row r="2097" spans="1:9" x14ac:dyDescent="0.25">
      <c r="A2097" t="s">
        <v>196</v>
      </c>
      <c r="B2097">
        <v>10610.1</v>
      </c>
      <c r="C2097">
        <v>10487.5</v>
      </c>
      <c r="D2097">
        <v>10466.799999999999</v>
      </c>
      <c r="E2097">
        <v>10068.200000000001</v>
      </c>
      <c r="F2097">
        <v>68.448700000000002</v>
      </c>
      <c r="G2097">
        <v>1.2301300000000001E-3</v>
      </c>
      <c r="H2097">
        <v>0.99987000000000004</v>
      </c>
      <c r="I2097">
        <v>0</v>
      </c>
    </row>
    <row r="2098" spans="1:9" x14ac:dyDescent="0.25">
      <c r="A2098" t="s">
        <v>196</v>
      </c>
      <c r="B2098">
        <v>10613.3</v>
      </c>
      <c r="C2098">
        <v>10492.1</v>
      </c>
      <c r="D2098">
        <v>10469.6</v>
      </c>
      <c r="E2098">
        <v>10072.1</v>
      </c>
      <c r="F2098">
        <v>66.979699999999994</v>
      </c>
      <c r="G2098">
        <v>1.2300499999999999E-3</v>
      </c>
      <c r="H2098">
        <v>0.99974600000000002</v>
      </c>
      <c r="I2098">
        <v>0</v>
      </c>
    </row>
    <row r="2099" spans="1:9" x14ac:dyDescent="0.25">
      <c r="A2099" t="s">
        <v>196</v>
      </c>
      <c r="B2099">
        <v>10620.9</v>
      </c>
      <c r="C2099">
        <v>10499</v>
      </c>
      <c r="D2099">
        <v>10476.6</v>
      </c>
      <c r="E2099">
        <v>10069.200000000001</v>
      </c>
      <c r="F2099">
        <v>68.545299999999997</v>
      </c>
      <c r="G2099">
        <v>1.2300499999999999E-3</v>
      </c>
      <c r="H2099">
        <v>0.99968900000000005</v>
      </c>
      <c r="I2099">
        <v>0</v>
      </c>
    </row>
    <row r="2100" spans="1:9" x14ac:dyDescent="0.25">
      <c r="A2100" t="s">
        <v>196</v>
      </c>
      <c r="B2100">
        <v>10627.4</v>
      </c>
      <c r="C2100">
        <v>10505.1</v>
      </c>
      <c r="D2100">
        <v>10482.700000000001</v>
      </c>
      <c r="E2100">
        <v>10071.1</v>
      </c>
      <c r="F2100">
        <v>68.540899999999993</v>
      </c>
      <c r="G2100">
        <v>1.2300499999999999E-3</v>
      </c>
      <c r="H2100">
        <v>0.99994300000000003</v>
      </c>
      <c r="I2100">
        <v>0</v>
      </c>
    </row>
    <row r="2101" spans="1:9" x14ac:dyDescent="0.25">
      <c r="A2101" t="s">
        <v>196</v>
      </c>
      <c r="B2101">
        <v>10607.9</v>
      </c>
      <c r="C2101">
        <v>10485.9</v>
      </c>
      <c r="D2101">
        <v>10461.200000000001</v>
      </c>
      <c r="E2101">
        <v>10067.799999999999</v>
      </c>
      <c r="F2101">
        <v>66.664699999999996</v>
      </c>
      <c r="G2101">
        <v>1.2300900000000001E-3</v>
      </c>
      <c r="H2101">
        <v>0.99880800000000003</v>
      </c>
      <c r="I2101">
        <v>0</v>
      </c>
    </row>
    <row r="2102" spans="1:9" x14ac:dyDescent="0.25">
      <c r="A2102" t="s">
        <v>196</v>
      </c>
      <c r="B2102">
        <v>10608.5</v>
      </c>
      <c r="C2102">
        <v>10486.4</v>
      </c>
      <c r="D2102">
        <v>10460.299999999999</v>
      </c>
      <c r="E2102">
        <v>10066.1</v>
      </c>
      <c r="F2102">
        <v>67.251800000000003</v>
      </c>
      <c r="G2102">
        <v>1.2300499999999999E-3</v>
      </c>
      <c r="H2102">
        <v>0.99996600000000002</v>
      </c>
      <c r="I2102">
        <v>0</v>
      </c>
    </row>
    <row r="2103" spans="1:9" x14ac:dyDescent="0.25">
      <c r="A2103" t="s">
        <v>196</v>
      </c>
      <c r="B2103">
        <v>10600.4</v>
      </c>
      <c r="C2103">
        <v>10478.6</v>
      </c>
      <c r="D2103">
        <v>10455</v>
      </c>
      <c r="E2103">
        <v>10066</v>
      </c>
      <c r="F2103">
        <v>66.686899999999994</v>
      </c>
      <c r="G2103">
        <v>1.2300600000000001E-3</v>
      </c>
      <c r="H2103">
        <v>0.99985100000000005</v>
      </c>
      <c r="I2103">
        <v>0</v>
      </c>
    </row>
    <row r="2104" spans="1:9" x14ac:dyDescent="0.25">
      <c r="A2104" t="s">
        <v>196</v>
      </c>
      <c r="B2104">
        <v>10592.5</v>
      </c>
      <c r="C2104">
        <v>10471.5</v>
      </c>
      <c r="D2104">
        <v>10448.6</v>
      </c>
      <c r="E2104">
        <v>10062.9</v>
      </c>
      <c r="F2104">
        <v>64.775999999999996</v>
      </c>
      <c r="G2104">
        <v>1.2300900000000001E-3</v>
      </c>
      <c r="H2104">
        <v>0.99997100000000005</v>
      </c>
      <c r="I2104">
        <v>0</v>
      </c>
    </row>
    <row r="2105" spans="1:9" x14ac:dyDescent="0.25">
      <c r="A2105" t="s">
        <v>196</v>
      </c>
      <c r="B2105">
        <v>10618.9</v>
      </c>
      <c r="C2105">
        <v>10495.1</v>
      </c>
      <c r="D2105">
        <v>10468.5</v>
      </c>
      <c r="E2105">
        <v>10066.799999999999</v>
      </c>
      <c r="F2105">
        <v>67.873599999999996</v>
      </c>
      <c r="G2105">
        <v>1.23014E-3</v>
      </c>
      <c r="H2105">
        <v>0.99919000000000002</v>
      </c>
      <c r="I2105">
        <v>0</v>
      </c>
    </row>
    <row r="2106" spans="1:9" x14ac:dyDescent="0.25">
      <c r="A2106" t="s">
        <v>196</v>
      </c>
      <c r="B2106">
        <v>10616.8</v>
      </c>
      <c r="C2106">
        <v>10490.7</v>
      </c>
      <c r="D2106">
        <v>10459.5</v>
      </c>
      <c r="E2106">
        <v>10068.6</v>
      </c>
      <c r="F2106">
        <v>65.214699999999993</v>
      </c>
      <c r="G2106">
        <v>1.2300600000000001E-3</v>
      </c>
      <c r="H2106">
        <v>0.99985900000000005</v>
      </c>
      <c r="I2106">
        <v>0</v>
      </c>
    </row>
    <row r="2107" spans="1:9" x14ac:dyDescent="0.25">
      <c r="A2107" t="s">
        <v>196</v>
      </c>
      <c r="B2107">
        <v>10630.8</v>
      </c>
      <c r="C2107">
        <v>10510</v>
      </c>
      <c r="D2107">
        <v>10462.4</v>
      </c>
      <c r="E2107">
        <v>10070.6</v>
      </c>
      <c r="F2107">
        <v>67.584299999999999</v>
      </c>
      <c r="G2107">
        <v>1.23011E-3</v>
      </c>
      <c r="H2107">
        <v>0.99989300000000003</v>
      </c>
      <c r="I2107">
        <v>0</v>
      </c>
    </row>
    <row r="2108" spans="1:9" x14ac:dyDescent="0.25">
      <c r="A2108" t="s">
        <v>196</v>
      </c>
      <c r="B2108">
        <v>10628.3</v>
      </c>
      <c r="C2108">
        <v>10507.2</v>
      </c>
      <c r="D2108">
        <v>10462.6</v>
      </c>
      <c r="E2108">
        <v>10065.9</v>
      </c>
      <c r="F2108">
        <v>68.599699999999999</v>
      </c>
      <c r="G2108">
        <v>1.2300600000000001E-3</v>
      </c>
      <c r="H2108">
        <v>0.99993600000000005</v>
      </c>
      <c r="I2108">
        <v>0</v>
      </c>
    </row>
    <row r="2109" spans="1:9" x14ac:dyDescent="0.25">
      <c r="A2109" t="s">
        <v>196</v>
      </c>
      <c r="B2109">
        <v>10642.1</v>
      </c>
      <c r="C2109">
        <v>10520.2</v>
      </c>
      <c r="D2109">
        <v>10485.4</v>
      </c>
      <c r="E2109">
        <v>10077.9</v>
      </c>
      <c r="F2109">
        <v>70.688999999999993</v>
      </c>
      <c r="G2109">
        <v>1.23007E-3</v>
      </c>
      <c r="H2109">
        <v>0.99829800000000002</v>
      </c>
      <c r="I2109">
        <v>0</v>
      </c>
    </row>
    <row r="2110" spans="1:9" x14ac:dyDescent="0.25">
      <c r="A2110" t="s">
        <v>196</v>
      </c>
      <c r="B2110">
        <v>10647.8</v>
      </c>
      <c r="C2110">
        <v>10525.7</v>
      </c>
      <c r="D2110">
        <v>10490.7</v>
      </c>
      <c r="E2110">
        <v>10072.9</v>
      </c>
      <c r="F2110">
        <v>70.855199999999996</v>
      </c>
      <c r="G2110">
        <v>1.2301199999999999E-3</v>
      </c>
      <c r="H2110">
        <v>0.99999499999999997</v>
      </c>
      <c r="I2110">
        <v>0</v>
      </c>
    </row>
    <row r="2111" spans="1:9" x14ac:dyDescent="0.25">
      <c r="A2111" t="s">
        <v>196</v>
      </c>
      <c r="B2111">
        <v>10672.7</v>
      </c>
      <c r="C2111">
        <v>10550.5</v>
      </c>
      <c r="D2111">
        <v>10516.9</v>
      </c>
      <c r="E2111">
        <v>10084</v>
      </c>
      <c r="F2111">
        <v>72.780500000000004</v>
      </c>
      <c r="G2111">
        <v>1.2300499999999999E-3</v>
      </c>
      <c r="H2111">
        <v>0.99973900000000004</v>
      </c>
      <c r="I2111">
        <v>0</v>
      </c>
    </row>
    <row r="2112" spans="1:9" x14ac:dyDescent="0.25">
      <c r="A2112" t="s">
        <v>196</v>
      </c>
      <c r="B2112">
        <v>10651.8</v>
      </c>
      <c r="C2112">
        <v>10530.9</v>
      </c>
      <c r="D2112">
        <v>10482.200000000001</v>
      </c>
      <c r="E2112">
        <v>10074.5</v>
      </c>
      <c r="F2112">
        <v>69.208699999999993</v>
      </c>
      <c r="G2112">
        <v>1.2300600000000001E-3</v>
      </c>
      <c r="H2112">
        <v>0.99985000000000002</v>
      </c>
      <c r="I2112">
        <v>0</v>
      </c>
    </row>
    <row r="2113" spans="1:25" x14ac:dyDescent="0.25">
      <c r="A2113" t="s">
        <v>196</v>
      </c>
      <c r="B2113">
        <v>10637.7</v>
      </c>
      <c r="C2113">
        <v>10515.7</v>
      </c>
      <c r="D2113">
        <v>10463.1</v>
      </c>
      <c r="E2113">
        <v>10067</v>
      </c>
      <c r="F2113">
        <v>66.6053</v>
      </c>
      <c r="G2113">
        <v>1.2300499999999999E-3</v>
      </c>
      <c r="H2113">
        <v>0.99853400000000003</v>
      </c>
      <c r="I2113">
        <v>0</v>
      </c>
    </row>
    <row r="2114" spans="1:25" x14ac:dyDescent="0.25">
      <c r="A2114" t="s">
        <v>196</v>
      </c>
      <c r="B2114">
        <v>10653.4</v>
      </c>
      <c r="C2114">
        <v>10530.5</v>
      </c>
      <c r="D2114">
        <v>10478.799999999999</v>
      </c>
      <c r="E2114">
        <v>10069</v>
      </c>
      <c r="F2114">
        <v>68.357500000000002</v>
      </c>
      <c r="G2114">
        <v>1.2300499999999999E-3</v>
      </c>
      <c r="H2114">
        <v>0.99991099999999999</v>
      </c>
      <c r="I2114">
        <v>0</v>
      </c>
    </row>
    <row r="2115" spans="1:25" x14ac:dyDescent="0.25">
      <c r="A2115" t="s">
        <v>196</v>
      </c>
      <c r="B2115">
        <v>10654.4</v>
      </c>
      <c r="C2115">
        <v>10531.8</v>
      </c>
      <c r="D2115">
        <v>10480.4</v>
      </c>
      <c r="E2115">
        <v>10071.9</v>
      </c>
      <c r="F2115">
        <v>68.682199999999995</v>
      </c>
      <c r="G2115">
        <v>1.2300499999999999E-3</v>
      </c>
      <c r="H2115">
        <v>0.99999400000000005</v>
      </c>
      <c r="I2115">
        <v>0</v>
      </c>
    </row>
    <row r="2116" spans="1:25" x14ac:dyDescent="0.25">
      <c r="A2116" t="s">
        <v>196</v>
      </c>
      <c r="B2116">
        <v>10646.8</v>
      </c>
      <c r="C2116">
        <v>10525.1</v>
      </c>
      <c r="D2116">
        <v>10475.6</v>
      </c>
      <c r="E2116">
        <v>10067.1</v>
      </c>
      <c r="F2116">
        <v>67.870400000000004</v>
      </c>
      <c r="G2116">
        <v>1.2300600000000001E-3</v>
      </c>
      <c r="H2116">
        <v>0.99958899999999995</v>
      </c>
      <c r="I2116">
        <v>0</v>
      </c>
    </row>
    <row r="2117" spans="1:25" x14ac:dyDescent="0.25">
      <c r="A2117" t="s">
        <v>196</v>
      </c>
      <c r="B2117">
        <v>10657.7</v>
      </c>
      <c r="C2117">
        <v>10534.8</v>
      </c>
      <c r="D2117">
        <v>10512.5</v>
      </c>
      <c r="E2117">
        <v>10088.799999999999</v>
      </c>
      <c r="F2117">
        <v>73.2239</v>
      </c>
      <c r="G2117">
        <v>1.2300499999999999E-3</v>
      </c>
      <c r="H2117">
        <v>0.99981699999999996</v>
      </c>
      <c r="I2117">
        <v>0</v>
      </c>
    </row>
    <row r="2118" spans="1:25" x14ac:dyDescent="0.25">
      <c r="A2118" t="s">
        <v>196</v>
      </c>
      <c r="B2118">
        <v>10594.9</v>
      </c>
      <c r="C2118">
        <v>10473.4</v>
      </c>
      <c r="D2118">
        <v>10453.700000000001</v>
      </c>
      <c r="E2118">
        <v>10065</v>
      </c>
      <c r="F2118">
        <v>65.198700000000002</v>
      </c>
      <c r="G2118">
        <v>1.2300600000000001E-3</v>
      </c>
      <c r="H2118">
        <v>0.99995500000000004</v>
      </c>
      <c r="I2118">
        <v>0</v>
      </c>
    </row>
    <row r="2119" spans="1:25" x14ac:dyDescent="0.25">
      <c r="A2119" t="s">
        <v>196</v>
      </c>
      <c r="B2119">
        <v>10610.4</v>
      </c>
      <c r="C2119">
        <v>10489.3</v>
      </c>
      <c r="D2119">
        <v>10464.5</v>
      </c>
      <c r="E2119">
        <v>10063</v>
      </c>
      <c r="F2119">
        <v>68.221900000000005</v>
      </c>
      <c r="G2119">
        <v>1.2300600000000001E-3</v>
      </c>
      <c r="H2119">
        <v>0.99972000000000005</v>
      </c>
      <c r="I2119">
        <v>0</v>
      </c>
    </row>
    <row r="2120" spans="1:25" x14ac:dyDescent="0.25">
      <c r="A2120" t="s">
        <v>196</v>
      </c>
      <c r="B2120">
        <v>10643.3</v>
      </c>
      <c r="C2120">
        <v>10507.8</v>
      </c>
      <c r="D2120">
        <v>10480.9</v>
      </c>
      <c r="E2120">
        <v>10047.799999999999</v>
      </c>
      <c r="F2120">
        <v>71.059600000000003</v>
      </c>
      <c r="G2120">
        <v>1.23007E-3</v>
      </c>
      <c r="H2120">
        <v>0.99994300000000003</v>
      </c>
      <c r="I2120">
        <v>0</v>
      </c>
    </row>
    <row r="2121" spans="1:25" x14ac:dyDescent="0.25">
      <c r="A2121" t="s">
        <v>196</v>
      </c>
      <c r="B2121">
        <v>10647.2</v>
      </c>
      <c r="C2121">
        <v>10518.4</v>
      </c>
      <c r="D2121">
        <v>10494.9</v>
      </c>
      <c r="E2121">
        <v>10076.200000000001</v>
      </c>
      <c r="F2121">
        <v>71.649699999999996</v>
      </c>
      <c r="G2121">
        <v>1.2300600000000001E-3</v>
      </c>
      <c r="H2121">
        <v>0.99956800000000001</v>
      </c>
      <c r="I2121">
        <v>0</v>
      </c>
    </row>
    <row r="2122" spans="1:25" x14ac:dyDescent="0.25">
      <c r="A2122" t="s">
        <v>196</v>
      </c>
      <c r="B2122">
        <v>10630.8</v>
      </c>
      <c r="C2122">
        <v>10508.5</v>
      </c>
      <c r="D2122">
        <v>10486.4</v>
      </c>
      <c r="E2122">
        <v>10076.5</v>
      </c>
      <c r="F2122">
        <v>68.272300000000001</v>
      </c>
      <c r="G2122">
        <v>1.2300600000000001E-3</v>
      </c>
      <c r="H2122">
        <v>0.99982300000000002</v>
      </c>
      <c r="I2122">
        <v>0</v>
      </c>
    </row>
    <row r="2123" spans="1:25" x14ac:dyDescent="0.25">
      <c r="A2123" t="s">
        <v>196</v>
      </c>
      <c r="B2123">
        <v>10648.2</v>
      </c>
      <c r="C2123">
        <v>10525.5</v>
      </c>
      <c r="D2123">
        <v>10498.1</v>
      </c>
      <c r="E2123">
        <v>10081.299999999999</v>
      </c>
      <c r="F2123">
        <v>72.571700000000007</v>
      </c>
      <c r="G2123">
        <v>1.2300499999999999E-3</v>
      </c>
      <c r="H2123">
        <v>0.999282</v>
      </c>
      <c r="I2123">
        <v>0</v>
      </c>
    </row>
    <row r="2124" spans="1:25" x14ac:dyDescent="0.25">
      <c r="A2124" t="s">
        <v>196</v>
      </c>
      <c r="B2124">
        <v>10641.8</v>
      </c>
      <c r="C2124">
        <v>10519.4</v>
      </c>
      <c r="D2124">
        <v>10492.8</v>
      </c>
      <c r="E2124">
        <v>10080</v>
      </c>
      <c r="F2124">
        <v>70.591099999999997</v>
      </c>
      <c r="G2124">
        <v>1.2300900000000001E-3</v>
      </c>
      <c r="H2124">
        <v>0.99972799999999995</v>
      </c>
      <c r="I2124">
        <v>0</v>
      </c>
    </row>
    <row r="2125" spans="1:25" x14ac:dyDescent="0.25">
      <c r="A2125" t="s">
        <v>196</v>
      </c>
      <c r="B2125">
        <v>10616.3</v>
      </c>
      <c r="C2125">
        <v>10492.3</v>
      </c>
      <c r="D2125">
        <v>10466.299999999999</v>
      </c>
      <c r="E2125">
        <v>10069.700000000001</v>
      </c>
      <c r="F2125">
        <v>68.978700000000003</v>
      </c>
      <c r="G2125">
        <v>1.23017E-3</v>
      </c>
      <c r="H2125">
        <v>0.99691399999999997</v>
      </c>
      <c r="I2125">
        <v>0</v>
      </c>
    </row>
    <row r="2126" spans="1:25" x14ac:dyDescent="0.25">
      <c r="A2126" t="s">
        <v>196</v>
      </c>
      <c r="B2126">
        <v>10615.5</v>
      </c>
      <c r="C2126">
        <v>10494.1</v>
      </c>
      <c r="D2126">
        <v>10469.299999999999</v>
      </c>
      <c r="E2126">
        <v>10070.299999999999</v>
      </c>
      <c r="F2126">
        <v>68.129499999999993</v>
      </c>
      <c r="G2126">
        <v>1.2300600000000001E-3</v>
      </c>
      <c r="H2126">
        <v>0.99933799999999995</v>
      </c>
      <c r="I2126">
        <v>0</v>
      </c>
    </row>
    <row r="2127" spans="1:25" x14ac:dyDescent="0.25">
      <c r="A2127" t="s">
        <v>196</v>
      </c>
      <c r="B2127">
        <v>10652.5</v>
      </c>
      <c r="C2127">
        <v>10531.1</v>
      </c>
      <c r="D2127">
        <v>10501.8</v>
      </c>
      <c r="E2127">
        <v>10082.700000000001</v>
      </c>
      <c r="F2127">
        <v>73.067999999999998</v>
      </c>
      <c r="G2127">
        <v>1.23007E-3</v>
      </c>
      <c r="H2127">
        <v>0.99943000000000004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10622.2</v>
      </c>
      <c r="C2128">
        <v>10500</v>
      </c>
      <c r="D2128">
        <v>10474</v>
      </c>
      <c r="E2128">
        <v>10067.700000000001</v>
      </c>
      <c r="F2128">
        <v>70.008300000000006</v>
      </c>
      <c r="G2128">
        <v>1.2300499999999999E-3</v>
      </c>
      <c r="H2128">
        <v>0.99983900000000003</v>
      </c>
      <c r="I2128">
        <v>0</v>
      </c>
      <c r="R2128">
        <f>AVERAGE(B2079:B2128)</f>
        <v>10622.201999999999</v>
      </c>
      <c r="S2128">
        <f>AVERAGE(C2079:C2128)</f>
        <v>10499.87</v>
      </c>
      <c r="U2128">
        <f>_xlfn.VAR.P(B2079:B2128)</f>
        <v>867.62419599999998</v>
      </c>
      <c r="V2128">
        <f>_xlfn.VAR.P(C2079:C2128)</f>
        <v>839.52609999999538</v>
      </c>
      <c r="X2128">
        <f>1.96*SQRT(U2128)/50</f>
        <v>1.154654080034986</v>
      </c>
      <c r="Y2128">
        <f>1.96*SQRT(V2128)/50</f>
        <v>1.13580341006003</v>
      </c>
    </row>
    <row r="2129" spans="1:3" x14ac:dyDescent="0.25">
      <c r="A2129" t="s">
        <v>196</v>
      </c>
      <c r="B2129">
        <v>531191.59840000002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189" zoomScale="85" zoomScaleNormal="85" workbookViewId="0">
      <selection activeCell="L235" sqref="L23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121.54199999998673</v>
      </c>
      <c r="E3">
        <f ca="1">OFFSET('42p trace'!$S$56,(A3-1)*56,0)-OFFSET('42p stat'!$H$1,A3*20,0)</f>
        <v>104.37876600000163</v>
      </c>
      <c r="F3">
        <f ca="1">OFFSET('42p stat'!$H$1,A3*20,0)-OFFSET('42p stat'!$K$1,A3*20,0)</f>
        <v>46068.920624999999</v>
      </c>
      <c r="G3">
        <f ca="1">OFFSET('42p stat'!$K$1,A3*20,0)-OFFSET('42p stat'!$N$1,A3*20,0)</f>
        <v>3288.9721919999997</v>
      </c>
      <c r="H3">
        <f ca="1">OFFSET('42p stat'!$N$1,A3*20,0)</f>
        <v>3128.412417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8149.6543239999164</v>
      </c>
      <c r="E4" s="5">
        <f ca="1">OFFSET('42p trace'!$V$56,(A4-1)*56,0)</f>
        <v>8085.6777439999869</v>
      </c>
      <c r="F4" s="5">
        <f ca="1">OFFSET('42p stat'!$H$1,A4*20,1)</f>
        <v>7991.5841570000002</v>
      </c>
      <c r="G4" s="5">
        <f ca="1">OFFSET('42p stat'!$K$1,A4*20,1)</f>
        <v>167.72619499999999</v>
      </c>
      <c r="H4" s="5">
        <f ca="1">OFFSET('42p stat'!$N$1,A4*20,1)</f>
        <v>29.726962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52750.832000000002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43.527375999998583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116.71799999999348</v>
      </c>
      <c r="E7">
        <f ca="1">OFFSET('42p trace'!$S$56,(A7-1)*56,0)-OFFSET('42p stat'!$H$1,A7*20,0)</f>
        <v>93.938391000010597</v>
      </c>
      <c r="F7">
        <f ca="1">OFFSET('42p stat'!$H$1,A7*20,0)-OFFSET('42p stat'!$K$1,A7*20,0)</f>
        <v>46107.275898</v>
      </c>
      <c r="G7">
        <f ca="1">OFFSET('42p stat'!$K$1,A7*20,0)-OFFSET('42p stat'!$N$1,A7*20,0)</f>
        <v>3018.422544</v>
      </c>
      <c r="H7">
        <f ca="1">OFFSET('42p stat'!$N$1,A7*20,0)</f>
        <v>3129.7011670000002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153.86846399999607</v>
      </c>
      <c r="E8" s="5">
        <f ca="1">OFFSET('42p trace'!$V$56,(A8-1)*56,0)</f>
        <v>151.19315599999598</v>
      </c>
      <c r="F8" s="5">
        <f ca="1">OFFSET('42p stat'!$H$1,A8*20,1)</f>
        <v>110.904341</v>
      </c>
      <c r="G8" s="5">
        <f ca="1">OFFSET('42p stat'!$K$1,A8*20,1)</f>
        <v>65.224250999999995</v>
      </c>
      <c r="H8" s="5">
        <f ca="1">OFFSET('42p stat'!$N$1,A8*20,1)</f>
        <v>1.0182999999999999E-2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122.43000000000757</v>
      </c>
      <c r="E9">
        <f ca="1">OFFSET('42p trace'!$S$56,(A9-1)*56,0)-OFFSET('42p stat'!$H$1,A9*20,0)</f>
        <v>104.41223399999581</v>
      </c>
      <c r="F9">
        <f ca="1">OFFSET('42p stat'!$H$1,A9*20,0)-OFFSET('42p stat'!$K$1,A9*20,0)</f>
        <v>41859.527011999999</v>
      </c>
      <c r="G9">
        <f ca="1">OFFSET('42p stat'!$K$1,A9*20,0)-OFFSET('42p stat'!$N$1,A9*20,0)</f>
        <v>9143.7679640000006</v>
      </c>
      <c r="H9">
        <f ca="1">OFFSET('42p stat'!$N$1,A9*20,0)</f>
        <v>3156.19479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26.906976000006178</v>
      </c>
      <c r="E10" s="5">
        <f ca="1">OFFSET('42p trace'!$V$56,(A10-1)*56,0)</f>
        <v>26.171795999999535</v>
      </c>
      <c r="F10" s="5">
        <f ca="1">OFFSET('42p stat'!$H$1,A10*20,1)</f>
        <v>12.21072</v>
      </c>
      <c r="G10" s="5">
        <f ca="1">OFFSET('42p stat'!$K$1,A10*20,1)</f>
        <v>0.68851099999999998</v>
      </c>
      <c r="H10" s="5">
        <f ca="1">OFFSET('42p stat'!$N$1,A10*20,1)</f>
        <v>1.6621E-2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122.14999999997963</v>
      </c>
      <c r="E11">
        <f ca="1">OFFSET('42p trace'!$S$56,(A11-1)*56,0)-OFFSET('42p stat'!$H$1,A11*20,0)</f>
        <v>104.06151600000885</v>
      </c>
      <c r="F11">
        <f ca="1">OFFSET('42p stat'!$H$1,A11*20,0)-OFFSET('42p stat'!$K$1,A11*20,0)</f>
        <v>46108.295467999997</v>
      </c>
      <c r="G11">
        <f ca="1">OFFSET('42p stat'!$K$1,A11*20,0)-OFFSET('42p stat'!$N$1,A11*20,0)</f>
        <v>8370.0792000000001</v>
      </c>
      <c r="H11">
        <f ca="1">OFFSET('42p stat'!$N$1,A11*20,0)</f>
        <v>3282.4918160000002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24.624515999999677</v>
      </c>
      <c r="E12" s="5">
        <f ca="1">OFFSET('42p trace'!$V$56,(A12-1)*56,0)</f>
        <v>25.237216000001592</v>
      </c>
      <c r="F12" s="5">
        <f ca="1">OFFSET('42p stat'!$H$1,A12*20,1)</f>
        <v>10.566668999999999</v>
      </c>
      <c r="G12" s="5">
        <f ca="1">OFFSET('42p stat'!$K$1,A12*20,1)</f>
        <v>0.32287399999999999</v>
      </c>
      <c r="H12" s="5">
        <f ca="1">OFFSET('42p stat'!$N$1,A12*20,1)</f>
        <v>7.2360000000000002E-3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116.61200000001554</v>
      </c>
      <c r="E13">
        <f ca="1">OFFSET('42p trace'!$S$56,(A13-1)*56,0)-OFFSET('42p stat'!$H$1,A13*20,0)</f>
        <v>103.74384400001145</v>
      </c>
      <c r="F13">
        <f ca="1">OFFSET('42p stat'!$H$1,A13*20,0)-OFFSET('42p stat'!$K$1,A13*20,0)</f>
        <v>41854.319628999998</v>
      </c>
      <c r="G13">
        <f ca="1">OFFSET('42p stat'!$K$1,A13*20,0)-OFFSET('42p stat'!$N$1,A13*20,0)</f>
        <v>9125.5813030000008</v>
      </c>
      <c r="H13">
        <f ca="1">OFFSET('42p stat'!$N$1,A13*20,0)</f>
        <v>3155.9392240000002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34.902783999996899</v>
      </c>
      <c r="E14" s="5">
        <f ca="1">OFFSET('42p trace'!$V$56,(A14-1)*56,0)</f>
        <v>32.856144000001947</v>
      </c>
      <c r="F14" s="5">
        <f ca="1">OFFSET('42p stat'!$H$1,A14*20,1)</f>
        <v>8.4100210000000004</v>
      </c>
      <c r="G14" s="5">
        <f ca="1">OFFSET('42p stat'!$K$1,A14*20,1)</f>
        <v>0.378218</v>
      </c>
      <c r="H14" s="5">
        <f ca="1">OFFSET('42p stat'!$N$1,A14*20,1)</f>
        <v>2.095E-2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121.6820000000007</v>
      </c>
      <c r="E15">
        <f ca="1">OFFSET('42p trace'!$S$56,(A15-1)*56,0)-OFFSET('42p stat'!$H$1,A15*20,0)</f>
        <v>28.98940599999878</v>
      </c>
      <c r="F15">
        <f ca="1">OFFSET('42p stat'!$H$1,A15*20,0)-OFFSET('42p stat'!$K$1,A15*20,0)</f>
        <v>307.0447460000014</v>
      </c>
      <c r="G15">
        <f ca="1">OFFSET('42p stat'!$K$1,A15*20,0)-OFFSET('42p stat'!$N$1,A15*20,0)</f>
        <v>8968.7206839999999</v>
      </c>
      <c r="H15">
        <f ca="1">OFFSET('42p stat'!$N$1,A15*20,0)</f>
        <v>62.788164000000002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212.15932899999578</v>
      </c>
      <c r="E16" s="5">
        <f ca="1">OFFSET('42p trace'!$V$56,(A16-1)*56,0)</f>
        <v>206.36612900000185</v>
      </c>
      <c r="F16" s="5">
        <f ca="1">OFFSET('42p stat'!$H$1,A16*20,1)</f>
        <v>65.805554000000001</v>
      </c>
      <c r="G16" s="5">
        <f ca="1">OFFSET('42p stat'!$K$1,A16*20,1)</f>
        <v>24.753703999999999</v>
      </c>
      <c r="H16" s="5">
        <f ca="1">OFFSET('42p stat'!$N$1,A16*20,1)</f>
        <v>4.3644600000000002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167.38199999999051</v>
      </c>
      <c r="E17">
        <f ca="1">OFFSET('42p trace'!$S$56,(A17-1)*56,0)-OFFSET('42p stat'!$H$1,A17*20,0)</f>
        <v>15.398672000002989</v>
      </c>
      <c r="F17">
        <f ca="1">OFFSET('42p stat'!$H$1,A17*20,0)-OFFSET('42p stat'!$K$1,A17*20,0)</f>
        <v>46109.638613000003</v>
      </c>
      <c r="G17">
        <f ca="1">OFFSET('42p stat'!$K$1,A17*20,0)-OFFSET('42p stat'!$N$1,A17*20,0)</f>
        <v>3647.8486720000001</v>
      </c>
      <c r="H17">
        <f ca="1">OFFSET('42p stat'!$N$1,A17*20,0)</f>
        <v>3294.8740429999998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1790.6092359999896</v>
      </c>
      <c r="E18" s="5">
        <f ca="1">OFFSET('42p trace'!$V$56,(A18-1)*56,0)</f>
        <v>1709.7664000000098</v>
      </c>
      <c r="F18" s="5">
        <f ca="1">OFFSET('42p stat'!$H$1,A18*20,1)</f>
        <v>1505.413423</v>
      </c>
      <c r="G18" s="5">
        <f ca="1">OFFSET('42p stat'!$K$1,A18*20,1)</f>
        <v>1337.1894569999999</v>
      </c>
      <c r="H18" s="5">
        <f ca="1">OFFSET('42p stat'!$N$1,A18*20,1)</f>
        <v>2.8013789999999998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52758.821999999986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65.011716000000078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122.25199999996403</v>
      </c>
      <c r="E21">
        <f ca="1">OFFSET('42p trace'!$S$56,(A21-1)*56,0)-OFFSET('42p stat'!$H$1,A21*20,0)</f>
        <v>102.21231300001818</v>
      </c>
      <c r="F21">
        <f ca="1">OFFSET('42p stat'!$H$1,A21*20,0)-OFFSET('42p stat'!$K$1,A21*20,0)</f>
        <v>49252.093408000001</v>
      </c>
      <c r="G21">
        <f ca="1">OFFSET('42p stat'!$K$1,A21*20,0)-OFFSET('42p stat'!$N$1,A21*20,0)</f>
        <v>3291.976279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82.649044000006924</v>
      </c>
      <c r="E22" s="5">
        <f ca="1">OFFSET('42p trace'!$V$56,(A22-1)*56,0)</f>
        <v>78.660675999994851</v>
      </c>
      <c r="F22" s="5">
        <f ca="1">OFFSET('42p stat'!$H$1,A22*20,1)</f>
        <v>36.991286000000002</v>
      </c>
      <c r="G22" s="5">
        <f ca="1">OFFSET('42p stat'!$K$1,A22*20,1)</f>
        <v>16.288945999999999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116.56999999999243</v>
      </c>
      <c r="E23">
        <f ca="1">OFFSET('42p trace'!$S$56,(A23-1)*56,0)-OFFSET('42p stat'!$H$1,A23*20,0)</f>
        <v>101.07104700000491</v>
      </c>
      <c r="F23">
        <f ca="1">OFFSET('42p stat'!$H$1,A23*20,0)-OFFSET('42p stat'!$K$1,A23*20,0)</f>
        <v>49253.248711</v>
      </c>
      <c r="G23">
        <f ca="1">OFFSET('42p stat'!$K$1,A23*20,0)-OFFSET('42p stat'!$N$1,A23*20,0)</f>
        <v>2967.8582419999998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55.634896000003899</v>
      </c>
      <c r="E24" s="5">
        <f ca="1">OFFSET('42p trace'!$V$56,(A24-1)*56,0)</f>
        <v>52.712515999995183</v>
      </c>
      <c r="F24" s="5">
        <f ca="1">OFFSET('42p stat'!$H$1,A24*20,1)</f>
        <v>25.925180000000001</v>
      </c>
      <c r="G24" s="5">
        <f ca="1">OFFSET('42p stat'!$K$1,A24*20,1)</f>
        <v>14.154438000000001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122.07999999998719</v>
      </c>
      <c r="E25">
        <f ca="1">OFFSET('42p trace'!$S$56,(A25-1)*56,0)-OFFSET('42p stat'!$H$1,A25*20,0)</f>
        <v>106.09499999998661</v>
      </c>
      <c r="F25">
        <f ca="1">OFFSET('42p stat'!$H$1,A25*20,0)-OFFSET('42p stat'!$K$1,A25*20,0)</f>
        <v>44939.969745999995</v>
      </c>
      <c r="G25">
        <f ca="1">OFFSET('42p stat'!$K$1,A25*20,0)-OFFSET('42p stat'!$N$1,A25*20,0)</f>
        <v>9143.4952539999995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56.30920000000912</v>
      </c>
      <c r="E26" s="5">
        <f ca="1">OFFSET('42p trace'!$V$56,(A26-1)*56,0)</f>
        <v>52.767200000003214</v>
      </c>
      <c r="F26" s="5">
        <f ca="1">OFFSET('42p stat'!$H$1,A26*20,1)</f>
        <v>19.562861999999999</v>
      </c>
      <c r="G26" s="5">
        <f ca="1">OFFSET('42p stat'!$K$1,A26*20,1)</f>
        <v>0.28231800000000001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143.8799999999901</v>
      </c>
      <c r="E27">
        <f ca="1">OFFSET('42p trace'!$S$56,(A27-1)*56,0)-OFFSET('42p stat'!$H$1,A27*20,0)</f>
        <v>104.67896900001506</v>
      </c>
      <c r="F27">
        <f ca="1">OFFSET('42p stat'!$H$1,A27*20,0)-OFFSET('42p stat'!$K$1,A27*20,0)</f>
        <v>44949.287303999998</v>
      </c>
      <c r="G27">
        <f ca="1">OFFSET('42p stat'!$K$1,A27*20,0)-OFFSET('42p stat'!$N$1,A27*20,0)</f>
        <v>9126.8197270000001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1874.3874439999613</v>
      </c>
      <c r="E28" s="5">
        <f ca="1">OFFSET('42p trace'!$V$56,(A28-1)*56,0)</f>
        <v>61.426804000004516</v>
      </c>
      <c r="F28" s="5">
        <f ca="1">OFFSET('42p stat'!$H$1,A28*20,1)</f>
        <v>19.537777999999999</v>
      </c>
      <c r="G28" s="5">
        <f ca="1">OFFSET('42p stat'!$K$1,A28*20,1)</f>
        <v>0.39409899999999998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121.54199999998673</v>
      </c>
      <c r="E31" s="5">
        <f ca="1">OFFSET('42p trace'!$S$56,(A31-1)*56,0)-OFFSET('42p stat'!$H$1,A31*20,0)</f>
        <v>104.37876600000163</v>
      </c>
      <c r="F31" s="5">
        <f ca="1">OFFSET('42p stat'!$H$1,A31*20,0)-OFFSET('42p stat'!$K$1,A31*20,0)</f>
        <v>46068.920624999999</v>
      </c>
      <c r="G31" s="5">
        <f ca="1">OFFSET('42p stat'!$K$1,A31*20,0)-OFFSET('42p stat'!$N$1,A31*20,0)</f>
        <v>3288.9721919999997</v>
      </c>
      <c r="H31" s="5">
        <f ca="1">OFFSET('42p stat'!$N$1,A31*20,0)</f>
        <v>3128.412417</v>
      </c>
      <c r="I31" s="5"/>
      <c r="J31" s="5">
        <f ca="1">SUM(D31:H31)</f>
        <v>52712.225999999988</v>
      </c>
      <c r="K31" s="10">
        <f ca="1">G31/J31</f>
        <v>6.2394864371692449E-2</v>
      </c>
      <c r="L31">
        <f ca="1">$K$29*POWER(K31,2)*SQRT(G138/(POWER(G31,2)*$L$29)+J138/(POWER(J31,2)*$L$29))</f>
        <v>5.3190261229031395E-6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52750.832000000002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52750.832000000002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116.71799999999348</v>
      </c>
      <c r="E33" s="5">
        <f ca="1">OFFSET('42p trace'!$S$56,(A33-1)*56,0)-OFFSET('42p stat'!$H$1,A33*20,0)</f>
        <v>93.938391000010597</v>
      </c>
      <c r="F33" s="5">
        <f ca="1">OFFSET('42p stat'!$H$1,A33*20,0)-OFFSET('42p stat'!$K$1,A33*20,0)</f>
        <v>46107.275898</v>
      </c>
      <c r="G33" s="5">
        <f ca="1">OFFSET('42p stat'!$K$1,A33*20,0)-OFFSET('42p stat'!$N$1,A33*20,0)</f>
        <v>3018.422544</v>
      </c>
      <c r="H33" s="5">
        <f ca="1">OFFSET('42p stat'!$N$1,A33*20,0)</f>
        <v>3129.7011670000002</v>
      </c>
      <c r="I33" s="5"/>
      <c r="J33" s="5">
        <f t="shared" ca="1" si="0"/>
        <v>52466.056000000004</v>
      </c>
      <c r="K33" s="10">
        <f t="shared" ca="1" si="1"/>
        <v>5.753095952171438E-2</v>
      </c>
      <c r="L33">
        <f ca="1">$K$29*POWER(K33,2)*SQRT(G140/(POWER(G33,2)*$L$29)+J140/(POWER(J33,2)*$L$29))</f>
        <v>2.4844916315671744E-6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122.43000000000757</v>
      </c>
      <c r="E34" s="5">
        <f ca="1">OFFSET('42p trace'!$S$56,(A34-1)*56,0)-OFFSET('42p stat'!$H$1,A34*20,0)</f>
        <v>104.41223399999581</v>
      </c>
      <c r="F34" s="5">
        <f ca="1">OFFSET('42p stat'!$H$1,A34*20,0)-OFFSET('42p stat'!$K$1,A34*20,0)</f>
        <v>41859.527011999999</v>
      </c>
      <c r="G34" s="5">
        <f ca="1">OFFSET('42p stat'!$K$1,A34*20,0)-OFFSET('42p stat'!$N$1,A34*20,0)</f>
        <v>9143.7679640000006</v>
      </c>
      <c r="H34" s="5">
        <f ca="1">OFFSET('42p stat'!$N$1,A34*20,0)</f>
        <v>3156.19479</v>
      </c>
      <c r="I34" s="5"/>
      <c r="J34" s="5">
        <f t="shared" ca="1" si="0"/>
        <v>54386.332000000002</v>
      </c>
      <c r="K34" s="10">
        <f t="shared" ca="1" si="1"/>
        <v>0.16812621163714442</v>
      </c>
      <c r="L34">
        <f ca="1">$K$29*POWER(K34,2)*SQRT(G141/(POWER(G34,2)*$L$29)+J141/(POWER(J34,2)*$L$29))</f>
        <v>1.3693747752938538E-6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122.14999999997963</v>
      </c>
      <c r="E35" s="5">
        <f ca="1">OFFSET('42p trace'!$S$56,(A35-1)*56,0)-OFFSET('42p stat'!$H$1,A35*20,0)</f>
        <v>104.06151600000885</v>
      </c>
      <c r="F35" s="5">
        <f ca="1">OFFSET('42p stat'!$H$1,A35*20,0)-OFFSET('42p stat'!$K$1,A35*20,0)</f>
        <v>46108.295467999997</v>
      </c>
      <c r="G35" s="5">
        <f ca="1">OFFSET('42p stat'!$K$1,A35*20,0)-OFFSET('42p stat'!$N$1,A35*20,0)</f>
        <v>8370.0792000000001</v>
      </c>
      <c r="H35" s="5">
        <f ca="1">OFFSET('42p stat'!$N$1,A35*20,0)</f>
        <v>3282.4918160000002</v>
      </c>
      <c r="I35" s="5"/>
      <c r="J35" s="5">
        <f t="shared" ca="1" si="0"/>
        <v>57987.077999999987</v>
      </c>
      <c r="K35" s="10">
        <f ca="1">E35/J35</f>
        <v>1.7945638854230399E-3</v>
      </c>
      <c r="L35">
        <f ca="1">$K$29*POWER(K35,2)*SQRT(E142/(POWER(E35,2)*$L$29)+J142/(POWER(J35,2)*$L$29))</f>
        <v>4.3094433273934503E-8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116.61200000001554</v>
      </c>
      <c r="E36" s="5">
        <f ca="1">OFFSET('42p trace'!$S$56,(A36-1)*56,0)-OFFSET('42p stat'!$H$1,A36*20,0)</f>
        <v>103.74384400001145</v>
      </c>
      <c r="F36" s="5">
        <f ca="1">OFFSET('42p stat'!$H$1,A36*20,0)-OFFSET('42p stat'!$K$1,A36*20,0)</f>
        <v>41854.319628999998</v>
      </c>
      <c r="G36" s="5">
        <f ca="1">OFFSET('42p stat'!$K$1,A36*20,0)-OFFSET('42p stat'!$N$1,A36*20,0)</f>
        <v>9125.5813030000008</v>
      </c>
      <c r="H36" s="5">
        <f ca="1">OFFSET('42p stat'!$N$1,A36*20,0)</f>
        <v>3155.9392240000002</v>
      </c>
      <c r="I36" s="5"/>
      <c r="J36" s="5">
        <f t="shared" ca="1" si="0"/>
        <v>54356.196000000025</v>
      </c>
      <c r="K36" s="10">
        <f ca="1">E36/J36</f>
        <v>1.9085927940949252E-3</v>
      </c>
      <c r="L36">
        <f ca="1">$K$29*POWER(K36,2)*SQRT(E143/(POWER(E36,2)*$L$29)+J143/(POWER(J36,2)*$L$29))</f>
        <v>5.5788596142849044E-8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121.6820000000007</v>
      </c>
      <c r="E37" s="5">
        <f ca="1">OFFSET('42p trace'!$S$56,(A37-1)*56,0)-OFFSET('42p stat'!$H$1,A37*20,0)</f>
        <v>28.98940599999878</v>
      </c>
      <c r="F37" s="5">
        <f ca="1">OFFSET('42p stat'!$H$1,A37*20,0)-OFFSET('42p stat'!$K$1,A37*20,0)</f>
        <v>307.0447460000014</v>
      </c>
      <c r="G37" s="5">
        <f ca="1">OFFSET('42p stat'!$K$1,A37*20,0)-OFFSET('42p stat'!$N$1,A37*20,0)</f>
        <v>8968.7206839999999</v>
      </c>
      <c r="H37" s="5">
        <f ca="1">OFFSET('42p stat'!$N$1,A37*20,0)</f>
        <v>62.788164000000002</v>
      </c>
      <c r="I37" s="5"/>
      <c r="J37" s="5">
        <f t="shared" ca="1" si="0"/>
        <v>9489.2250000000004</v>
      </c>
      <c r="K37" s="10">
        <f t="shared" ca="1" si="1"/>
        <v>0.94514785812329238</v>
      </c>
      <c r="L37">
        <f t="shared" ref="L37:L43" ca="1" si="2">$K$29*POWER(K37,2)*SQRT(G144/(POWER(G37,2)*$L$29)+J144/(POWER(J37,2)*$L$29))</f>
        <v>6.0701923587179376E-4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167.38199999999051</v>
      </c>
      <c r="E38" s="5">
        <f ca="1">OFFSET('42p trace'!$S$56,(A38-1)*56,0)-OFFSET('42p stat'!$H$1,A38*20,0)</f>
        <v>15.398672000002989</v>
      </c>
      <c r="F38" s="5">
        <f ca="1">OFFSET('42p stat'!$H$1,A38*20,0)-OFFSET('42p stat'!$K$1,A38*20,0)</f>
        <v>46109.638613000003</v>
      </c>
      <c r="G38" s="5">
        <f ca="1">OFFSET('42p stat'!$K$1,A38*20,0)-OFFSET('42p stat'!$N$1,A38*20,0)</f>
        <v>3647.8486720000001</v>
      </c>
      <c r="H38" s="5">
        <f ca="1">OFFSET('42p stat'!$N$1,A38*20,0)</f>
        <v>3294.8740429999998</v>
      </c>
      <c r="I38" s="5"/>
      <c r="J38" s="5">
        <f t="shared" ca="1" si="0"/>
        <v>53235.141999999993</v>
      </c>
      <c r="K38" s="10">
        <f t="shared" ref="K38" ca="1" si="3">G38/J38</f>
        <v>6.8523320027961993E-2</v>
      </c>
      <c r="L38">
        <f t="shared" ca="1" si="2"/>
        <v>1.319146525969764E-5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52758.821999999986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52758.821999999986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122.25199999996403</v>
      </c>
      <c r="E40" s="5">
        <f ca="1">OFFSET('42p trace'!$S$56,(A40-1)*56,0)-OFFSET('42p stat'!$H$1,A40*20,0)</f>
        <v>102.21231300001818</v>
      </c>
      <c r="F40" s="5">
        <f ca="1">OFFSET('42p stat'!$H$1,A40*20,0)-OFFSET('42p stat'!$K$1,A40*20,0)</f>
        <v>49252.093408000001</v>
      </c>
      <c r="G40" s="5">
        <f ca="1">OFFSET('42p stat'!$K$1,A40*20,0)-OFFSET('42p stat'!$N$1,A40*20,0)</f>
        <v>3291.976279</v>
      </c>
      <c r="H40" s="5">
        <f ca="1">OFFSET('42p stat'!$N$1,A40*20,0)</f>
        <v>0</v>
      </c>
      <c r="I40" s="5"/>
      <c r="J40" s="5">
        <f t="shared" ca="1" si="0"/>
        <v>52768.533999999985</v>
      </c>
      <c r="K40" s="10">
        <f t="shared" ca="1" si="1"/>
        <v>6.2385213866278738E-2</v>
      </c>
      <c r="L40">
        <f t="shared" ca="1" si="2"/>
        <v>1.3560688383743287E-6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116.56999999999243</v>
      </c>
      <c r="E41" s="5">
        <f ca="1">OFFSET('42p trace'!$S$56,(A41-1)*56,0)-OFFSET('42p stat'!$H$1,A41*20,0)</f>
        <v>101.07104700000491</v>
      </c>
      <c r="F41" s="5">
        <f ca="1">OFFSET('42p stat'!$H$1,A41*20,0)-OFFSET('42p stat'!$K$1,A41*20,0)</f>
        <v>49253.248711</v>
      </c>
      <c r="G41" s="5">
        <f ca="1">OFFSET('42p stat'!$K$1,A41*20,0)-OFFSET('42p stat'!$N$1,A41*20,0)</f>
        <v>2967.8582419999998</v>
      </c>
      <c r="H41" s="5">
        <f ca="1">OFFSET('42p stat'!$N$1,A41*20,0)</f>
        <v>0</v>
      </c>
      <c r="I41" s="5"/>
      <c r="J41" s="5">
        <f t="shared" ca="1" si="0"/>
        <v>52438.748</v>
      </c>
      <c r="K41" s="10">
        <f t="shared" ca="1" si="1"/>
        <v>5.6596664779258267E-2</v>
      </c>
      <c r="L41">
        <f t="shared" ca="1" si="2"/>
        <v>1.144273734960054E-6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122.07999999998719</v>
      </c>
      <c r="E42" s="5">
        <f ca="1">OFFSET('42p trace'!$S$56,(A42-1)*56,0)-OFFSET('42p stat'!$H$1,A42*20,0)</f>
        <v>106.09499999998661</v>
      </c>
      <c r="F42" s="5">
        <f ca="1">OFFSET('42p stat'!$H$1,A42*20,0)-OFFSET('42p stat'!$K$1,A42*20,0)</f>
        <v>44939.969745999995</v>
      </c>
      <c r="G42" s="5">
        <f ca="1">OFFSET('42p stat'!$K$1,A42*20,0)-OFFSET('42p stat'!$N$1,A42*20,0)</f>
        <v>9143.4952539999995</v>
      </c>
      <c r="H42" s="5">
        <f ca="1">OFFSET('42p stat'!$N$1,A42*20,0)</f>
        <v>0</v>
      </c>
      <c r="I42" s="5"/>
      <c r="J42" s="5">
        <f t="shared" ca="1" si="0"/>
        <v>54311.63999999997</v>
      </c>
      <c r="K42" s="10">
        <f t="shared" ca="1" si="1"/>
        <v>0.16835240574580337</v>
      </c>
      <c r="L42">
        <f t="shared" ca="1" si="2"/>
        <v>1.7046710480355381E-6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143.8799999999901</v>
      </c>
      <c r="E43" s="5">
        <f ca="1">OFFSET('42p trace'!$S$56,(A43-1)*56,0)-OFFSET('42p stat'!$H$1,A43*20,0)</f>
        <v>104.67896900001506</v>
      </c>
      <c r="F43" s="5">
        <f ca="1">OFFSET('42p stat'!$H$1,A43*20,0)-OFFSET('42p stat'!$K$1,A43*20,0)</f>
        <v>44949.287303999998</v>
      </c>
      <c r="G43" s="5">
        <f ca="1">OFFSET('42p stat'!$K$1,A43*20,0)-OFFSET('42p stat'!$N$1,A43*20,0)</f>
        <v>9126.8197270000001</v>
      </c>
      <c r="H43" s="5">
        <f ca="1">OFFSET('42p stat'!$N$1,A43*20,0)</f>
        <v>0</v>
      </c>
      <c r="I43" s="5"/>
      <c r="J43" s="5">
        <f t="shared" ca="1" si="0"/>
        <v>54324.666000000005</v>
      </c>
      <c r="K43" s="10">
        <f t="shared" ca="1" si="1"/>
        <v>0.16800507760139749</v>
      </c>
      <c r="L43">
        <f t="shared" ca="1" si="2"/>
        <v>6.3917503413048121E-6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121.71599999997852</v>
      </c>
      <c r="E44" s="5">
        <f ca="1">OFFSET('42p trace'!$S$56,(A44-1)*56,0)-OFFSET('42p stat'!$H$1,A44*20,0)</f>
        <v>105.42003100001602</v>
      </c>
      <c r="F44" s="5">
        <f ca="1">OFFSET('42p stat'!$H$1,A44*20,0)-OFFSET('42p stat'!$K$1,A44*20,0)</f>
        <v>49400.134864</v>
      </c>
      <c r="G44" s="5">
        <f ca="1">OFFSET('42p stat'!$K$1,A44*20,0)-OFFSET('42p stat'!$N$1,A44*20,0)</f>
        <v>8372.1731049999999</v>
      </c>
      <c r="H44" s="5">
        <f ca="1">OFFSET('42p stat'!$N$1,A44*20,0)</f>
        <v>0</v>
      </c>
      <c r="I44" s="5"/>
      <c r="J44" s="5">
        <f t="shared" ref="J44:J49" ca="1" si="4">SUM(D44:H44)</f>
        <v>57999.443999999996</v>
      </c>
      <c r="K44" s="10">
        <f t="shared" ref="K44:K49" ca="1" si="5">G44/J44</f>
        <v>0.14434919591642983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174.14980000000014</v>
      </c>
      <c r="E45" s="5">
        <f ca="1">OFFSET('42p trace'!$S$56,(A45-1)*56,0)-OFFSET('42p stat'!$H$1,A45*20,0)</f>
        <v>0.10340199999791366</v>
      </c>
      <c r="F45" s="5">
        <f ca="1">OFFSET('42p stat'!$H$1,A45*20,0)-OFFSET('42p stat'!$K$1,A45*20,0)</f>
        <v>294.11375399999997</v>
      </c>
      <c r="G45" s="5">
        <f ca="1">OFFSET('42p stat'!$K$1,A45*20,0)-OFFSET('42p stat'!$N$1,A45*20,0)</f>
        <v>4717.00414</v>
      </c>
      <c r="H45" s="5">
        <f ca="1">OFFSET('42p stat'!$N$1,A45*20,0)</f>
        <v>55.532304000000003</v>
      </c>
      <c r="I45" s="5"/>
      <c r="J45" s="5">
        <f t="shared" ca="1" si="4"/>
        <v>5240.9033999999983</v>
      </c>
      <c r="K45" s="10">
        <f t="shared" ca="1" si="5"/>
        <v>0.90003645936309407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3722.9500000000012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4"/>
        <v>3722.9500000000012</v>
      </c>
      <c r="K46" s="10">
        <f t="shared" ca="1" si="5"/>
        <v>0</v>
      </c>
      <c r="L46" t="e">
        <f t="shared" ca="1" si="6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114.12520000000131</v>
      </c>
      <c r="E47" s="5">
        <f ca="1">OFFSET('42p trace'!$S$56,(A47-1)*56,0)-OFFSET('42p stat'!$H$1,A47*20,0)</f>
        <v>0.10565399999813962</v>
      </c>
      <c r="F47" s="5">
        <f ca="1">OFFSET('42p stat'!$H$1,A47*20,0)-OFFSET('42p stat'!$K$1,A47*20,0)</f>
        <v>294.95981400000028</v>
      </c>
      <c r="G47" s="5">
        <f ca="1">OFFSET('42p stat'!$K$1,A47*20,0)-OFFSET('42p stat'!$N$1,A47*20,0)</f>
        <v>3143.7437419999997</v>
      </c>
      <c r="H47" s="5">
        <f ca="1">OFFSET('42p stat'!$N$1,A47*20,0)</f>
        <v>54.73019</v>
      </c>
      <c r="I47" s="5"/>
      <c r="J47" s="5">
        <f t="shared" ca="1" si="4"/>
        <v>3607.6645999999996</v>
      </c>
      <c r="K47" s="10">
        <f t="shared" ca="1" si="5"/>
        <v>0.87140687690313556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4843.5599999999977</v>
      </c>
      <c r="E48" s="5">
        <f ca="1">OFFSET('42p trace'!$S$56,(A48-1)*56,0)-OFFSET('42p stat'!$H$1,A48*20,0)</f>
        <v>45.55781300002127</v>
      </c>
      <c r="F48" s="5">
        <f ca="1">OFFSET('42p stat'!$H$1,A48*20,0)-OFFSET('42p stat'!$K$1,A48*20,0)</f>
        <v>395.73812500000349</v>
      </c>
      <c r="G48" s="5">
        <f ca="1">OFFSET('42p stat'!$K$1,A48*20,0)-OFFSET('42p stat'!$N$1,A48*20,0)</f>
        <v>168871.75768499999</v>
      </c>
      <c r="H48" s="5">
        <f ca="1">OFFSET('42p stat'!$N$1,A48*20,0)</f>
        <v>137.646377</v>
      </c>
      <c r="I48" s="5"/>
      <c r="J48" s="5">
        <f t="shared" ca="1" si="4"/>
        <v>174294.26</v>
      </c>
      <c r="K48" s="10">
        <f t="shared" ca="1" si="5"/>
        <v>0.96888880726766324</v>
      </c>
      <c r="L48">
        <f t="shared" ca="1" si="6"/>
        <v>1.0250538738719417E-5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140.47999999998137</v>
      </c>
      <c r="E49" s="5">
        <f ca="1">OFFSET('42p trace'!$S$56,(A49-1)*56,0)-OFFSET('42p stat'!$H$1,A49*20,0)</f>
        <v>47.765937999996822</v>
      </c>
      <c r="F49" s="5">
        <f ca="1">OFFSET('42p stat'!$H$1,A49*20,0)-OFFSET('42p stat'!$K$1,A49*20,0)</f>
        <v>409.82843700001831</v>
      </c>
      <c r="G49" s="5">
        <f ca="1">OFFSET('42p stat'!$K$1,A49*20,0)-OFFSET('42p stat'!$N$1,A49*20,0)</f>
        <v>165321.78886899998</v>
      </c>
      <c r="H49" s="5">
        <f ca="1">OFFSET('42p stat'!$N$1,A49*20,0)</f>
        <v>141.376756</v>
      </c>
      <c r="I49" s="5"/>
      <c r="J49" s="5">
        <f t="shared" ca="1" si="4"/>
        <v>166061.24</v>
      </c>
      <c r="K49" s="10">
        <f t="shared" ca="1" si="5"/>
        <v>0.995547117852426</v>
      </c>
      <c r="L49">
        <f t="shared" ca="1" si="6"/>
        <v>2.237188549322752E-6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176.40279999999893</v>
      </c>
      <c r="E50" s="5">
        <f ca="1">OFFSET('42p trace'!$S$56,(A50-1)*56,0)-OFFSET('42p stat'!$H$1,A50*20,0)</f>
        <v>0.10669600000073842</v>
      </c>
      <c r="F50" s="5">
        <f ca="1">OFFSET('42p stat'!$H$1,A50*20,0)-OFFSET('42p stat'!$K$1,A50*20,0)</f>
        <v>296.0990039999997</v>
      </c>
      <c r="G50" s="5">
        <f ca="1">OFFSET('42p stat'!$K$1,A50*20,0)-OFFSET('42p stat'!$N$1,A50*20,0)</f>
        <v>3219.4624640000002</v>
      </c>
      <c r="H50" s="5">
        <f ca="1">OFFSET('42p stat'!$N$1,A50*20,0)</f>
        <v>53.929236000000003</v>
      </c>
      <c r="I50" s="5"/>
      <c r="J50" s="5">
        <f t="shared" ref="J50:J59" ca="1" si="7">SUM(D50:H50)</f>
        <v>3746.0001999999995</v>
      </c>
      <c r="K50" s="10">
        <f t="shared" ref="K50:K59" ca="1" si="8">G50/J50</f>
        <v>0.85944001391137159</v>
      </c>
      <c r="L50">
        <f t="shared" ca="1" si="6"/>
        <v>1.6497597735591759E-4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113.5892000000008</v>
      </c>
      <c r="E51" s="5">
        <f ca="1">OFFSET('42p trace'!$S$56,(A51-1)*56,0)-OFFSET('42p stat'!$H$1,A51*20,0)</f>
        <v>9.7673999999642547E-2</v>
      </c>
      <c r="F51" s="5">
        <f ca="1">OFFSET('42p stat'!$H$1,A51*20,0)-OFFSET('42p stat'!$K$1,A51*20,0)</f>
        <v>295.79248999999982</v>
      </c>
      <c r="G51" s="5">
        <f ca="1">OFFSET('42p stat'!$K$1,A51*20,0)-OFFSET('42p stat'!$N$1,A51*20,0)</f>
        <v>3134.7067619999998</v>
      </c>
      <c r="H51" s="5">
        <f ca="1">OFFSET('42p stat'!$N$1,A51*20,0)</f>
        <v>54.541074000000002</v>
      </c>
      <c r="I51" s="5"/>
      <c r="J51" s="5">
        <f t="shared" ca="1" si="7"/>
        <v>3598.7272000000003</v>
      </c>
      <c r="K51" s="10">
        <f t="shared" ca="1" si="8"/>
        <v>0.87105984638124268</v>
      </c>
      <c r="L51">
        <f t="shared" ca="1" si="6"/>
        <v>9.3412664771186062E-5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175.04080000000067</v>
      </c>
      <c r="E52" s="5">
        <f ca="1">OFFSET('42p trace'!$S$56,(A52-1)*56,0)-OFFSET('42p stat'!$H$1,A52*20,0)</f>
        <v>0.14962000000014086</v>
      </c>
      <c r="F52" s="5">
        <f ca="1">OFFSET('42p stat'!$H$1,A52*20,0)-OFFSET('42p stat'!$K$1,A52*20,0)</f>
        <v>411.24426800000037</v>
      </c>
      <c r="G52" s="5">
        <f ca="1">OFFSET('42p stat'!$K$1,A52*20,0)-OFFSET('42p stat'!$N$1,A52*20,0)</f>
        <v>7282.8575019999998</v>
      </c>
      <c r="H52" s="5">
        <f ca="1">OFFSET('42p stat'!$N$1,A52*20,0)</f>
        <v>86.558210000000003</v>
      </c>
      <c r="I52" s="5"/>
      <c r="J52" s="5">
        <f t="shared" ca="1" si="7"/>
        <v>7955.8504000000012</v>
      </c>
      <c r="K52" s="10">
        <f t="shared" ca="1" si="8"/>
        <v>0.91540905570572306</v>
      </c>
      <c r="L52">
        <f t="shared" ca="1" si="6"/>
        <v>4.4742009834233721E-5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4868.4808000000003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7"/>
        <v>4868.4808000000003</v>
      </c>
      <c r="K53" s="10">
        <f t="shared" ca="1" si="8"/>
        <v>0</v>
      </c>
      <c r="L53" t="e">
        <f t="shared" ca="1" si="6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113.40139999999928</v>
      </c>
      <c r="E54" s="5">
        <f ca="1">OFFSET('42p trace'!$S$56,(A54-1)*56,0)-OFFSET('42p stat'!$H$1,A54*20,0)</f>
        <v>0.10320599999931801</v>
      </c>
      <c r="F54" s="5">
        <f ca="1">OFFSET('42p stat'!$H$1,A54*20,0)-OFFSET('42p stat'!$K$1,A54*20,0)</f>
        <v>370.07608000000027</v>
      </c>
      <c r="G54" s="5">
        <f ca="1">OFFSET('42p stat'!$K$1,A54*20,0)-OFFSET('42p stat'!$N$1,A54*20,0)</f>
        <v>3550.6540919999998</v>
      </c>
      <c r="H54" s="5">
        <f ca="1">OFFSET('42p stat'!$N$1,A54*20,0)</f>
        <v>76.065821999999997</v>
      </c>
      <c r="I54" s="5"/>
      <c r="J54" s="5">
        <f t="shared" ca="1" si="7"/>
        <v>4110.3005999999987</v>
      </c>
      <c r="K54" s="10">
        <f t="shared" ca="1" si="8"/>
        <v>0.86384292477294744</v>
      </c>
      <c r="L54">
        <f t="shared" ca="1" si="6"/>
        <v>1.4347768652324809E-4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174.1917999999996</v>
      </c>
      <c r="E55" s="5">
        <f ca="1">OFFSET('42p trace'!$S$56,(A55-1)*56,0)-OFFSET('42p stat'!$H$1,A55*20,0)</f>
        <v>0.1394719999998415</v>
      </c>
      <c r="F55" s="5">
        <f ca="1">OFFSET('42p stat'!$H$1,A55*20,0)-OFFSET('42p stat'!$K$1,A55*20,0)</f>
        <v>245.73954800000047</v>
      </c>
      <c r="G55" s="5">
        <f ca="1">OFFSET('42p stat'!$K$1,A55*20,0)-OFFSET('42p stat'!$N$1,A55*20,0)</f>
        <v>4722.3840280000004</v>
      </c>
      <c r="H55" s="5">
        <f ca="1">OFFSET('42p stat'!$N$1,A55*20,0)</f>
        <v>45.958751999999997</v>
      </c>
      <c r="I55" s="5"/>
      <c r="J55" s="5">
        <f t="shared" ca="1" si="7"/>
        <v>5188.4135999999999</v>
      </c>
      <c r="K55" s="10">
        <f t="shared" ca="1" si="8"/>
        <v>0.91017879299368121</v>
      </c>
      <c r="L55">
        <f t="shared" ca="1" si="6"/>
        <v>2.5926170950622563E-4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3641.1650000000004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7"/>
        <v>3641.1650000000004</v>
      </c>
      <c r="K56" s="10">
        <f t="shared" ca="1" si="8"/>
        <v>0</v>
      </c>
      <c r="L56" t="e">
        <f t="shared" ca="1" si="6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112.9137999999989</v>
      </c>
      <c r="E57" s="5">
        <f ca="1">OFFSET('42p trace'!$S$56,(A57-1)*56,0)-OFFSET('42p stat'!$H$1,A57*20,0)</f>
        <v>0.12675000000081127</v>
      </c>
      <c r="F57" s="5">
        <f ca="1">OFFSET('42p stat'!$H$1,A57*20,0)-OFFSET('42p stat'!$K$1,A57*20,0)</f>
        <v>242.95791999999983</v>
      </c>
      <c r="G57" s="5">
        <f ca="1">OFFSET('42p stat'!$K$1,A57*20,0)-OFFSET('42p stat'!$N$1,A57*20,0)</f>
        <v>3155.47703</v>
      </c>
      <c r="H57" s="5">
        <f ca="1">OFFSET('42p stat'!$N$1,A57*20,0)</f>
        <v>45.662100000000002</v>
      </c>
      <c r="I57" s="5"/>
      <c r="J57" s="5">
        <f t="shared" ca="1" si="7"/>
        <v>3557.1375999999996</v>
      </c>
      <c r="K57" s="10">
        <f t="shared" ca="1" si="8"/>
        <v>0.88708320701453902</v>
      </c>
      <c r="L57">
        <f t="shared" ca="1" si="6"/>
        <v>1.4357297120102332E-4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174.12779999999839</v>
      </c>
      <c r="E58" s="5">
        <f ca="1">OFFSET('42p trace'!$S$56,(A58-1)*56,0)-OFFSET('42p stat'!$H$1,A58*20,0)</f>
        <v>0.12451600000167673</v>
      </c>
      <c r="F58" s="5">
        <f ca="1">OFFSET('42p stat'!$H$1,A58*20,0)-OFFSET('42p stat'!$K$1,A58*20,0)</f>
        <v>246.03473200000008</v>
      </c>
      <c r="G58" s="5">
        <f ca="1">OFFSET('42p stat'!$K$1,A58*20,0)-OFFSET('42p stat'!$N$1,A58*20,0)</f>
        <v>3143.7326659999999</v>
      </c>
      <c r="H58" s="5">
        <f ca="1">OFFSET('42p stat'!$N$1,A58*20,0)</f>
        <v>45.453285999999999</v>
      </c>
      <c r="I58" s="5"/>
      <c r="J58" s="5">
        <f t="shared" ca="1" si="7"/>
        <v>3609.473</v>
      </c>
      <c r="K58" s="10">
        <f t="shared" ca="1" si="8"/>
        <v>0.87096722042248276</v>
      </c>
      <c r="L58">
        <f t="shared" ca="1" si="6"/>
        <v>1.2698575381672579E-4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3719.2900000000013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7"/>
        <v>3719.2900000000013</v>
      </c>
      <c r="K59" s="10">
        <f t="shared" ca="1" si="8"/>
        <v>0</v>
      </c>
      <c r="L59" t="e">
        <f t="shared" ca="1" si="6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113.2189999999996</v>
      </c>
      <c r="E60" s="5">
        <f ca="1">OFFSET('42p trace'!$S$56,(A60-1)*56,0)-OFFSET('42p stat'!$H$1,A60*20,0)</f>
        <v>0.12516400000004069</v>
      </c>
      <c r="F60" s="5">
        <f ca="1">OFFSET('42p stat'!$H$1,A60*20,0)-OFFSET('42p stat'!$K$1,A60*20,0)</f>
        <v>246.27598200000011</v>
      </c>
      <c r="G60" s="5">
        <f ca="1">OFFSET('42p stat'!$K$1,A60*20,0)-OFFSET('42p stat'!$N$1,A60*20,0)</f>
        <v>3153.3698420000001</v>
      </c>
      <c r="H60" s="5">
        <f ca="1">OFFSET('42p stat'!$N$1,A60*20,0)</f>
        <v>46.056412000000002</v>
      </c>
      <c r="I60" s="5"/>
      <c r="J60" s="5">
        <f t="shared" ref="J60:J80" ca="1" si="9">SUM(D60:H60)</f>
        <v>3559.0463999999997</v>
      </c>
      <c r="K60" s="10">
        <f t="shared" ref="K60:K80" ca="1" si="10">G60/J60</f>
        <v>0.88601537816421849</v>
      </c>
      <c r="L60">
        <f t="shared" ca="1" si="6"/>
        <v>2.1598576420788998E-4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121.72999999999593</v>
      </c>
      <c r="E61" s="5">
        <f ca="1">OFFSET('42p trace'!$S$56,(A61-1)*56,0)-OFFSET('42p stat'!$H$1,A61*20,0)</f>
        <v>35.490549000003739</v>
      </c>
      <c r="F61" s="5">
        <f ca="1">OFFSET('42p stat'!$H$1,A61*20,0)-OFFSET('42p stat'!$K$1,A61*20,0)</f>
        <v>252.9708210000008</v>
      </c>
      <c r="G61" s="5">
        <f ca="1">OFFSET('42p stat'!$K$1,A61*20,0)-OFFSET('42p stat'!$N$1,A61*20,0)</f>
        <v>8801.7718789999999</v>
      </c>
      <c r="H61" s="5">
        <f ca="1">OFFSET('42p stat'!$N$1,A61*20,0)</f>
        <v>52.654350999999998</v>
      </c>
      <c r="I61" s="5"/>
      <c r="J61" s="5">
        <f t="shared" ca="1" si="9"/>
        <v>9264.6175999999996</v>
      </c>
      <c r="K61" s="10">
        <f t="shared" ca="1" si="10"/>
        <v>0.95004157311360593</v>
      </c>
      <c r="L61">
        <f t="shared" ca="1" si="6"/>
        <v>5.9242243261276851E-5</v>
      </c>
    </row>
    <row r="62" spans="1:12" x14ac:dyDescent="0.25">
      <c r="A62">
        <v>32</v>
      </c>
      <c r="C62" t="str">
        <f ca="1">OFFSET('42p stat'!$A$1,A62*20,0)</f>
        <v>non CUDA transp_AVX Time</v>
      </c>
      <c r="D62" s="5">
        <f ca="1">OFFSET('42p trace'!$R$56,(A62-1)*56,0)-OFFSET('42p trace'!$S$56,(A62-1)*56,0)</f>
        <v>175.64100000000144</v>
      </c>
      <c r="E62" s="5">
        <f ca="1">OFFSET('42p trace'!$S$56,(A62-1)*56,0)-OFFSET('42p stat'!$H$1,A62*20,0)</f>
        <v>0.17060199999923498</v>
      </c>
      <c r="F62" s="5">
        <f ca="1">OFFSET('42p stat'!$H$1,A62*20,0)-OFFSET('42p stat'!$K$1,A62*20,0)</f>
        <v>371.80609600000025</v>
      </c>
      <c r="G62" s="5">
        <f ca="1">OFFSET('42p stat'!$K$1,A62*20,0)-OFFSET('42p stat'!$N$1,A62*20,0)</f>
        <v>7163.0592239999996</v>
      </c>
      <c r="H62" s="5">
        <f ca="1">OFFSET('42p stat'!$N$1,A62*20,0)</f>
        <v>62.555878</v>
      </c>
      <c r="I62" s="5"/>
      <c r="J62" s="5">
        <f t="shared" ca="1" si="9"/>
        <v>7773.2328000000007</v>
      </c>
      <c r="K62" s="10">
        <f t="shared" ca="1" si="10"/>
        <v>0.92150324174003884</v>
      </c>
      <c r="L62">
        <f t="shared" ca="1" si="6"/>
        <v>3.2279467222494433E-4</v>
      </c>
    </row>
    <row r="63" spans="1:12" x14ac:dyDescent="0.25">
      <c r="A63">
        <v>33</v>
      </c>
      <c r="C63" t="str">
        <f ca="1">OFFSET('42p stat'!$A$1,A63*20,0)</f>
        <v>non CUDA transp_AVX</v>
      </c>
      <c r="D63" s="5">
        <f ca="1">OFFSET('42p trace'!$R$56,(A63-1)*56,0)-OFFSET('42p trace'!$S$56,(A63-1)*56,0)</f>
        <v>4793.6175999999996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9"/>
        <v>4793.6175999999996</v>
      </c>
      <c r="K63" s="10">
        <f t="shared" ca="1" si="10"/>
        <v>0</v>
      </c>
      <c r="L63" t="e">
        <f t="shared" ca="1" si="6"/>
        <v>#DIV/0!</v>
      </c>
    </row>
    <row r="64" spans="1:12" x14ac:dyDescent="0.25">
      <c r="A64">
        <v>34</v>
      </c>
      <c r="C64" t="str">
        <f ca="1">OFFSET('42p stat'!$A$1,A64*20,0)</f>
        <v>non CUDA transp_AVX non hash</v>
      </c>
      <c r="D64" s="5">
        <f ca="1">OFFSET('42p trace'!$R$56,(A64-1)*56,0)-OFFSET('42p trace'!$S$56,(A64-1)*56,0)</f>
        <v>113.59119999999803</v>
      </c>
      <c r="E64" s="5">
        <f ca="1">OFFSET('42p trace'!$S$56,(A64-1)*56,0)-OFFSET('42p stat'!$H$1,A64*20,0)</f>
        <v>0.1180040000012923</v>
      </c>
      <c r="F64" s="5">
        <f ca="1">OFFSET('42p stat'!$H$1,A64*20,0)-OFFSET('42p stat'!$K$1,A64*20,0)</f>
        <v>339.18002200000001</v>
      </c>
      <c r="G64" s="5">
        <f ca="1">OFFSET('42p stat'!$K$1,A64*20,0)-OFFSET('42p stat'!$N$1,A64*20,0)</f>
        <v>3627.1723459999998</v>
      </c>
      <c r="H64" s="5">
        <f ca="1">OFFSET('42p stat'!$N$1,A64*20,0)</f>
        <v>55.842227999999999</v>
      </c>
      <c r="I64" s="5"/>
      <c r="J64" s="5">
        <f t="shared" ca="1" si="9"/>
        <v>4135.9037999999991</v>
      </c>
      <c r="K64" s="10">
        <f t="shared" ca="1" si="10"/>
        <v>0.87699630392757211</v>
      </c>
      <c r="L64">
        <f t="shared" ca="1" si="6"/>
        <v>4.9568105717369979E-4</v>
      </c>
    </row>
    <row r="65" spans="1:12" x14ac:dyDescent="0.25">
      <c r="A65">
        <v>35</v>
      </c>
      <c r="C65" t="str">
        <f ca="1">OFFSET('42p stat'!$A$1,A65*20,0)</f>
        <v>non CUDA transp_AVX_OMP Time</v>
      </c>
      <c r="D65" s="5">
        <f ca="1">OFFSET('42p trace'!$R$56,(A65-1)*56,0)-OFFSET('42p trace'!$S$56,(A65-1)*56,0)</f>
        <v>175.21640000000116</v>
      </c>
      <c r="E65" s="5">
        <f ca="1">OFFSET('42p trace'!$S$56,(A65-1)*56,0)-OFFSET('42p stat'!$H$1,A65*20,0)</f>
        <v>0.14694199999939883</v>
      </c>
      <c r="F65" s="5">
        <f ca="1">OFFSET('42p stat'!$H$1,A65*20,0)-OFFSET('42p stat'!$K$1,A65*20,0)</f>
        <v>375.6374220000007</v>
      </c>
      <c r="G65" s="5">
        <f ca="1">OFFSET('42p stat'!$K$1,A65*20,0)-OFFSET('42p stat'!$N$1,A65*20,0)</f>
        <v>7184.5966339999995</v>
      </c>
      <c r="H65" s="5">
        <f ca="1">OFFSET('42p stat'!$N$1,A65*20,0)</f>
        <v>63.516401999999999</v>
      </c>
      <c r="I65" s="5"/>
      <c r="J65" s="5">
        <f t="shared" ca="1" si="9"/>
        <v>7799.113800000001</v>
      </c>
      <c r="K65" s="10">
        <f t="shared" ca="1" si="10"/>
        <v>0.92120679582852072</v>
      </c>
      <c r="L65">
        <f t="shared" ca="1" si="6"/>
        <v>2.5131732088258599E-3</v>
      </c>
    </row>
    <row r="66" spans="1:12" x14ac:dyDescent="0.25">
      <c r="A66">
        <v>36</v>
      </c>
      <c r="C66" t="str">
        <f ca="1">OFFSET('42p stat'!$A$1,A66*20,0)</f>
        <v>non CUDA transp_AVX_OMP</v>
      </c>
      <c r="D66" s="5">
        <f ca="1">OFFSET('42p trace'!$R$56,(A66-1)*56,0)-OFFSET('42p trace'!$S$56,(A66-1)*56,0)</f>
        <v>4799.1270000000004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4799.1270000000004</v>
      </c>
      <c r="K66" s="10">
        <f t="shared" ca="1" si="10"/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OFFSET('42p stat'!$A$1,A67*20,0)</f>
        <v>non CUDA transp_AVX_OMP non hash</v>
      </c>
      <c r="D67" s="5">
        <f ca="1">OFFSET('42p trace'!$R$56,(A67-1)*56,0)-OFFSET('42p trace'!$S$56,(A67-1)*56,0)</f>
        <v>114.00739999999951</v>
      </c>
      <c r="E67" s="5">
        <f ca="1">OFFSET('42p trace'!$S$56,(A67-1)*56,0)-OFFSET('42p stat'!$H$1,A67*20,0)</f>
        <v>0.13687800000070638</v>
      </c>
      <c r="F67" s="5">
        <f ca="1">OFFSET('42p stat'!$H$1,A67*20,0)-OFFSET('42p stat'!$K$1,A67*20,0)</f>
        <v>345.8509939999999</v>
      </c>
      <c r="G67" s="5">
        <f ca="1">OFFSET('42p stat'!$K$1,A67*20,0)-OFFSET('42p stat'!$N$1,A67*20,0)</f>
        <v>3620.0067199999999</v>
      </c>
      <c r="H67" s="5">
        <f ca="1">OFFSET('42p stat'!$N$1,A67*20,0)</f>
        <v>58.436408</v>
      </c>
      <c r="I67" s="5"/>
      <c r="J67" s="5">
        <f t="shared" ca="1" si="9"/>
        <v>4138.4384</v>
      </c>
      <c r="K67" s="10">
        <f t="shared" ca="1" si="10"/>
        <v>0.8747277040537802</v>
      </c>
      <c r="L67">
        <f t="shared" ca="1" si="6"/>
        <v>6.5249275908181288E-4</v>
      </c>
    </row>
    <row r="68" spans="1:12" x14ac:dyDescent="0.25">
      <c r="A68">
        <v>38</v>
      </c>
      <c r="C68" t="str">
        <f ca="1">OFFSET('42p stat'!$A$1,A68*20,0)</f>
        <v>CUDA ant add CPU_AVX_transp Time</v>
      </c>
      <c r="D68" s="5">
        <f ca="1">OFFSET('42p trace'!$R$56,(A68-1)*56,0)-OFFSET('42p trace'!$S$56,(A68-1)*56,0)</f>
        <v>122.33199999999852</v>
      </c>
      <c r="E68" s="5">
        <f ca="1">OFFSET('42p trace'!$S$56,(A68-1)*56,0)-OFFSET('42p stat'!$H$1,A68*20,0)</f>
        <v>32.248164000000543</v>
      </c>
      <c r="F68" s="5">
        <f ca="1">OFFSET('42p stat'!$H$1,A68*20,0)-OFFSET('42p stat'!$K$1,A68*20,0)</f>
        <v>404.35896499999944</v>
      </c>
      <c r="G68" s="5">
        <f ca="1">OFFSET('42p stat'!$K$1,A68*20,0)-OFFSET('42p stat'!$N$1,A68*20,0)</f>
        <v>9994.5650140000016</v>
      </c>
      <c r="H68" s="5">
        <f ca="1">OFFSET('42p stat'!$N$1,A68*20,0)</f>
        <v>68.697856999999999</v>
      </c>
      <c r="I68" s="5"/>
      <c r="J68" s="5">
        <f t="shared" ca="1" si="9"/>
        <v>10622.201999999999</v>
      </c>
      <c r="K68" s="10">
        <f t="shared" ca="1" si="10"/>
        <v>0.94091272355769573</v>
      </c>
      <c r="L68">
        <f t="shared" ca="1" si="6"/>
        <v>1.7977442698472251E-4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52712.225999999988</v>
      </c>
      <c r="E84" s="5">
        <f ca="1">OFFSET('42p trace'!$S$56,(A84-1)*56,0)</f>
        <v>52590.684000000001</v>
      </c>
      <c r="F84" s="5">
        <f ca="1">OFFSET('42p stat'!$H$1,A84*20,0)</f>
        <v>52486.305233999999</v>
      </c>
      <c r="G84" s="5">
        <f ca="1">OFFSET('42p stat'!$K$1,A84*20,0)</f>
        <v>6417.3846089999997</v>
      </c>
      <c r="H84" s="5">
        <f ca="1">OFFSET('42p stat'!$N$1,A84*20,0)</f>
        <v>3128.412417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52750.832000000002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52466.056000000004</v>
      </c>
      <c r="E86" s="5">
        <f ca="1">OFFSET('42p trace'!$S$56,(A86-1)*56,0)</f>
        <v>52349.338000000011</v>
      </c>
      <c r="F86" s="5">
        <f ca="1">OFFSET('42p stat'!$H$1,A86*20,0)</f>
        <v>52255.399609</v>
      </c>
      <c r="G86" s="5">
        <f ca="1">OFFSET('42p stat'!$K$1,A86*20,0)</f>
        <v>6148.1237110000002</v>
      </c>
      <c r="H86" s="5">
        <f ca="1">OFFSET('42p stat'!$N$1,A86*20,0)</f>
        <v>3129.7011670000002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54386.332000000002</v>
      </c>
      <c r="E87" s="5">
        <f ca="1">OFFSET('42p trace'!$S$56,(A87-1)*56,0)</f>
        <v>54263.901999999995</v>
      </c>
      <c r="F87" s="5">
        <f ca="1">OFFSET('42p stat'!$H$1,A87*20,0)</f>
        <v>54159.489765999999</v>
      </c>
      <c r="G87" s="5">
        <f ca="1">OFFSET('42p stat'!$K$1,A87*20,0)</f>
        <v>12299.962754</v>
      </c>
      <c r="H87" s="5">
        <f ca="1">OFFSET('42p stat'!$N$1,A87*20,0)</f>
        <v>3156.19479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57987.077999999987</v>
      </c>
      <c r="E88" s="5">
        <f ca="1">OFFSET('42p trace'!$S$56,(A88-1)*56,0)</f>
        <v>57864.928000000007</v>
      </c>
      <c r="F88" s="5">
        <f ca="1">OFFSET('42p stat'!$H$1,A88*20,0)</f>
        <v>57760.866483999998</v>
      </c>
      <c r="G88" s="5">
        <f ca="1">OFFSET('42p stat'!$K$1,A88*20,0)</f>
        <v>11652.571016</v>
      </c>
      <c r="H88" s="5">
        <f ca="1">OFFSET('42p stat'!$N$1,A88*20,0)</f>
        <v>3282.4918160000002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54356.196000000025</v>
      </c>
      <c r="E89" s="5">
        <f ca="1">OFFSET('42p trace'!$S$56,(A89-1)*56,0)</f>
        <v>54239.58400000001</v>
      </c>
      <c r="F89" s="5">
        <f ca="1">OFFSET('42p stat'!$H$1,A89*20,0)</f>
        <v>54135.840155999998</v>
      </c>
      <c r="G89" s="5">
        <f ca="1">OFFSET('42p stat'!$K$1,A89*20,0)</f>
        <v>12281.520527000001</v>
      </c>
      <c r="H89" s="5">
        <f ca="1">OFFSET('42p stat'!$N$1,A89*20,0)</f>
        <v>3155.9392240000002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9489.2250000000004</v>
      </c>
      <c r="E90" s="5">
        <f ca="1">OFFSET('42p trace'!$S$56,(A90-1)*56,0)</f>
        <v>9367.5429999999997</v>
      </c>
      <c r="F90" s="5">
        <f ca="1">OFFSET('42p stat'!$H$1,A90*20,0)</f>
        <v>9338.5535940000009</v>
      </c>
      <c r="G90" s="5">
        <f ca="1">OFFSET('42p stat'!$K$1,A90*20,0)</f>
        <v>9031.5088479999995</v>
      </c>
      <c r="H90" s="5">
        <f ca="1">OFFSET('42p stat'!$N$1,A90*20,0)</f>
        <v>62.788164000000002</v>
      </c>
    </row>
    <row r="91" spans="1:11" x14ac:dyDescent="0.25">
      <c r="A91">
        <v>8</v>
      </c>
      <c r="C91" t="str">
        <f ca="1">OFFSET('42p stat'!$A$1,A91*20,0)</f>
        <v>CUDA ant add CPU12</v>
      </c>
      <c r="D91" s="5">
        <f ca="1">OFFSET('42p trace'!$R$56,(A91-1)*56,0)</f>
        <v>53235.141999999993</v>
      </c>
      <c r="E91" s="5">
        <f ca="1">OFFSET('42p trace'!$S$56,(A91-1)*56,0)</f>
        <v>53067.76</v>
      </c>
      <c r="F91" s="5">
        <f ca="1">OFFSET('42p stat'!$H$1,A91*20,0)</f>
        <v>53052.361327999999</v>
      </c>
      <c r="G91" s="5">
        <f ca="1">OFFSET('42p stat'!$K$1,A91*20,0)</f>
        <v>6942.7227149999999</v>
      </c>
      <c r="H91" s="5">
        <f ca="1">OFFSET('42p stat'!$N$1,A91*20,0)</f>
        <v>3294.8740429999998</v>
      </c>
    </row>
    <row r="92" spans="1:11" x14ac:dyDescent="0.25">
      <c r="A92">
        <v>9</v>
      </c>
      <c r="C92" t="str">
        <f ca="1">OFFSET('42p stat'!$A$1,A92*20,0)</f>
        <v>CUDA opt</v>
      </c>
      <c r="D92" s="5">
        <f ca="1">OFFSET('42p trace'!$R$56,(A92-1)*56,0)</f>
        <v>52758.821999999986</v>
      </c>
      <c r="E92" s="5">
        <f ca="1">OFFSET('42p trace'!$S$56,(A92-1)*56,0)</f>
        <v>0</v>
      </c>
      <c r="F92" s="5">
        <f ca="1">OFFSET('42p stat'!$H$1,A92*20,0)</f>
        <v>0</v>
      </c>
      <c r="G92" s="5">
        <f ca="1">OFFSET('42p stat'!$K$1,A92*20,0)</f>
        <v>0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Time</v>
      </c>
      <c r="D93" s="5">
        <f ca="1">OFFSET('42p trace'!$R$56,(A93-1)*56,0)</f>
        <v>52768.533999999985</v>
      </c>
      <c r="E93" s="5">
        <f ca="1">OFFSET('42p trace'!$S$56,(A93-1)*56,0)</f>
        <v>52646.282000000021</v>
      </c>
      <c r="F93" s="5">
        <f ca="1">OFFSET('42p stat'!$H$1,A93*20,0)</f>
        <v>52544.069687000003</v>
      </c>
      <c r="G93" s="5">
        <f ca="1">OFFSET('42p stat'!$K$1,A93*20,0)</f>
        <v>3291.976279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non hash</v>
      </c>
      <c r="D94" s="5">
        <f ca="1">OFFSET('42p trace'!$R$56,(A94-1)*56,0)</f>
        <v>52438.748</v>
      </c>
      <c r="E94" s="5">
        <f ca="1">OFFSET('42p trace'!$S$56,(A94-1)*56,0)</f>
        <v>52322.178000000007</v>
      </c>
      <c r="F94" s="5">
        <f ca="1">OFFSET('42p stat'!$H$1,A94*20,0)</f>
        <v>52221.106953000002</v>
      </c>
      <c r="G94" s="5">
        <f ca="1">OFFSET('42p stat'!$K$1,A94*20,0)</f>
        <v>2967.8582419999998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</v>
      </c>
      <c r="D95" s="5">
        <f ca="1">OFFSET('42p trace'!$R$56,(A95-1)*56,0)</f>
        <v>54311.63999999997</v>
      </c>
      <c r="E95" s="5">
        <f ca="1">OFFSET('42p trace'!$S$56,(A95-1)*56,0)</f>
        <v>54189.559999999983</v>
      </c>
      <c r="F95" s="5">
        <f ca="1">OFFSET('42p stat'!$H$1,A95*20,0)</f>
        <v>54083.464999999997</v>
      </c>
      <c r="G95" s="5">
        <f ca="1">OFFSET('42p stat'!$K$1,A95*20,0)</f>
        <v>9143.4952539999995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non hash</v>
      </c>
      <c r="D96" s="5">
        <f ca="1">OFFSET('42p trace'!$R$56,(A96-1)*56,0)</f>
        <v>54324.666000000005</v>
      </c>
      <c r="E96" s="5">
        <f ca="1">OFFSET('42p trace'!$S$56,(A96-1)*56,0)</f>
        <v>54180.786000000015</v>
      </c>
      <c r="F96" s="5">
        <f ca="1">OFFSET('42p stat'!$H$1,A96*20,0)</f>
        <v>54076.107031</v>
      </c>
      <c r="G96" s="5">
        <f ca="1">OFFSET('42p stat'!$K$1,A96*20,0)</f>
        <v>9126.8197270000001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 par</v>
      </c>
      <c r="D97" s="5">
        <f ca="1">OFFSET('42p trace'!$R$56,(A97-1)*56,0)</f>
        <v>57999.443999999996</v>
      </c>
      <c r="E97" s="5">
        <f ca="1">OFFSET('42p trace'!$S$56,(A97-1)*56,0)</f>
        <v>57877.728000000017</v>
      </c>
      <c r="F97" s="5">
        <f ca="1">OFFSET('42p stat'!$H$1,A97*20,0)</f>
        <v>57772.307969000001</v>
      </c>
      <c r="G97" s="5">
        <f ca="1">OFFSET('42p stat'!$K$1,A97*20,0)</f>
        <v>8372.1731049999999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non CUDA Time</v>
      </c>
      <c r="D98" s="5">
        <f ca="1">OFFSET('42p trace'!$R$56,(A98-1)*56,0)</f>
        <v>5240.9033999999983</v>
      </c>
      <c r="E98" s="5">
        <f ca="1">OFFSET('42p trace'!$S$56,(A98-1)*56,0)</f>
        <v>5066.7535999999982</v>
      </c>
      <c r="F98" s="5">
        <f ca="1">OFFSET('42p stat'!$H$1,A98*20,0)</f>
        <v>5066.6501980000003</v>
      </c>
      <c r="G98" s="5">
        <f ca="1">OFFSET('42p stat'!$K$1,A98*20,0)</f>
        <v>4772.5364440000003</v>
      </c>
      <c r="H98" s="5">
        <f ca="1">OFFSET('42p stat'!$N$1,A98*20,0)</f>
        <v>55.532304000000003</v>
      </c>
    </row>
    <row r="99" spans="1:8" x14ac:dyDescent="0.25">
      <c r="A99">
        <v>16</v>
      </c>
      <c r="C99" t="str">
        <f ca="1">OFFSET('42p stat'!$A$1,A99*20,0)</f>
        <v>non CUDA</v>
      </c>
      <c r="D99" s="5">
        <f ca="1">OFFSET('42p trace'!$R$56,(A99-1)*56,0)</f>
        <v>3722.9500000000012</v>
      </c>
      <c r="E99" s="5">
        <f ca="1">OFFSET('42p trace'!$S$56,(A99-1)*56,0)</f>
        <v>0</v>
      </c>
      <c r="F99" s="5">
        <f ca="1">OFFSET('42p stat'!$H$1,A99*20,0)</f>
        <v>0</v>
      </c>
      <c r="G99" s="5">
        <f ca="1">OFFSET('42p stat'!$K$1,A99*20,0)</f>
        <v>0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non hash</v>
      </c>
      <c r="D100" s="5">
        <f ca="1">OFFSET('42p trace'!$R$56,(A100-1)*56,0)</f>
        <v>3607.6645999999996</v>
      </c>
      <c r="E100" s="5">
        <f ca="1">OFFSET('42p trace'!$S$56,(A100-1)*56,0)</f>
        <v>3493.5393999999983</v>
      </c>
      <c r="F100" s="5">
        <f ca="1">OFFSET('42p stat'!$H$1,A100*20,0)</f>
        <v>3493.4337460000002</v>
      </c>
      <c r="G100" s="5">
        <f ca="1">OFFSET('42p stat'!$K$1,A100*20,0)</f>
        <v>3198.4739319999999</v>
      </c>
      <c r="H100" s="5">
        <f ca="1">OFFSET('42p stat'!$N$1,A100*20,0)</f>
        <v>54.73019</v>
      </c>
    </row>
    <row r="101" spans="1:8" x14ac:dyDescent="0.25">
      <c r="A101">
        <v>18</v>
      </c>
      <c r="C101" t="str">
        <f ca="1">OFFSET('42p stat'!$A$1,A101*20,0)</f>
        <v>Classic ACO</v>
      </c>
      <c r="D101" s="5">
        <f ca="1">OFFSET('42p trace'!$R$56,(A101-1)*56,0)</f>
        <v>174294.26</v>
      </c>
      <c r="E101" s="5">
        <f ca="1">OFFSET('42p trace'!$S$56,(A101-1)*56,0)</f>
        <v>169450.7</v>
      </c>
      <c r="F101" s="5">
        <f ca="1">OFFSET('42p stat'!$H$1,A101*20,0)</f>
        <v>169405.14218699999</v>
      </c>
      <c r="G101" s="5">
        <f ca="1">OFFSET('42p stat'!$K$1,A101*20,0)</f>
        <v>169009.40406199999</v>
      </c>
      <c r="H101" s="5">
        <f ca="1">OFFSET('42p stat'!$N$1,A101*20,0)</f>
        <v>137.646377</v>
      </c>
    </row>
    <row r="102" spans="1:8" x14ac:dyDescent="0.25">
      <c r="A102">
        <v>19</v>
      </c>
      <c r="C102" t="str">
        <f ca="1">OFFSET('42p stat'!$A$1,A102*20,0)</f>
        <v>Classic ACO non hash</v>
      </c>
      <c r="D102" s="5">
        <f ca="1">OFFSET('42p trace'!$R$56,(A102-1)*56,0)</f>
        <v>166061.24</v>
      </c>
      <c r="E102" s="5">
        <f ca="1">OFFSET('42p trace'!$S$56,(A102-1)*56,0)</f>
        <v>165920.76</v>
      </c>
      <c r="F102" s="5">
        <f ca="1">OFFSET('42p stat'!$H$1,A102*20,0)</f>
        <v>165872.99406200001</v>
      </c>
      <c r="G102" s="5">
        <f ca="1">OFFSET('42p stat'!$K$1,A102*20,0)</f>
        <v>165463.16562499999</v>
      </c>
      <c r="H102" s="5">
        <f ca="1">OFFSET('42p stat'!$N$1,A102*20,0)</f>
        <v>141.376756</v>
      </c>
    </row>
    <row r="103" spans="1:8" x14ac:dyDescent="0.25">
      <c r="A103">
        <v>20</v>
      </c>
      <c r="C103" t="str">
        <f ca="1">OFFSET('42p stat'!$A$1,A103*20,0)</f>
        <v>omp</v>
      </c>
      <c r="D103" s="5">
        <f ca="1">OFFSET('42p trace'!$R$56,(A103-1)*56,0)</f>
        <v>3746.0001999999995</v>
      </c>
      <c r="E103" s="5">
        <f ca="1">OFFSET('42p trace'!$S$56,(A103-1)*56,0)</f>
        <v>3569.5974000000006</v>
      </c>
      <c r="F103" s="5">
        <f ca="1">OFFSET('42p stat'!$H$1,A103*20,0)</f>
        <v>3569.4907039999998</v>
      </c>
      <c r="G103" s="5">
        <f ca="1">OFFSET('42p stat'!$K$1,A103*20,0)</f>
        <v>3273.3917000000001</v>
      </c>
      <c r="H103" s="5">
        <f ca="1">OFFSET('42p stat'!$N$1,A103*20,0)</f>
        <v>53.929236000000003</v>
      </c>
    </row>
    <row r="104" spans="1:8" x14ac:dyDescent="0.25">
      <c r="A104">
        <v>21</v>
      </c>
      <c r="C104" t="str">
        <f ca="1">OFFSET('42p stat'!$A$1,A104*20,0)</f>
        <v>omp non hash</v>
      </c>
      <c r="D104" s="5">
        <f ca="1">OFFSET('42p trace'!$R$56,(A104-1)*56,0)</f>
        <v>3598.7272000000003</v>
      </c>
      <c r="E104" s="5">
        <f ca="1">OFFSET('42p trace'!$S$56,(A104-1)*56,0)</f>
        <v>3485.1379999999995</v>
      </c>
      <c r="F104" s="5">
        <f ca="1">OFFSET('42p stat'!$H$1,A104*20,0)</f>
        <v>3485.0403259999998</v>
      </c>
      <c r="G104" s="5">
        <f ca="1">OFFSET('42p stat'!$K$1,A104*20,0)</f>
        <v>3189.247836</v>
      </c>
      <c r="H104" s="5">
        <f ca="1">OFFSET('42p stat'!$N$1,A104*20,0)</f>
        <v>54.541074000000002</v>
      </c>
    </row>
    <row r="105" spans="1:8" x14ac:dyDescent="0.25">
      <c r="A105">
        <v>22</v>
      </c>
      <c r="C105" t="str">
        <f ca="1">OFFSET('42p stat'!$A$1,A105*20,0)</f>
        <v>non CUDA transp Time</v>
      </c>
      <c r="D105" s="5">
        <f ca="1">OFFSET('42p trace'!$R$56,(A105-1)*56,0)</f>
        <v>7955.8504000000012</v>
      </c>
      <c r="E105" s="5">
        <f ca="1">OFFSET('42p trace'!$S$56,(A105-1)*56,0)</f>
        <v>7780.8096000000005</v>
      </c>
      <c r="F105" s="5">
        <f ca="1">OFFSET('42p stat'!$H$1,A105*20,0)</f>
        <v>7780.6599800000004</v>
      </c>
      <c r="G105" s="5">
        <f ca="1">OFFSET('42p stat'!$K$1,A105*20,0)</f>
        <v>7369.415712</v>
      </c>
      <c r="H105" s="5">
        <f ca="1">OFFSET('42p stat'!$N$1,A105*20,0)</f>
        <v>86.558210000000003</v>
      </c>
    </row>
    <row r="106" spans="1:8" x14ac:dyDescent="0.25">
      <c r="A106">
        <v>23</v>
      </c>
      <c r="C106" t="str">
        <f ca="1">OFFSET('42p stat'!$A$1,A106*20,0)</f>
        <v>non CUDA transp</v>
      </c>
      <c r="D106" s="5">
        <f ca="1">OFFSET('42p trace'!$R$56,(A106-1)*56,0)</f>
        <v>4868.4808000000003</v>
      </c>
      <c r="E106" s="5">
        <f ca="1">OFFSET('42p trace'!$S$56,(A106-1)*56,0)</f>
        <v>0</v>
      </c>
      <c r="F106" s="5">
        <f ca="1">OFFSET('42p stat'!$H$1,A106*20,0)</f>
        <v>0</v>
      </c>
      <c r="G106" s="5">
        <f ca="1">OFFSET('42p stat'!$K$1,A106*20,0)</f>
        <v>0</v>
      </c>
      <c r="H106" s="5">
        <f ca="1">OFFSET('42p stat'!$N$1,A106*20,0)</f>
        <v>0</v>
      </c>
    </row>
    <row r="107" spans="1:8" x14ac:dyDescent="0.25">
      <c r="A107">
        <v>24</v>
      </c>
      <c r="C107" t="str">
        <f ca="1">OFFSET('42p stat'!$A$1,A107*20,0)</f>
        <v>non CUDA transp non hash</v>
      </c>
      <c r="D107" s="5">
        <f ca="1">OFFSET('42p trace'!$R$56,(A107-1)*56,0)</f>
        <v>4110.3005999999987</v>
      </c>
      <c r="E107" s="5">
        <f ca="1">OFFSET('42p trace'!$S$56,(A107-1)*56,0)</f>
        <v>3996.8991999999994</v>
      </c>
      <c r="F107" s="5">
        <f ca="1">OFFSET('42p stat'!$H$1,A107*20,0)</f>
        <v>3996.7959940000001</v>
      </c>
      <c r="G107" s="5">
        <f ca="1">OFFSET('42p stat'!$K$1,A107*20,0)</f>
        <v>3626.7199139999998</v>
      </c>
      <c r="H107" s="5">
        <f ca="1">OFFSET('42p stat'!$N$1,A107*20,0)</f>
        <v>76.065821999999997</v>
      </c>
    </row>
    <row r="108" spans="1:8" x14ac:dyDescent="0.25">
      <c r="A108">
        <v>25</v>
      </c>
      <c r="C108" t="str">
        <f ca="1">OFFSET('42p stat'!$A$1,A108*20,0)</f>
        <v>non CUDA AVX Time</v>
      </c>
      <c r="D108" s="5">
        <f ca="1">OFFSET('42p trace'!$R$56,(A108-1)*56,0)</f>
        <v>5188.4135999999999</v>
      </c>
      <c r="E108" s="5">
        <f ca="1">OFFSET('42p trace'!$S$56,(A108-1)*56,0)</f>
        <v>5014.2218000000003</v>
      </c>
      <c r="F108" s="5">
        <f ca="1">OFFSET('42p stat'!$H$1,A108*20,0)</f>
        <v>5014.0823280000004</v>
      </c>
      <c r="G108" s="5">
        <f ca="1">OFFSET('42p stat'!$K$1,A108*20,0)</f>
        <v>4768.3427799999999</v>
      </c>
      <c r="H108" s="5">
        <f ca="1">OFFSET('42p stat'!$N$1,A108*20,0)</f>
        <v>45.958751999999997</v>
      </c>
    </row>
    <row r="109" spans="1:8" x14ac:dyDescent="0.25">
      <c r="A109">
        <v>26</v>
      </c>
      <c r="C109" t="str">
        <f ca="1">OFFSET('42p stat'!$A$1,A109*20,0)</f>
        <v>non CUDA AVX</v>
      </c>
      <c r="D109" s="5">
        <f ca="1">OFFSET('42p trace'!$R$56,(A109-1)*56,0)</f>
        <v>3641.1650000000004</v>
      </c>
      <c r="E109" s="5">
        <f ca="1">OFFSET('42p trace'!$S$56,(A109-1)*56,0)</f>
        <v>0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 t="str">
        <f ca="1">OFFSET('42p stat'!$A$1,A110*20,0)</f>
        <v>non CUDA AVX non hash</v>
      </c>
      <c r="D110" s="5">
        <f ca="1">OFFSET('42p trace'!$R$56,(A110-1)*56,0)</f>
        <v>3557.1375999999996</v>
      </c>
      <c r="E110" s="5">
        <f ca="1">OFFSET('42p trace'!$S$56,(A110-1)*56,0)</f>
        <v>3444.2238000000007</v>
      </c>
      <c r="F110" s="5">
        <f ca="1">OFFSET('42p stat'!$H$1,A110*20,0)</f>
        <v>3444.0970499999999</v>
      </c>
      <c r="G110" s="5">
        <f ca="1">OFFSET('42p stat'!$K$1,A110*20,0)</f>
        <v>3201.13913</v>
      </c>
      <c r="H110" s="5">
        <f ca="1">OFFSET('42p stat'!$N$1,A110*20,0)</f>
        <v>45.662100000000002</v>
      </c>
    </row>
    <row r="111" spans="1:8" x14ac:dyDescent="0.25">
      <c r="A111">
        <v>28</v>
      </c>
      <c r="C111" t="str">
        <f ca="1">OFFSET('42p stat'!$A$1,A111*20,0)</f>
        <v>non CUDA AVX_OMP Time</v>
      </c>
      <c r="D111" s="5">
        <f ca="1">OFFSET('42p trace'!$R$56,(A111-1)*56,0)</f>
        <v>3609.473</v>
      </c>
      <c r="E111" s="5">
        <f ca="1">OFFSET('42p trace'!$S$56,(A111-1)*56,0)</f>
        <v>3435.3452000000016</v>
      </c>
      <c r="F111" s="5">
        <f ca="1">OFFSET('42p stat'!$H$1,A111*20,0)</f>
        <v>3435.2206839999999</v>
      </c>
      <c r="G111" s="5">
        <f ca="1">OFFSET('42p stat'!$K$1,A111*20,0)</f>
        <v>3189.1859519999998</v>
      </c>
      <c r="H111" s="5">
        <f ca="1">OFFSET('42p stat'!$N$1,A111*20,0)</f>
        <v>45.453285999999999</v>
      </c>
    </row>
    <row r="112" spans="1:8" x14ac:dyDescent="0.25">
      <c r="A112">
        <v>29</v>
      </c>
      <c r="C112" t="str">
        <f ca="1">OFFSET('42p stat'!$A$1,A112*20,0)</f>
        <v>non CUDA AVX_OMP</v>
      </c>
      <c r="D112" s="5">
        <f ca="1">OFFSET('42p trace'!$R$56,(A112-1)*56,0)</f>
        <v>3719.2900000000013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 t="str">
        <f ca="1">OFFSET('42p stat'!$A$1,A113*20,0)</f>
        <v>non CUDA AVX_OMP non hash</v>
      </c>
      <c r="D113" s="5">
        <f ca="1">OFFSET('42p trace'!$R$56,(A113-1)*56,0)</f>
        <v>3559.0463999999997</v>
      </c>
      <c r="E113" s="5">
        <f ca="1">OFFSET('42p trace'!$S$56,(A113-1)*56,0)</f>
        <v>3445.8274000000001</v>
      </c>
      <c r="F113" s="5">
        <f ca="1">OFFSET('42p stat'!$H$1,A113*20,0)</f>
        <v>3445.7022360000001</v>
      </c>
      <c r="G113" s="5">
        <f ca="1">OFFSET('42p stat'!$K$1,A113*20,0)</f>
        <v>3199.426254</v>
      </c>
      <c r="H113" s="5">
        <f ca="1">OFFSET('42p stat'!$N$1,A113*20,0)</f>
        <v>46.056412000000002</v>
      </c>
    </row>
    <row r="114" spans="1:8" x14ac:dyDescent="0.25">
      <c r="A114">
        <v>31</v>
      </c>
      <c r="C114" t="str">
        <f ca="1">OFFSET('42p stat'!$A$1,A114*20,0)</f>
        <v>CUDA ant add CPU_AVX Time</v>
      </c>
      <c r="D114" s="5">
        <f ca="1">OFFSET('42p trace'!$R$56,(A114-1)*56,0)</f>
        <v>9264.6175999999996</v>
      </c>
      <c r="E114" s="5">
        <f ca="1">OFFSET('42p trace'!$S$56,(A114-1)*56,0)</f>
        <v>9142.8876000000037</v>
      </c>
      <c r="F114" s="5">
        <f ca="1">OFFSET('42p stat'!$H$1,A114*20,0)</f>
        <v>9107.3970509999999</v>
      </c>
      <c r="G114" s="5">
        <f ca="1">OFFSET('42p stat'!$K$1,A114*20,0)</f>
        <v>8854.4262299999991</v>
      </c>
      <c r="H114" s="5">
        <f ca="1">OFFSET('42p stat'!$N$1,A114*20,0)</f>
        <v>52.654350999999998</v>
      </c>
    </row>
    <row r="115" spans="1:8" x14ac:dyDescent="0.25">
      <c r="A115">
        <v>32</v>
      </c>
      <c r="C115" t="str">
        <f ca="1">OFFSET('42p stat'!$A$1,A115*20,0)</f>
        <v>non CUDA transp_AVX Time</v>
      </c>
      <c r="D115" s="5">
        <f ca="1">OFFSET('42p trace'!$R$56,(A115-1)*56,0)</f>
        <v>7773.2328000000007</v>
      </c>
      <c r="E115" s="5">
        <f ca="1">OFFSET('42p trace'!$S$56,(A115-1)*56,0)</f>
        <v>7597.5917999999992</v>
      </c>
      <c r="F115" s="5">
        <f ca="1">OFFSET('42p stat'!$H$1,A115*20,0)</f>
        <v>7597.421198</v>
      </c>
      <c r="G115" s="5">
        <f ca="1">OFFSET('42p stat'!$K$1,A115*20,0)</f>
        <v>7225.6151019999998</v>
      </c>
      <c r="H115" s="5">
        <f ca="1">OFFSET('42p stat'!$N$1,A115*20,0)</f>
        <v>62.555878</v>
      </c>
    </row>
    <row r="116" spans="1:8" x14ac:dyDescent="0.25">
      <c r="A116">
        <v>33</v>
      </c>
      <c r="C116" t="str">
        <f ca="1">OFFSET('42p stat'!$A$1,A116*20,0)</f>
        <v>non CUDA transp_AVX</v>
      </c>
      <c r="D116" s="5">
        <f ca="1">OFFSET('42p trace'!$R$56,(A116-1)*56,0)</f>
        <v>4793.6175999999996</v>
      </c>
      <c r="E116" s="5">
        <f ca="1">OFFSET('42p trace'!$S$56,(A116-1)*56,0)</f>
        <v>0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non CUDA transp_AVX non hash</v>
      </c>
      <c r="D117" s="5">
        <f ca="1">OFFSET('42p trace'!$R$56,(A117-1)*56,0)</f>
        <v>4135.9037999999991</v>
      </c>
      <c r="E117" s="5">
        <f ca="1">OFFSET('42p trace'!$S$56,(A117-1)*56,0)</f>
        <v>4022.3126000000011</v>
      </c>
      <c r="F117" s="5">
        <f ca="1">OFFSET('42p stat'!$H$1,A117*20,0)</f>
        <v>4022.1945959999998</v>
      </c>
      <c r="G117" s="5">
        <f ca="1">OFFSET('42p stat'!$K$1,A117*20,0)</f>
        <v>3683.0145739999998</v>
      </c>
      <c r="H117" s="5">
        <f ca="1">OFFSET('42p stat'!$N$1,A117*20,0)</f>
        <v>55.842227999999999</v>
      </c>
    </row>
    <row r="118" spans="1:8" x14ac:dyDescent="0.25">
      <c r="A118">
        <v>35</v>
      </c>
      <c r="C118" t="str">
        <f ca="1">OFFSET('42p stat'!$A$1,A118*20,0)</f>
        <v>non CUDA transp_AVX_OMP Time</v>
      </c>
      <c r="D118" s="5">
        <f ca="1">OFFSET('42p trace'!$R$56,(A118-1)*56,0)</f>
        <v>7799.113800000001</v>
      </c>
      <c r="E118" s="5">
        <f ca="1">OFFSET('42p trace'!$S$56,(A118-1)*56,0)</f>
        <v>7623.8973999999998</v>
      </c>
      <c r="F118" s="5">
        <f ca="1">OFFSET('42p stat'!$H$1,A118*20,0)</f>
        <v>7623.7504580000004</v>
      </c>
      <c r="G118" s="5">
        <f ca="1">OFFSET('42p stat'!$K$1,A118*20,0)</f>
        <v>7248.1130359999997</v>
      </c>
      <c r="H118" s="5">
        <f ca="1">OFFSET('42p stat'!$N$1,A118*20,0)</f>
        <v>63.516401999999999</v>
      </c>
    </row>
    <row r="119" spans="1:8" x14ac:dyDescent="0.25">
      <c r="A119">
        <v>36</v>
      </c>
      <c r="C119" t="str">
        <f ca="1">OFFSET('42p stat'!$A$1,A119*20,0)</f>
        <v>non CUDA transp_AVX_OMP</v>
      </c>
      <c r="D119" s="5">
        <f ca="1">OFFSET('42p trace'!$R$56,(A119-1)*56,0)</f>
        <v>4799.1270000000004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non CUDA transp_AVX_OMP non hash</v>
      </c>
      <c r="D120" s="5">
        <f ca="1">OFFSET('42p trace'!$R$56,(A120-1)*56,0)</f>
        <v>4138.4384</v>
      </c>
      <c r="E120" s="5">
        <f ca="1">OFFSET('42p trace'!$S$56,(A120-1)*56,0)</f>
        <v>4024.4310000000005</v>
      </c>
      <c r="F120" s="5">
        <f ca="1">OFFSET('42p stat'!$H$1,A120*20,0)</f>
        <v>4024.2941219999998</v>
      </c>
      <c r="G120" s="5">
        <f ca="1">OFFSET('42p stat'!$K$1,A120*20,0)</f>
        <v>3678.4431279999999</v>
      </c>
      <c r="H120" s="5">
        <f ca="1">OFFSET('42p stat'!$N$1,A120*20,0)</f>
        <v>58.436408</v>
      </c>
    </row>
    <row r="121" spans="1:8" x14ac:dyDescent="0.25">
      <c r="A121">
        <v>38</v>
      </c>
      <c r="C121" t="str">
        <f ca="1">OFFSET('42p stat'!$A$1,A121*20,0)</f>
        <v>CUDA ant add CPU_AVX_transp Time</v>
      </c>
      <c r="D121" s="5">
        <f ca="1">OFFSET('42p trace'!$R$56,(A121-1)*56,0)</f>
        <v>10622.201999999999</v>
      </c>
      <c r="E121" s="5">
        <f ca="1">OFFSET('42p trace'!$S$56,(A121-1)*56,0)</f>
        <v>10499.87</v>
      </c>
      <c r="F121" s="5">
        <f ca="1">OFFSET('42p stat'!$H$1,A121*20,0)</f>
        <v>10467.621836</v>
      </c>
      <c r="G121" s="5">
        <f ca="1">OFFSET('42p stat'!$K$1,A121*20,0)</f>
        <v>10063.262871000001</v>
      </c>
      <c r="H121" s="5">
        <f ca="1">OFFSET('42p stat'!$N$1,A121*20,0)</f>
        <v>68.697856999999999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8149.6543239999164</v>
      </c>
      <c r="E138" s="5">
        <f ca="1">OFFSET('42p trace'!$V$56,(A31-1)*56,0)</f>
        <v>8085.6777439999869</v>
      </c>
      <c r="F138" s="5">
        <f ca="1">OFFSET('42p stat'!$H$1,A138*20,1)</f>
        <v>7991.5841570000002</v>
      </c>
      <c r="G138" s="5">
        <f ca="1">OFFSET('42p stat'!$K$1,A138*20,1)</f>
        <v>167.72619499999999</v>
      </c>
      <c r="H138" s="5">
        <f ca="1">OFFSET('42p stat'!$N$1,A138*20,1)</f>
        <v>29.726962</v>
      </c>
      <c r="J138" s="5">
        <f ca="1">SUM(D138:H138)</f>
        <v>24424.369381999903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43.527375999998583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43.527375999998583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153.86846399999607</v>
      </c>
      <c r="E140" s="5">
        <f ca="1">OFFSET('42p trace'!$V$56,(A33-1)*56,0)</f>
        <v>151.19315599999598</v>
      </c>
      <c r="F140" s="5">
        <f ca="1">OFFSET('42p stat'!$H$1,A140*20,1)</f>
        <v>110.904341</v>
      </c>
      <c r="G140" s="5">
        <f ca="1">OFFSET('42p stat'!$K$1,A140*20,1)</f>
        <v>65.224250999999995</v>
      </c>
      <c r="H140" s="5">
        <f ca="1">OFFSET('42p stat'!$N$1,A140*20,1)</f>
        <v>1.0182999999999999E-2</v>
      </c>
      <c r="J140" s="5">
        <f t="shared" ca="1" si="11"/>
        <v>481.200394999992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26.906976000006178</v>
      </c>
      <c r="E141" s="5">
        <f ca="1">OFFSET('42p trace'!$V$56,(A34-1)*56,0)</f>
        <v>26.171795999999535</v>
      </c>
      <c r="F141" s="5">
        <f ca="1">OFFSET('42p stat'!$H$1,A141*20,1)</f>
        <v>12.21072</v>
      </c>
      <c r="G141" s="5">
        <f ca="1">OFFSET('42p stat'!$K$1,A141*20,1)</f>
        <v>0.68851099999999998</v>
      </c>
      <c r="H141" s="5">
        <f ca="1">OFFSET('42p stat'!$N$1,A141*20,1)</f>
        <v>1.6621E-2</v>
      </c>
      <c r="J141" s="5">
        <f t="shared" ca="1" si="11"/>
        <v>65.994624000005714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24.624515999999677</v>
      </c>
      <c r="E142" s="5">
        <f ca="1">OFFSET('42p trace'!$V$56,(A35-1)*56,0)</f>
        <v>25.237216000001592</v>
      </c>
      <c r="F142" s="5">
        <f ca="1">OFFSET('42p stat'!$H$1,A142*20,1)</f>
        <v>10.566668999999999</v>
      </c>
      <c r="G142" s="5">
        <f ca="1">OFFSET('42p stat'!$K$1,A142*20,1)</f>
        <v>0.32287399999999999</v>
      </c>
      <c r="H142" s="5">
        <f ca="1">OFFSET('42p stat'!$N$1,A142*20,1)</f>
        <v>7.2360000000000002E-3</v>
      </c>
      <c r="J142" s="5">
        <f t="shared" ca="1" si="11"/>
        <v>60.758511000001263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34.902783999996899</v>
      </c>
      <c r="E143" s="5">
        <f ca="1">OFFSET('42p trace'!$V$56,(A36-1)*56,0)</f>
        <v>32.856144000001947</v>
      </c>
      <c r="F143" s="5">
        <f ca="1">OFFSET('42p stat'!$H$1,A143*20,1)</f>
        <v>8.4100210000000004</v>
      </c>
      <c r="G143" s="5">
        <f ca="1">OFFSET('42p stat'!$K$1,A143*20,1)</f>
        <v>0.378218</v>
      </c>
      <c r="H143" s="5">
        <f ca="1">OFFSET('42p stat'!$N$1,A143*20,1)</f>
        <v>2.095E-2</v>
      </c>
      <c r="J143" s="5">
        <f t="shared" ca="1" si="11"/>
        <v>76.56811699999885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212.15932899999578</v>
      </c>
      <c r="E144" s="5">
        <f ca="1">OFFSET('42p trace'!$V$56,(A37-1)*56,0)</f>
        <v>206.36612900000185</v>
      </c>
      <c r="F144" s="5">
        <f ca="1">OFFSET('42p stat'!$H$1,A144*20,1)</f>
        <v>65.805554000000001</v>
      </c>
      <c r="G144" s="5">
        <f ca="1">OFFSET('42p stat'!$K$1,A144*20,1)</f>
        <v>24.753703999999999</v>
      </c>
      <c r="H144" s="5">
        <f ca="1">OFFSET('42p stat'!$N$1,A144*20,1)</f>
        <v>4.3644600000000002</v>
      </c>
      <c r="J144" s="5">
        <f t="shared" ca="1" si="11"/>
        <v>513.44917599999758</v>
      </c>
    </row>
    <row r="145" spans="1:10" x14ac:dyDescent="0.25">
      <c r="A145">
        <v>8</v>
      </c>
      <c r="C145" t="str">
        <f ca="1">OFFSET('42p stat'!$A$1,A145*20,0)</f>
        <v>CUDA ant add CPU12</v>
      </c>
      <c r="D145" s="5">
        <f ca="1">OFFSET('42p trace'!$U$56,(A38-1)*56,0)</f>
        <v>1790.6092359999896</v>
      </c>
      <c r="E145" s="5">
        <f ca="1">OFFSET('42p trace'!$V$56,(A38-1)*56,0)</f>
        <v>1709.7664000000098</v>
      </c>
      <c r="F145" s="5">
        <f ca="1">OFFSET('42p stat'!$H$1,A145*20,1)</f>
        <v>1505.413423</v>
      </c>
      <c r="G145" s="5">
        <f ca="1">OFFSET('42p stat'!$K$1,A145*20,1)</f>
        <v>1337.1894569999999</v>
      </c>
      <c r="H145" s="5">
        <f ca="1">OFFSET('42p stat'!$N$1,A145*20,1)</f>
        <v>2.8013789999999998</v>
      </c>
      <c r="J145" s="5">
        <f t="shared" ca="1" si="11"/>
        <v>6345.7798949999997</v>
      </c>
    </row>
    <row r="146" spans="1:10" x14ac:dyDescent="0.25">
      <c r="A146">
        <v>9</v>
      </c>
      <c r="C146" t="str">
        <f ca="1">OFFSET('42p stat'!$A$1,A146*20,0)</f>
        <v>CUDA opt</v>
      </c>
      <c r="D146" s="5">
        <f ca="1">OFFSET('42p trace'!$U$56,(A39-1)*56,0)</f>
        <v>65.011716000000078</v>
      </c>
      <c r="E146" s="5">
        <f ca="1">OFFSET('42p trace'!$V$56,(A39-1)*56,0)</f>
        <v>0</v>
      </c>
      <c r="F146" s="5">
        <f ca="1">OFFSET('42p stat'!$H$1,A146*20,1)</f>
        <v>0</v>
      </c>
      <c r="G146" s="5">
        <f ca="1">OFFSET('42p stat'!$K$1,A146*20,1)</f>
        <v>0</v>
      </c>
      <c r="H146" s="5">
        <f ca="1">OFFSET('42p stat'!$N$1,A146*20,1)</f>
        <v>0</v>
      </c>
      <c r="J146" s="5">
        <f t="shared" ca="1" si="11"/>
        <v>65.011716000000078</v>
      </c>
    </row>
    <row r="147" spans="1:10" x14ac:dyDescent="0.25">
      <c r="A147">
        <v>10</v>
      </c>
      <c r="C147" t="str">
        <f ca="1">OFFSET('42p stat'!$A$1,A147*20,0)</f>
        <v>CUDA opt Time</v>
      </c>
      <c r="D147" s="5">
        <f ca="1">OFFSET('42p trace'!$U$56,(A40-1)*56,0)</f>
        <v>82.649044000006924</v>
      </c>
      <c r="E147" s="5">
        <f ca="1">OFFSET('42p trace'!$V$56,(A40-1)*56,0)</f>
        <v>78.660675999994851</v>
      </c>
      <c r="F147" s="5">
        <f ca="1">OFFSET('42p stat'!$H$1,A147*20,1)</f>
        <v>36.991286000000002</v>
      </c>
      <c r="G147" s="5">
        <f ca="1">OFFSET('42p stat'!$K$1,A147*20,1)</f>
        <v>16.288945999999999</v>
      </c>
      <c r="H147" s="5">
        <f ca="1">OFFSET('42p stat'!$N$1,A147*20,1)</f>
        <v>0</v>
      </c>
      <c r="J147" s="5">
        <f t="shared" ca="1" si="11"/>
        <v>214.5899520000018</v>
      </c>
    </row>
    <row r="148" spans="1:10" x14ac:dyDescent="0.25">
      <c r="A148">
        <v>11</v>
      </c>
      <c r="C148" t="str">
        <f ca="1">OFFSET('42p stat'!$A$1,A148*20,0)</f>
        <v>CUDA opt non hash</v>
      </c>
      <c r="D148" s="5">
        <f ca="1">OFFSET('42p trace'!$U$56,(A41-1)*56,0)</f>
        <v>55.634896000003899</v>
      </c>
      <c r="E148" s="5">
        <f ca="1">OFFSET('42p trace'!$V$56,(A41-1)*56,0)</f>
        <v>52.712515999995183</v>
      </c>
      <c r="F148" s="5">
        <f ca="1">OFFSET('42p stat'!$H$1,A148*20,1)</f>
        <v>25.925180000000001</v>
      </c>
      <c r="G148" s="5">
        <f ca="1">OFFSET('42p stat'!$K$1,A148*20,1)</f>
        <v>14.154438000000001</v>
      </c>
      <c r="H148" s="5">
        <f ca="1">OFFSET('42p stat'!$N$1,A148*20,1)</f>
        <v>0</v>
      </c>
      <c r="J148" s="5">
        <f t="shared" ca="1" si="11"/>
        <v>148.42702999999909</v>
      </c>
    </row>
    <row r="149" spans="1:10" x14ac:dyDescent="0.25">
      <c r="A149">
        <v>12</v>
      </c>
      <c r="C149" t="str">
        <f ca="1">OFFSET('42p stat'!$A$1,A149*20,0)</f>
        <v>CUDA opt ant</v>
      </c>
      <c r="D149" s="5">
        <f ca="1">OFFSET('42p trace'!$U$56,(A42-1)*56,0)</f>
        <v>56.30920000000912</v>
      </c>
      <c r="E149" s="5">
        <f ca="1">OFFSET('42p trace'!$V$56,(A42-1)*56,0)</f>
        <v>52.767200000003214</v>
      </c>
      <c r="F149" s="5">
        <f ca="1">OFFSET('42p stat'!$H$1,A149*20,1)</f>
        <v>19.562861999999999</v>
      </c>
      <c r="G149" s="5">
        <f ca="1">OFFSET('42p stat'!$K$1,A149*20,1)</f>
        <v>0.28231800000000001</v>
      </c>
      <c r="H149" s="5">
        <f ca="1">OFFSET('42p stat'!$N$1,A149*20,1)</f>
        <v>0</v>
      </c>
      <c r="J149" s="5">
        <f t="shared" ca="1" si="11"/>
        <v>128.92158000001234</v>
      </c>
    </row>
    <row r="150" spans="1:10" x14ac:dyDescent="0.25">
      <c r="A150">
        <v>13</v>
      </c>
      <c r="C150" t="str">
        <f ca="1">OFFSET('42p stat'!$A$1,A150*20,0)</f>
        <v>CUDA opt ant non hash</v>
      </c>
      <c r="D150" s="5">
        <f ca="1">OFFSET('42p trace'!$U$56,(A43-1)*56,0)</f>
        <v>1874.3874439999613</v>
      </c>
      <c r="E150" s="5">
        <f ca="1">OFFSET('42p trace'!$V$56,(A43-1)*56,0)</f>
        <v>61.426804000004516</v>
      </c>
      <c r="F150" s="5">
        <f ca="1">OFFSET('42p stat'!$H$1,A150*20,1)</f>
        <v>19.537777999999999</v>
      </c>
      <c r="G150" s="5">
        <f ca="1">OFFSET('42p stat'!$K$1,A150*20,1)</f>
        <v>0.39409899999999998</v>
      </c>
      <c r="H150" s="5">
        <f ca="1">OFFSET('42p stat'!$N$1,A150*20,1)</f>
        <v>0</v>
      </c>
      <c r="J150" s="5">
        <f t="shared" ca="1" si="11"/>
        <v>1955.7461249999658</v>
      </c>
    </row>
    <row r="151" spans="1:10" x14ac:dyDescent="0.25">
      <c r="A151">
        <v>14</v>
      </c>
      <c r="C151" t="str">
        <f ca="1">OFFSET('42p stat'!$A$1,A151*20,0)</f>
        <v>CUDA opt ant par</v>
      </c>
      <c r="D151" s="5">
        <f ca="1">OFFSET('42p trace'!$U$56,(A44-1)*56,0)</f>
        <v>97.14206399999081</v>
      </c>
      <c r="E151" s="5">
        <f ca="1">OFFSET('42p trace'!$V$56,(A44-1)*56,0)</f>
        <v>97.926015999989474</v>
      </c>
      <c r="F151" s="5">
        <f ca="1">OFFSET('42p stat'!$H$1,A151*20,1)</f>
        <v>48.252408000000003</v>
      </c>
      <c r="G151" s="5">
        <f ca="1">OFFSET('42p stat'!$K$1,A151*20,1)</f>
        <v>2.3273419999999998</v>
      </c>
      <c r="H151" s="5">
        <f ca="1">OFFSET('42p stat'!$N$1,A151*20,1)</f>
        <v>0</v>
      </c>
      <c r="J151" s="5">
        <f t="shared" ref="J151:J156" ca="1" si="12">SUM(D151:H151)</f>
        <v>245.64782999998027</v>
      </c>
    </row>
    <row r="152" spans="1:10" x14ac:dyDescent="0.25">
      <c r="A152">
        <v>15</v>
      </c>
      <c r="C152" t="str">
        <f ca="1">OFFSET('42p stat'!$A$1,A152*20,0)</f>
        <v>non CUDA Time</v>
      </c>
      <c r="D152" s="5">
        <f ca="1">OFFSET('42p trace'!$U$56,(A45-1)*56,0)</f>
        <v>16791.628662439987</v>
      </c>
      <c r="E152" s="5">
        <f ca="1">OFFSET('42p trace'!$V$56,(A45-1)*56,0)</f>
        <v>16698.256763039997</v>
      </c>
      <c r="F152" s="5">
        <f ca="1">OFFSET('42p stat'!$H$1,A152*20,1)</f>
        <v>16697.900438000001</v>
      </c>
      <c r="G152" s="5">
        <f ca="1">OFFSET('42p stat'!$K$1,A152*20,1)</f>
        <v>16570.226784999999</v>
      </c>
      <c r="H152" s="5">
        <f ca="1">OFFSET('42p stat'!$N$1,A152*20,1)</f>
        <v>3.83765</v>
      </c>
      <c r="J152" s="5">
        <f t="shared" ca="1" si="12"/>
        <v>66761.850298479985</v>
      </c>
    </row>
    <row r="153" spans="1:10" x14ac:dyDescent="0.25">
      <c r="A153">
        <v>16</v>
      </c>
      <c r="C153" t="str">
        <f ca="1">OFFSET('42p stat'!$A$1,A153*20,0)</f>
        <v>non CUDA</v>
      </c>
      <c r="D153" s="5">
        <f ca="1">OFFSET('42p trace'!$U$56,(A46-1)*56,0)</f>
        <v>6751.6225639999948</v>
      </c>
      <c r="E153" s="5">
        <f ca="1">OFFSET('42p trace'!$V$56,(A46-1)*56,0)</f>
        <v>0</v>
      </c>
      <c r="F153" s="5">
        <f ca="1">OFFSET('42p stat'!$H$1,A153*20,1)</f>
        <v>0</v>
      </c>
      <c r="G153" s="5">
        <f ca="1">OFFSET('42p stat'!$K$1,A153*20,1)</f>
        <v>0</v>
      </c>
      <c r="H153" s="5">
        <f ca="1">OFFSET('42p stat'!$N$1,A153*20,1)</f>
        <v>0</v>
      </c>
      <c r="J153" s="5">
        <f t="shared" ca="1" si="12"/>
        <v>6751.6225639999948</v>
      </c>
    </row>
    <row r="154" spans="1:10" x14ac:dyDescent="0.25">
      <c r="A154">
        <v>17</v>
      </c>
      <c r="C154" t="str">
        <f ca="1">OFFSET('42p stat'!$A$1,A154*20,0)</f>
        <v>non CUDA non hash</v>
      </c>
      <c r="D154" s="5">
        <f ca="1">OFFSET('42p trace'!$U$56,(A47-1)*56,0)</f>
        <v>11109.299872840003</v>
      </c>
      <c r="E154" s="5">
        <f ca="1">OFFSET('42p trace'!$V$56,(A47-1)*56,0)</f>
        <v>10889.593825639999</v>
      </c>
      <c r="F154" s="5">
        <f ca="1">OFFSET('42p stat'!$H$1,A154*20,1)</f>
        <v>10887.006205</v>
      </c>
      <c r="G154" s="5">
        <f ca="1">OFFSET('42p stat'!$K$1,A154*20,1)</f>
        <v>9608.5955489999997</v>
      </c>
      <c r="H154" s="5">
        <f ca="1">OFFSET('42p stat'!$N$1,A154*20,1)</f>
        <v>8.7957850000000004</v>
      </c>
      <c r="J154" s="5">
        <f t="shared" ca="1" si="12"/>
        <v>42503.29123748</v>
      </c>
    </row>
    <row r="155" spans="1:10" x14ac:dyDescent="0.25">
      <c r="A155">
        <v>18</v>
      </c>
      <c r="C155" t="str">
        <f ca="1">OFFSET('42p stat'!$A$1,A155*20,0)</f>
        <v>Classic ACO</v>
      </c>
      <c r="D155" s="5">
        <f ca="1">OFFSET('42p trace'!$U$56,(A48-1)*56,0)</f>
        <v>62782914.832399987</v>
      </c>
      <c r="E155" s="5">
        <f ca="1">OFFSET('42p trace'!$V$56,(A48-1)*56,0)</f>
        <v>62001879.329999983</v>
      </c>
      <c r="F155" s="5">
        <f ca="1">OFFSET('42p stat'!$H$1,A155*20,1)</f>
        <v>61999222.109370999</v>
      </c>
      <c r="G155" s="5">
        <f ca="1">OFFSET('42p stat'!$K$1,A155*20,1)</f>
        <v>61978556.020451002</v>
      </c>
      <c r="H155" s="5">
        <f ca="1">OFFSET('42p stat'!$N$1,A155*20,1)</f>
        <v>16.955922999999999</v>
      </c>
      <c r="J155" s="5">
        <f t="shared" ca="1" si="12"/>
        <v>248762589.24814498</v>
      </c>
    </row>
    <row r="156" spans="1:10" x14ac:dyDescent="0.25">
      <c r="A156">
        <v>19</v>
      </c>
      <c r="C156" t="str">
        <f ca="1">OFFSET('42p stat'!$A$1,A156*20,0)</f>
        <v>Classic ACO non hash</v>
      </c>
      <c r="D156" s="5">
        <f ca="1">OFFSET('42p trace'!$U$56,(A49-1)*56,0)</f>
        <v>1780244598.1024001</v>
      </c>
      <c r="E156" s="5">
        <f ca="1">OFFSET('42p trace'!$V$56,(A49-1)*56,0)</f>
        <v>1779999248.0223999</v>
      </c>
      <c r="F156" s="5">
        <f ca="1">OFFSET('42p stat'!$H$1,A156*20,1)</f>
        <v>1779928160.4315701</v>
      </c>
      <c r="G156" s="5">
        <f ca="1">OFFSET('42p stat'!$K$1,A156*20,1)</f>
        <v>1779115686.77508</v>
      </c>
      <c r="H156" s="5">
        <f ca="1">OFFSET('42p stat'!$N$1,A156*20,1)</f>
        <v>41.567194999999998</v>
      </c>
      <c r="J156" s="5">
        <f t="shared" ca="1" si="12"/>
        <v>7119287734.8986444</v>
      </c>
    </row>
    <row r="157" spans="1:10" x14ac:dyDescent="0.25">
      <c r="A157">
        <v>20</v>
      </c>
      <c r="C157" t="str">
        <f ca="1">OFFSET('42p stat'!$A$1,A157*20,0)</f>
        <v>omp</v>
      </c>
      <c r="D157" s="5">
        <f ca="1">OFFSET('42p trace'!$U$56,(A50-1)*56,0)</f>
        <v>37881.101409959992</v>
      </c>
      <c r="E157" s="5">
        <f ca="1">OFFSET('42p trace'!$V$56,(A50-1)*56,0)</f>
        <v>32896.62474323999</v>
      </c>
      <c r="F157" s="5">
        <f ca="1">OFFSET('42p stat'!$H$1,A157*20,1)</f>
        <v>32889.108933000003</v>
      </c>
      <c r="G157" s="5">
        <f ca="1">OFFSET('42p stat'!$K$1,A157*20,1)</f>
        <v>28617.550938</v>
      </c>
      <c r="H157" s="5">
        <f ca="1">OFFSET('42p stat'!$N$1,A157*20,1)</f>
        <v>12.105295999999999</v>
      </c>
      <c r="J157" s="5">
        <f t="shared" ref="J157:J166" ca="1" si="13">SUM(D157:H157)</f>
        <v>132296.49132019997</v>
      </c>
    </row>
    <row r="158" spans="1:10" x14ac:dyDescent="0.25">
      <c r="A158">
        <v>21</v>
      </c>
      <c r="C158" t="str">
        <f ca="1">OFFSET('42p stat'!$A$1,A158*20,0)</f>
        <v>omp non hash</v>
      </c>
      <c r="D158" s="5">
        <f ca="1">OFFSET('42p trace'!$U$56,(A51-1)*56,0)</f>
        <v>5099.9550041599987</v>
      </c>
      <c r="E158" s="5">
        <f ca="1">OFFSET('42p trace'!$V$56,(A51-1)*56,0)</f>
        <v>5091.4427639999976</v>
      </c>
      <c r="F158" s="5">
        <f ca="1">OFFSET('42p stat'!$H$1,A158*20,1)</f>
        <v>5091.0115269999997</v>
      </c>
      <c r="G158" s="5">
        <f ca="1">OFFSET('42p stat'!$K$1,A158*20,1)</f>
        <v>4670.6849490000004</v>
      </c>
      <c r="H158" s="5">
        <f ca="1">OFFSET('42p stat'!$N$1,A158*20,1)</f>
        <v>2.9300310000000001</v>
      </c>
      <c r="J158" s="5">
        <f t="shared" ca="1" si="13"/>
        <v>19956.024275159998</v>
      </c>
    </row>
    <row r="159" spans="1:10" x14ac:dyDescent="0.25">
      <c r="A159">
        <v>22</v>
      </c>
      <c r="C159" t="str">
        <f ca="1">OFFSET('42p stat'!$A$1,A159*20,0)</f>
        <v>non CUDA transp Time</v>
      </c>
      <c r="D159" s="5">
        <f ca="1">OFFSET('42p trace'!$U$56,(A52-1)*56,0)</f>
        <v>17791.641463839991</v>
      </c>
      <c r="E159" s="5">
        <f ca="1">OFFSET('42p trace'!$V$56,(A52-1)*56,0)</f>
        <v>17752.569343840027</v>
      </c>
      <c r="F159" s="5">
        <f ca="1">OFFSET('42p stat'!$H$1,A159*20,1)</f>
        <v>17755.820522000002</v>
      </c>
      <c r="G159" s="5">
        <f ca="1">OFFSET('42p stat'!$K$1,A159*20,1)</f>
        <v>18644.334718999999</v>
      </c>
      <c r="H159" s="5">
        <f ca="1">OFFSET('42p stat'!$N$1,A159*20,1)</f>
        <v>3.859556</v>
      </c>
      <c r="J159" s="5">
        <f t="shared" ca="1" si="13"/>
        <v>71948.225604680018</v>
      </c>
    </row>
    <row r="160" spans="1:10" x14ac:dyDescent="0.25">
      <c r="A160">
        <v>23</v>
      </c>
      <c r="C160" t="str">
        <f ca="1">OFFSET('42p stat'!$A$1,A160*20,0)</f>
        <v>non CUDA transp</v>
      </c>
      <c r="D160" s="5">
        <f ca="1">OFFSET('42p trace'!$U$56,(A53-1)*56,0)</f>
        <v>6365.9741593600038</v>
      </c>
      <c r="E160" s="5">
        <f ca="1">OFFSET('42p trace'!$V$56,(A53-1)*56,0)</f>
        <v>0</v>
      </c>
      <c r="F160" s="5">
        <f ca="1">OFFSET('42p stat'!$H$1,A160*20,1)</f>
        <v>0</v>
      </c>
      <c r="G160" s="5">
        <f ca="1">OFFSET('42p stat'!$K$1,A160*20,1)</f>
        <v>0</v>
      </c>
      <c r="H160" s="5">
        <f ca="1">OFFSET('42p stat'!$N$1,A160*20,1)</f>
        <v>0</v>
      </c>
      <c r="J160" s="5">
        <f t="shared" ca="1" si="13"/>
        <v>6365.9741593600038</v>
      </c>
    </row>
    <row r="161" spans="1:10" x14ac:dyDescent="0.25">
      <c r="A161">
        <v>24</v>
      </c>
      <c r="C161" t="str">
        <f ca="1">OFFSET('42p stat'!$A$1,A161*20,0)</f>
        <v>non CUDA transp non hash</v>
      </c>
      <c r="D161" s="5">
        <f ca="1">OFFSET('42p trace'!$U$56,(A54-1)*56,0)</f>
        <v>1040.9226176400002</v>
      </c>
      <c r="E161" s="5">
        <f ca="1">OFFSET('42p trace'!$V$56,(A54-1)*56,0)</f>
        <v>1041.6726313600034</v>
      </c>
      <c r="F161" s="5">
        <f ca="1">OFFSET('42p stat'!$H$1,A161*20,1)</f>
        <v>1041.2147480000001</v>
      </c>
      <c r="G161" s="5">
        <f ca="1">OFFSET('42p stat'!$K$1,A161*20,1)</f>
        <v>618.35559899999998</v>
      </c>
      <c r="H161" s="5">
        <f ca="1">OFFSET('42p stat'!$N$1,A161*20,1)</f>
        <v>6.4537000000000004</v>
      </c>
      <c r="J161" s="5">
        <f t="shared" ca="1" si="13"/>
        <v>3748.6192960000039</v>
      </c>
    </row>
    <row r="162" spans="1:10" x14ac:dyDescent="0.25">
      <c r="A162">
        <v>25</v>
      </c>
      <c r="C162" t="str">
        <f ca="1">OFFSET('42p stat'!$A$1,A162*20,0)</f>
        <v>non CUDA AVX Time</v>
      </c>
      <c r="D162" s="5">
        <f ca="1">OFFSET('42p trace'!$U$56,(A55-1)*56,0)</f>
        <v>17503.341427040006</v>
      </c>
      <c r="E162" s="5">
        <f ca="1">OFFSET('42p trace'!$V$56,(A55-1)*56,0)</f>
        <v>17491.85148276003</v>
      </c>
      <c r="F162" s="5">
        <f ca="1">OFFSET('42p stat'!$H$1,A162*20,1)</f>
        <v>17491.838182</v>
      </c>
      <c r="G162" s="5">
        <f ca="1">OFFSET('42p stat'!$K$1,A162*20,1)</f>
        <v>17743.702486999999</v>
      </c>
      <c r="H162" s="5">
        <f ca="1">OFFSET('42p stat'!$N$1,A162*20,1)</f>
        <v>5.682245</v>
      </c>
      <c r="J162" s="5">
        <f t="shared" ca="1" si="13"/>
        <v>70236.415823800038</v>
      </c>
    </row>
    <row r="163" spans="1:10" x14ac:dyDescent="0.25">
      <c r="A163">
        <v>26</v>
      </c>
      <c r="C163" t="str">
        <f ca="1">OFFSET('42p stat'!$A$1,A163*20,0)</f>
        <v>non CUDA AVX</v>
      </c>
      <c r="D163" s="5">
        <f ca="1">OFFSET('42p trace'!$U$56,(A56-1)*56,0)</f>
        <v>3426.6815929999993</v>
      </c>
      <c r="E163" s="5">
        <f ca="1">OFFSET('42p trace'!$V$56,(A56-1)*56,0)</f>
        <v>0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>
        <f t="shared" ca="1" si="13"/>
        <v>3426.6815929999993</v>
      </c>
    </row>
    <row r="164" spans="1:10" x14ac:dyDescent="0.25">
      <c r="A164">
        <v>27</v>
      </c>
      <c r="C164" t="str">
        <f ca="1">OFFSET('42p stat'!$A$1,A164*20,0)</f>
        <v>non CUDA AVX non hash</v>
      </c>
      <c r="D164" s="5">
        <f ca="1">OFFSET('42p trace'!$U$56,(A57-1)*56,0)</f>
        <v>2356.7715182399993</v>
      </c>
      <c r="E164" s="5">
        <f ca="1">OFFSET('42p trace'!$V$56,(A57-1)*56,0)</f>
        <v>2340.0266235599988</v>
      </c>
      <c r="F164" s="5">
        <f ca="1">OFFSET('42p stat'!$H$1,A164*20,1)</f>
        <v>2340.1391779999999</v>
      </c>
      <c r="G164" s="5">
        <f ca="1">OFFSET('42p stat'!$K$1,A164*20,1)</f>
        <v>2028.255529</v>
      </c>
      <c r="H164" s="5">
        <f ca="1">OFFSET('42p stat'!$N$1,A164*20,1)</f>
        <v>5.6676840000000004</v>
      </c>
      <c r="J164" s="5">
        <f t="shared" ca="1" si="13"/>
        <v>9070.8605327999976</v>
      </c>
    </row>
    <row r="165" spans="1:10" x14ac:dyDescent="0.25">
      <c r="A165">
        <v>28</v>
      </c>
      <c r="C165" t="str">
        <f ca="1">OFFSET('42p stat'!$A$1,A165*20,0)</f>
        <v>non CUDA AVX_OMP Time</v>
      </c>
      <c r="D165" s="5">
        <f ca="1">OFFSET('42p trace'!$U$56,(A58-1)*56,0)</f>
        <v>3525.9179969999973</v>
      </c>
      <c r="E165" s="5">
        <f ca="1">OFFSET('42p trace'!$V$56,(A58-1)*56,0)</f>
        <v>3361.5357009599988</v>
      </c>
      <c r="F165" s="5">
        <f ca="1">OFFSET('42p stat'!$H$1,A165*20,1)</f>
        <v>3361.571805</v>
      </c>
      <c r="G165" s="5">
        <f ca="1">OFFSET('42p stat'!$K$1,A165*20,1)</f>
        <v>2906.0320160000001</v>
      </c>
      <c r="H165" s="5">
        <f ca="1">OFFSET('42p stat'!$N$1,A165*20,1)</f>
        <v>7.4865240000000002</v>
      </c>
      <c r="J165" s="5">
        <f t="shared" ca="1" si="13"/>
        <v>13162.544042959995</v>
      </c>
    </row>
    <row r="166" spans="1:10" x14ac:dyDescent="0.25">
      <c r="A166">
        <v>29</v>
      </c>
      <c r="C166" t="str">
        <f ca="1">OFFSET('42p stat'!$A$1,A166*20,0)</f>
        <v>non CUDA AVX_OMP</v>
      </c>
      <c r="D166" s="5">
        <f ca="1">OFFSET('42p trace'!$U$56,(A59-1)*56,0)</f>
        <v>3504.1638479999988</v>
      </c>
      <c r="E166" s="5">
        <f ca="1">OFFSET('42p trace'!$V$56,(A59-1)*56,0)</f>
        <v>0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>
        <f t="shared" ca="1" si="13"/>
        <v>3504.1638479999988</v>
      </c>
    </row>
    <row r="167" spans="1:10" x14ac:dyDescent="0.25">
      <c r="A167">
        <v>30</v>
      </c>
      <c r="C167" t="str">
        <f ca="1">OFFSET('42p stat'!$A$1,A167*20,0)</f>
        <v>non CUDA AVX_OMP non hash</v>
      </c>
      <c r="D167" s="5">
        <f ca="1">OFFSET('42p trace'!$U$56,(A60-1)*56,0)</f>
        <v>3591.9314070399978</v>
      </c>
      <c r="E167" s="5">
        <f ca="1">OFFSET('42p trace'!$V$56,(A60-1)*56,0)</f>
        <v>3544.9952392400032</v>
      </c>
      <c r="F167" s="5">
        <f ca="1">OFFSET('42p stat'!$H$1,A167*20,1)</f>
        <v>3544.6908400000002</v>
      </c>
      <c r="G167" s="5">
        <f ca="1">OFFSET('42p stat'!$K$1,A167*20,1)</f>
        <v>3106.1973290000001</v>
      </c>
      <c r="H167" s="5">
        <f ca="1">OFFSET('42p stat'!$N$1,A167*20,1)</f>
        <v>8.150264</v>
      </c>
      <c r="J167" s="5">
        <f t="shared" ref="J167:J187" ca="1" si="14">SUM(D167:H167)</f>
        <v>13795.96507928</v>
      </c>
    </row>
    <row r="168" spans="1:10" x14ac:dyDescent="0.25">
      <c r="A168">
        <v>31</v>
      </c>
      <c r="C168" t="str">
        <f ca="1">OFFSET('42p stat'!$A$1,A168*20,0)</f>
        <v>CUDA ant add CPU_AVX Time</v>
      </c>
      <c r="D168" s="5">
        <f ca="1">OFFSET('42p trace'!$U$56,(A61-1)*56,0)</f>
        <v>416.58279423999875</v>
      </c>
      <c r="E168" s="5">
        <f ca="1">OFFSET('42p trace'!$V$56,(A61-1)*56,0)</f>
        <v>419.05008624000294</v>
      </c>
      <c r="F168" s="5">
        <f ca="1">OFFSET('42p stat'!$H$1,A168*20,1)</f>
        <v>346.24252100000001</v>
      </c>
      <c r="G168" s="5">
        <f ca="1">OFFSET('42p stat'!$K$1,A168*20,1)</f>
        <v>316.63459799999998</v>
      </c>
      <c r="H168" s="5">
        <f ca="1">OFFSET('42p stat'!$N$1,A168*20,1)</f>
        <v>5.0268759999999997</v>
      </c>
      <c r="J168" s="5">
        <f t="shared" ca="1" si="14"/>
        <v>1503.5368754800015</v>
      </c>
    </row>
    <row r="169" spans="1:10" x14ac:dyDescent="0.25">
      <c r="A169">
        <v>32</v>
      </c>
      <c r="C169" t="str">
        <f ca="1">OFFSET('42p stat'!$A$1,A169*20,0)</f>
        <v>non CUDA transp_AVX Time</v>
      </c>
      <c r="D169" s="5">
        <f ca="1">OFFSET('42p trace'!$U$56,(A62-1)*56,0)</f>
        <v>14784.637956159999</v>
      </c>
      <c r="E169" s="5">
        <f ca="1">OFFSET('42p trace'!$V$56,(A62-1)*56,0)</f>
        <v>14697.72343876</v>
      </c>
      <c r="F169" s="5">
        <f ca="1">OFFSET('42p stat'!$H$1,A169*20,1)</f>
        <v>14699.960166999999</v>
      </c>
      <c r="G169" s="5">
        <f ca="1">OFFSET('42p stat'!$K$1,A169*20,1)</f>
        <v>15536.337814</v>
      </c>
      <c r="H169" s="5">
        <f ca="1">OFFSET('42p stat'!$N$1,A169*20,1)</f>
        <v>4.2109050000000003</v>
      </c>
      <c r="J169" s="5">
        <f t="shared" ca="1" si="14"/>
        <v>59722.870280919997</v>
      </c>
    </row>
    <row r="170" spans="1:10" x14ac:dyDescent="0.25">
      <c r="A170">
        <v>33</v>
      </c>
      <c r="C170" t="str">
        <f ca="1">OFFSET('42p stat'!$A$1,A170*20,0)</f>
        <v>non CUDA transp_AVX</v>
      </c>
      <c r="D170" s="5">
        <f ca="1">OFFSET('42p trace'!$U$56,(A63-1)*56,0)</f>
        <v>5768.3459302400042</v>
      </c>
      <c r="E170" s="5">
        <f ca="1">OFFSET('42p trace'!$V$56,(A63-1)*56,0)</f>
        <v>0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>
        <f t="shared" ca="1" si="14"/>
        <v>5768.3459302400042</v>
      </c>
    </row>
    <row r="171" spans="1:10" x14ac:dyDescent="0.25">
      <c r="A171">
        <v>34</v>
      </c>
      <c r="C171" t="str">
        <f ca="1">OFFSET('42p stat'!$A$1,A171*20,0)</f>
        <v>non CUDA transp_AVX non hash</v>
      </c>
      <c r="D171" s="5">
        <f ca="1">OFFSET('42p trace'!$U$56,(A64-1)*56,0)</f>
        <v>1361.4556315599984</v>
      </c>
      <c r="E171" s="5">
        <f ca="1">OFFSET('42p trace'!$V$56,(A64-1)*56,0)</f>
        <v>1341.6614832399996</v>
      </c>
      <c r="F171" s="5">
        <f ca="1">OFFSET('42p stat'!$H$1,A171*20,1)</f>
        <v>1341.149666</v>
      </c>
      <c r="G171" s="5">
        <f ca="1">OFFSET('42p stat'!$K$1,A171*20,1)</f>
        <v>837.341994</v>
      </c>
      <c r="H171" s="5">
        <f ca="1">OFFSET('42p stat'!$N$1,A171*20,1)</f>
        <v>6.543107</v>
      </c>
      <c r="J171" s="5">
        <f t="shared" ca="1" si="14"/>
        <v>4888.1518817999986</v>
      </c>
    </row>
    <row r="172" spans="1:10" x14ac:dyDescent="0.25">
      <c r="A172">
        <v>35</v>
      </c>
      <c r="C172" t="str">
        <f ca="1">OFFSET('42p stat'!$A$1,A172*20,0)</f>
        <v>non CUDA transp_AVX_OMP Time</v>
      </c>
      <c r="D172" s="5">
        <f ca="1">OFFSET('42p trace'!$U$56,(A65-1)*56,0)</f>
        <v>13439.514499560004</v>
      </c>
      <c r="E172" s="5">
        <f ca="1">OFFSET('42p trace'!$V$56,(A65-1)*56,0)</f>
        <v>13533.710515240002</v>
      </c>
      <c r="F172" s="5">
        <f ca="1">OFFSET('42p stat'!$H$1,A172*20,1)</f>
        <v>13534.623744</v>
      </c>
      <c r="G172" s="5">
        <f ca="1">OFFSET('42p stat'!$K$1,A172*20,1)</f>
        <v>14649.413148</v>
      </c>
      <c r="H172" s="5">
        <f ca="1">OFFSET('42p stat'!$N$1,A172*20,1)</f>
        <v>5.928102</v>
      </c>
      <c r="J172" s="5">
        <f t="shared" ca="1" si="14"/>
        <v>55163.190008800004</v>
      </c>
    </row>
    <row r="173" spans="1:10" x14ac:dyDescent="0.25">
      <c r="A173">
        <v>36</v>
      </c>
      <c r="C173" t="str">
        <f ca="1">OFFSET('42p stat'!$A$1,A173*20,0)</f>
        <v>non CUDA transp_AVX_OMP</v>
      </c>
      <c r="D173" s="5">
        <f ca="1">OFFSET('42p trace'!$U$56,(A66-1)*56,0)</f>
        <v>4018.5518370000018</v>
      </c>
      <c r="E173" s="5">
        <f ca="1">OFFSET('42p trace'!$V$56,(A66-1)*56,0)</f>
        <v>0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4018.5518370000018</v>
      </c>
    </row>
    <row r="174" spans="1:10" x14ac:dyDescent="0.25">
      <c r="A174">
        <v>37</v>
      </c>
      <c r="C174" t="str">
        <f ca="1">OFFSET('42p stat'!$A$1,A174*20,0)</f>
        <v>non CUDA transp_AVX_OMP non hash</v>
      </c>
      <c r="D174" s="5">
        <f ca="1">OFFSET('42p trace'!$U$56,(A67-1)*56,0)</f>
        <v>904.09051344000068</v>
      </c>
      <c r="E174" s="5">
        <f ca="1">OFFSET('42p trace'!$V$56,(A67-1)*56,0)</f>
        <v>886.71074099999942</v>
      </c>
      <c r="F174" s="5">
        <f ca="1">OFFSET('42p stat'!$H$1,A174*20,1)</f>
        <v>886.31043399999999</v>
      </c>
      <c r="G174" s="5">
        <f ca="1">OFFSET('42p stat'!$K$1,A174*20,1)</f>
        <v>582.74484500000005</v>
      </c>
      <c r="H174" s="5">
        <f ca="1">OFFSET('42p stat'!$N$1,A174*20,1)</f>
        <v>5.5874170000000003</v>
      </c>
      <c r="J174" s="5">
        <f t="shared" ca="1" si="14"/>
        <v>3265.4439504400002</v>
      </c>
    </row>
    <row r="175" spans="1:10" x14ac:dyDescent="0.25">
      <c r="A175">
        <v>38</v>
      </c>
      <c r="C175" t="str">
        <f ca="1">OFFSET('42p stat'!$A$1,A175*20,0)</f>
        <v>CUDA ant add CPU_AVX_transp Time</v>
      </c>
      <c r="D175" s="5">
        <f ca="1">OFFSET('42p trace'!$U$56,(A68-1)*56,0)</f>
        <v>867.62419599999998</v>
      </c>
      <c r="E175" s="5">
        <f ca="1">OFFSET('42p trace'!$V$56,(A68-1)*56,0)</f>
        <v>839.52609999999538</v>
      </c>
      <c r="F175" s="5">
        <f ca="1">OFFSET('42p stat'!$H$1,A175*20,1)</f>
        <v>647.43178399999999</v>
      </c>
      <c r="G175" s="5">
        <f ca="1">OFFSET('42p stat'!$K$1,A175*20,1)</f>
        <v>312.22342300000003</v>
      </c>
      <c r="H175" s="5">
        <f ca="1">OFFSET('42p stat'!$N$1,A175*20,1)</f>
        <v>5.7644299999999999</v>
      </c>
      <c r="J175" s="5">
        <f t="shared" ca="1" si="14"/>
        <v>2672.5699329999952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25.023074172082886</v>
      </c>
      <c r="E194" s="8">
        <f ca="1">$D$192*SQRT(E138)/$E$192</f>
        <v>24.924662333259541</v>
      </c>
      <c r="F194" s="8">
        <f ca="1">$D$192*SQRT(F138)/$E$192</f>
        <v>24.779212940499622</v>
      </c>
      <c r="G194" s="8">
        <f ca="1">$D$192*SQRT(G138)/$E$192</f>
        <v>3.5898104426612831</v>
      </c>
      <c r="H194" s="8">
        <f ca="1">$D$192*SQRT(H138)/$E$192</f>
        <v>1.5112848653989754</v>
      </c>
      <c r="J194" s="8">
        <f ca="1">$D$192*SQRT(J138)/$E$192</f>
        <v>43.319431533179383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1.828741466919775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1.828741466919775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3.4383167140401274</v>
      </c>
      <c r="E196" s="8">
        <f t="shared" ca="1" si="17"/>
        <v>3.4082946706222002</v>
      </c>
      <c r="F196" s="8">
        <f t="shared" ca="1" si="17"/>
        <v>2.9190755947237821</v>
      </c>
      <c r="G196" s="8">
        <f t="shared" ca="1" si="17"/>
        <v>2.2385954643106021</v>
      </c>
      <c r="H196" s="8">
        <f t="shared" ca="1" si="17"/>
        <v>2.7971061045301802E-2</v>
      </c>
      <c r="J196" s="8">
        <f t="shared" ca="1" si="16"/>
        <v>6.0804266913300902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1.4378166712180223</v>
      </c>
      <c r="E197" s="8">
        <f t="shared" ca="1" si="18"/>
        <v>1.4180378804079825</v>
      </c>
      <c r="F197" s="8">
        <f t="shared" ca="1" si="18"/>
        <v>0.96859384627407163</v>
      </c>
      <c r="G197" s="8">
        <f t="shared" ca="1" si="18"/>
        <v>0.22999929815545089</v>
      </c>
      <c r="H197" s="8">
        <f t="shared" ca="1" si="18"/>
        <v>3.5735481975202182E-2</v>
      </c>
      <c r="J197" s="8">
        <f t="shared" ca="1" si="16"/>
        <v>2.2517768431104441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1.3754820294398524</v>
      </c>
      <c r="E198" s="8">
        <f t="shared" ca="1" si="19"/>
        <v>1.3924890590996117</v>
      </c>
      <c r="F198" s="8">
        <f t="shared" ca="1" si="19"/>
        <v>0.90103180443755693</v>
      </c>
      <c r="G198" s="8">
        <f t="shared" ca="1" si="19"/>
        <v>0.15750255606814767</v>
      </c>
      <c r="H198" s="8">
        <f t="shared" ca="1" si="19"/>
        <v>2.3578726683177783E-2</v>
      </c>
      <c r="J198" s="8">
        <f t="shared" ca="1" si="16"/>
        <v>2.1606012860201895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1.6375746396081496</v>
      </c>
      <c r="E199" s="8">
        <f t="shared" ca="1" si="20"/>
        <v>1.5888370765462863</v>
      </c>
      <c r="F199" s="8">
        <f t="shared" ca="1" si="20"/>
        <v>0.80383999245621007</v>
      </c>
      <c r="G199" s="8">
        <f t="shared" ca="1" si="20"/>
        <v>0.17046772532066004</v>
      </c>
      <c r="H199" s="8">
        <f t="shared" ca="1" si="20"/>
        <v>4.0120199401299086E-2</v>
      </c>
      <c r="J199" s="8">
        <f t="shared" ca="1" si="16"/>
        <v>2.4254652265789982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4.0374033196756143</v>
      </c>
      <c r="E200" s="8">
        <f t="shared" ca="1" si="21"/>
        <v>3.981899348718918</v>
      </c>
      <c r="F200" s="8">
        <f t="shared" ca="1" si="21"/>
        <v>2.2485489376324455</v>
      </c>
      <c r="G200" s="8">
        <f t="shared" ca="1" si="21"/>
        <v>1.3790854164003039</v>
      </c>
      <c r="H200" s="8">
        <f t="shared" ca="1" si="21"/>
        <v>0.57907701622495777</v>
      </c>
      <c r="J200" s="8">
        <f t="shared" ca="1" si="16"/>
        <v>6.2808699310232345</v>
      </c>
    </row>
    <row r="201" spans="1:10" x14ac:dyDescent="0.25">
      <c r="A201">
        <v>8</v>
      </c>
      <c r="C201" t="str">
        <f ca="1">OFFSET('42p stat'!$A$1,A201*20,0)</f>
        <v>CUDA ant add CPU12</v>
      </c>
      <c r="D201" s="8">
        <f t="shared" ref="D201:H201" ca="1" si="22">$D$192*SQRT(D145)/$E$192</f>
        <v>11.729283389037507</v>
      </c>
      <c r="E201" s="8">
        <f t="shared" ca="1" si="22"/>
        <v>11.4614472055147</v>
      </c>
      <c r="F201" s="8">
        <f t="shared" ca="1" si="22"/>
        <v>10.754716366131465</v>
      </c>
      <c r="G201" s="8">
        <f t="shared" ca="1" si="22"/>
        <v>10.13602191987685</v>
      </c>
      <c r="H201" s="8">
        <f t="shared" ca="1" si="22"/>
        <v>0.46393485677193946</v>
      </c>
      <c r="J201" s="8">
        <f t="shared" ca="1" si="16"/>
        <v>22.080737326743414</v>
      </c>
    </row>
    <row r="202" spans="1:10" x14ac:dyDescent="0.25">
      <c r="A202">
        <v>9</v>
      </c>
      <c r="C202" t="str">
        <f ca="1">OFFSET('42p stat'!$A$1,A202*20,0)</f>
        <v>CUDA opt</v>
      </c>
      <c r="D202" s="8">
        <f t="shared" ref="D202:H202" ca="1" si="23">$D$192*SQRT(D146)/$E$192</f>
        <v>2.2349452261100282</v>
      </c>
      <c r="E202" s="8">
        <f t="shared" ca="1" si="23"/>
        <v>0</v>
      </c>
      <c r="F202" s="8">
        <f t="shared" ca="1" si="23"/>
        <v>0</v>
      </c>
      <c r="G202" s="8">
        <f t="shared" ca="1" si="23"/>
        <v>0</v>
      </c>
      <c r="H202" s="8">
        <f t="shared" ca="1" si="23"/>
        <v>0</v>
      </c>
      <c r="J202" s="8">
        <f t="shared" ca="1" si="16"/>
        <v>2.2349452261100282</v>
      </c>
    </row>
    <row r="203" spans="1:10" x14ac:dyDescent="0.25">
      <c r="A203">
        <v>10</v>
      </c>
      <c r="C203" t="str">
        <f ca="1">OFFSET('42p stat'!$A$1,A203*20,0)</f>
        <v>CUDA opt Time</v>
      </c>
      <c r="D203" s="8">
        <f t="shared" ref="D203:H203" ca="1" si="24">$D$192*SQRT(D147)/$E$192</f>
        <v>2.5199387589004085</v>
      </c>
      <c r="E203" s="8">
        <f t="shared" ca="1" si="24"/>
        <v>2.4583850508884084</v>
      </c>
      <c r="F203" s="8">
        <f t="shared" ca="1" si="24"/>
        <v>1.6858571961918958</v>
      </c>
      <c r="G203" s="8">
        <f t="shared" ca="1" si="24"/>
        <v>1.118710105019169</v>
      </c>
      <c r="H203" s="8">
        <f t="shared" ca="1" si="24"/>
        <v>0</v>
      </c>
      <c r="J203" s="8">
        <f t="shared" ca="1" si="16"/>
        <v>4.0604648985139793</v>
      </c>
    </row>
    <row r="204" spans="1:10" x14ac:dyDescent="0.25">
      <c r="A204">
        <v>11</v>
      </c>
      <c r="C204" t="str">
        <f ca="1">OFFSET('42p stat'!$A$1,A204*20,0)</f>
        <v>CUDA opt non hash</v>
      </c>
      <c r="D204" s="8">
        <f t="shared" ref="D204:H204" ca="1" si="25">$D$192*SQRT(D148)/$E$192</f>
        <v>2.0674961498083375</v>
      </c>
      <c r="E204" s="8">
        <f t="shared" ca="1" si="25"/>
        <v>2.0124631746473347</v>
      </c>
      <c r="F204" s="8">
        <f t="shared" ca="1" si="25"/>
        <v>1.4113410040666998</v>
      </c>
      <c r="G204" s="8">
        <f t="shared" ca="1" si="25"/>
        <v>1.0428392879135309</v>
      </c>
      <c r="H204" s="8">
        <f t="shared" ca="1" si="25"/>
        <v>0</v>
      </c>
      <c r="J204" s="8">
        <f t="shared" ca="1" si="16"/>
        <v>3.3769728410160376</v>
      </c>
    </row>
    <row r="205" spans="1:10" x14ac:dyDescent="0.25">
      <c r="A205">
        <v>12</v>
      </c>
      <c r="C205" t="str">
        <f ca="1">OFFSET('42p stat'!$A$1,A205*20,0)</f>
        <v>CUDA opt ant</v>
      </c>
      <c r="D205" s="8">
        <f t="shared" ref="D205:H205" ca="1" si="26">$D$192*SQRT(D149)/$E$192</f>
        <v>2.0799876091940308</v>
      </c>
      <c r="E205" s="8">
        <f t="shared" ca="1" si="26"/>
        <v>2.013506769395188</v>
      </c>
      <c r="F205" s="8">
        <f t="shared" ca="1" si="26"/>
        <v>1.2259909515098386</v>
      </c>
      <c r="G205" s="8">
        <f t="shared" ca="1" si="26"/>
        <v>0.14727883953915441</v>
      </c>
      <c r="H205" s="8">
        <f t="shared" ca="1" si="26"/>
        <v>0</v>
      </c>
      <c r="J205" s="8">
        <f t="shared" ca="1" si="16"/>
        <v>3.1472691074264598</v>
      </c>
    </row>
    <row r="206" spans="1:10" x14ac:dyDescent="0.25">
      <c r="A206">
        <v>13</v>
      </c>
      <c r="C206" t="str">
        <f ca="1">OFFSET('42p stat'!$A$1,A206*20,0)</f>
        <v>CUDA opt ant non hash</v>
      </c>
      <c r="D206" s="8">
        <f t="shared" ref="D206:H206" ca="1" si="27">$D$192*SQRT(D150)/$E$192</f>
        <v>12.000538991953862</v>
      </c>
      <c r="E206" s="8">
        <f t="shared" ca="1" si="27"/>
        <v>2.1724511973640159</v>
      </c>
      <c r="F206" s="8">
        <f t="shared" ca="1" si="27"/>
        <v>1.2252047009769429</v>
      </c>
      <c r="G206" s="8">
        <f t="shared" ca="1" si="27"/>
        <v>0.17400981112569486</v>
      </c>
      <c r="H206" s="8">
        <f t="shared" ca="1" si="27"/>
        <v>0</v>
      </c>
      <c r="J206" s="8">
        <f t="shared" ca="1" si="16"/>
        <v>12.25821709205696</v>
      </c>
    </row>
    <row r="207" spans="1:10" x14ac:dyDescent="0.25">
      <c r="A207">
        <v>14</v>
      </c>
      <c r="C207" t="str">
        <f ca="1">OFFSET('42p stat'!$A$1,A207*20,0)</f>
        <v>CUDA opt ant par</v>
      </c>
      <c r="D207" s="8">
        <f t="shared" ref="D207:H207" ca="1" si="28">$D$192*SQRT(D151)/$E$192</f>
        <v>2.7319624926501631</v>
      </c>
      <c r="E207" s="8">
        <f t="shared" ca="1" si="28"/>
        <v>2.742964028439161</v>
      </c>
      <c r="F207" s="8">
        <f t="shared" ca="1" si="28"/>
        <v>1.9254425495080345</v>
      </c>
      <c r="G207" s="8">
        <f t="shared" ca="1" si="28"/>
        <v>0.4228644470087311</v>
      </c>
      <c r="H207" s="8">
        <f t="shared" ca="1" si="28"/>
        <v>0</v>
      </c>
      <c r="J207" s="8">
        <f t="shared" ca="1" si="16"/>
        <v>4.3443772942227845</v>
      </c>
    </row>
    <row r="208" spans="1:10" x14ac:dyDescent="0.25">
      <c r="A208">
        <v>15</v>
      </c>
      <c r="C208" t="str">
        <f ca="1">OFFSET('42p stat'!$A$1,A208*20,0)</f>
        <v>non CUDA Time</v>
      </c>
      <c r="D208" s="8">
        <f t="shared" ref="D208:H208" ca="1" si="29">$D$192*SQRT(D152)/$E$192</f>
        <v>35.918441132551798</v>
      </c>
      <c r="E208" s="8">
        <f t="shared" ca="1" si="29"/>
        <v>35.818437481524633</v>
      </c>
      <c r="F208" s="8">
        <f t="shared" ca="1" si="29"/>
        <v>35.818055313660118</v>
      </c>
      <c r="G208" s="8">
        <f t="shared" ca="1" si="29"/>
        <v>35.68085851468711</v>
      </c>
      <c r="H208" s="8">
        <f t="shared" ca="1" si="29"/>
        <v>0.54300490310861838</v>
      </c>
      <c r="J208" s="8">
        <f t="shared" ca="1" si="16"/>
        <v>71.62015416161023</v>
      </c>
    </row>
    <row r="209" spans="1:10" x14ac:dyDescent="0.25">
      <c r="A209">
        <v>16</v>
      </c>
      <c r="C209" t="str">
        <f ca="1">OFFSET('42p stat'!$A$1,A209*20,0)</f>
        <v>non CUDA</v>
      </c>
      <c r="D209" s="8">
        <f t="shared" ref="D209:H209" ca="1" si="30">$D$192*SQRT(D153)/$E$192</f>
        <v>22.775879013492489</v>
      </c>
      <c r="E209" s="8">
        <f t="shared" ca="1" si="30"/>
        <v>0</v>
      </c>
      <c r="F209" s="8">
        <f t="shared" ca="1" si="30"/>
        <v>0</v>
      </c>
      <c r="G209" s="8">
        <f t="shared" ca="1" si="30"/>
        <v>0</v>
      </c>
      <c r="H209" s="8">
        <f t="shared" ca="1" si="30"/>
        <v>0</v>
      </c>
      <c r="J209" s="8">
        <f t="shared" ca="1" si="16"/>
        <v>22.775879013492489</v>
      </c>
    </row>
    <row r="210" spans="1:10" x14ac:dyDescent="0.25">
      <c r="A210">
        <v>17</v>
      </c>
      <c r="C210" t="str">
        <f ca="1">OFFSET('42p stat'!$A$1,A210*20,0)</f>
        <v>non CUDA non hash</v>
      </c>
      <c r="D210" s="8">
        <f t="shared" ref="D210:H210" ca="1" si="31">$D$192*SQRT(D154)/$E$192</f>
        <v>29.215573378423418</v>
      </c>
      <c r="E210" s="8">
        <f t="shared" ca="1" si="31"/>
        <v>28.92523591626475</v>
      </c>
      <c r="F210" s="8">
        <f t="shared" ca="1" si="31"/>
        <v>28.921799057848386</v>
      </c>
      <c r="G210" s="8">
        <f t="shared" ca="1" si="31"/>
        <v>27.170712416511421</v>
      </c>
      <c r="H210" s="8">
        <f t="shared" ca="1" si="31"/>
        <v>0.82206918998342227</v>
      </c>
      <c r="J210" s="8">
        <f t="shared" ca="1" si="16"/>
        <v>57.145541141527943</v>
      </c>
    </row>
    <row r="211" spans="1:10" x14ac:dyDescent="0.25">
      <c r="A211">
        <v>18</v>
      </c>
      <c r="C211" t="str">
        <f ca="1">OFFSET('42p stat'!$A$1,A211*20,0)</f>
        <v>Classic ACO</v>
      </c>
      <c r="D211" s="8">
        <f t="shared" ref="D211:H211" ca="1" si="32">$D$192*SQRT(D155)/$E$192</f>
        <v>2196.3007335979642</v>
      </c>
      <c r="E211" s="8">
        <f t="shared" ca="1" si="32"/>
        <v>2182.5967086666647</v>
      </c>
      <c r="F211" s="8">
        <f t="shared" ca="1" si="32"/>
        <v>2182.5499382848475</v>
      </c>
      <c r="G211" s="8">
        <f t="shared" ca="1" si="32"/>
        <v>2182.1861552496594</v>
      </c>
      <c r="H211" s="8">
        <f t="shared" ca="1" si="32"/>
        <v>1.1413840177328574</v>
      </c>
      <c r="J211" s="8">
        <f t="shared" ca="1" si="16"/>
        <v>4371.8333976849426</v>
      </c>
    </row>
    <row r="212" spans="1:10" x14ac:dyDescent="0.25">
      <c r="A212">
        <v>19</v>
      </c>
      <c r="C212" t="str">
        <f ca="1">OFFSET('42p stat'!$A$1,A212*20,0)</f>
        <v>Classic ACO non hash</v>
      </c>
      <c r="D212" s="8">
        <f t="shared" ref="D212:H212" ca="1" si="33">$D$192*SQRT(D156)/$E$192</f>
        <v>11695.287639105059</v>
      </c>
      <c r="E212" s="8">
        <f t="shared" ca="1" si="33"/>
        <v>11694.481699676006</v>
      </c>
      <c r="F212" s="8">
        <f t="shared" ca="1" si="33"/>
        <v>11694.248176872185</v>
      </c>
      <c r="G212" s="8">
        <f t="shared" ca="1" si="33"/>
        <v>11691.578868839866</v>
      </c>
      <c r="H212" s="8">
        <f t="shared" ca="1" si="33"/>
        <v>1.7870900162666679</v>
      </c>
      <c r="J212" s="8">
        <f t="shared" ca="1" si="16"/>
        <v>23387.798426695328</v>
      </c>
    </row>
    <row r="213" spans="1:10" x14ac:dyDescent="0.25">
      <c r="A213">
        <v>20</v>
      </c>
      <c r="C213" t="str">
        <f ca="1">OFFSET('42p stat'!$A$1,A213*20,0)</f>
        <v>omp</v>
      </c>
      <c r="D213" s="8">
        <f t="shared" ref="D213:H213" ca="1" si="34">$D$192*SQRT(D157)/$E$192</f>
        <v>53.948871939365382</v>
      </c>
      <c r="E213" s="8">
        <f t="shared" ca="1" si="34"/>
        <v>50.274381868627827</v>
      </c>
      <c r="F213" s="8">
        <f t="shared" ca="1" si="34"/>
        <v>50.268638508917817</v>
      </c>
      <c r="G213" s="8">
        <f t="shared" ca="1" si="34"/>
        <v>46.890763202025369</v>
      </c>
      <c r="H213" s="8">
        <f t="shared" ca="1" si="34"/>
        <v>0.96440349557226301</v>
      </c>
      <c r="J213" s="8">
        <f t="shared" ca="1" si="16"/>
        <v>100.81966088573004</v>
      </c>
    </row>
    <row r="214" spans="1:10" x14ac:dyDescent="0.25">
      <c r="A214">
        <v>21</v>
      </c>
      <c r="C214" t="str">
        <f ca="1">OFFSET('42p stat'!$A$1,A214*20,0)</f>
        <v>omp non hash</v>
      </c>
      <c r="D214" s="8">
        <f t="shared" ref="D214:H214" ca="1" si="35">$D$192*SQRT(D158)/$E$192</f>
        <v>19.794942356057039</v>
      </c>
      <c r="E214" s="8">
        <f t="shared" ca="1" si="35"/>
        <v>19.778415771836929</v>
      </c>
      <c r="F214" s="8">
        <f t="shared" ca="1" si="35"/>
        <v>19.777578154123521</v>
      </c>
      <c r="G214" s="8">
        <f t="shared" ca="1" si="35"/>
        <v>18.943549456254704</v>
      </c>
      <c r="H214" s="8">
        <f t="shared" ca="1" si="35"/>
        <v>0.47446827269270592</v>
      </c>
      <c r="J214" s="8">
        <f t="shared" ca="1" si="16"/>
        <v>39.156880073737902</v>
      </c>
    </row>
    <row r="215" spans="1:10" x14ac:dyDescent="0.25">
      <c r="A215">
        <v>22</v>
      </c>
      <c r="C215" t="str">
        <f ca="1">OFFSET('42p stat'!$A$1,A215*20,0)</f>
        <v>non CUDA transp Time</v>
      </c>
      <c r="D215" s="8">
        <f t="shared" ref="D215:H215" ca="1" si="36">$D$192*SQRT(D159)/$E$192</f>
        <v>36.972522188102801</v>
      </c>
      <c r="E215" s="8">
        <f t="shared" ca="1" si="36"/>
        <v>36.931902304456472</v>
      </c>
      <c r="F215" s="8">
        <f t="shared" ca="1" si="36"/>
        <v>36.935283975438765</v>
      </c>
      <c r="G215" s="8">
        <f t="shared" ca="1" si="36"/>
        <v>37.848137670567198</v>
      </c>
      <c r="H215" s="8">
        <f t="shared" ca="1" si="36"/>
        <v>0.54455248286276314</v>
      </c>
      <c r="J215" s="8">
        <f t="shared" ca="1" si="16"/>
        <v>74.350024005771346</v>
      </c>
    </row>
    <row r="216" spans="1:10" x14ac:dyDescent="0.25">
      <c r="A216">
        <v>23</v>
      </c>
      <c r="C216" t="str">
        <f ca="1">OFFSET('42p stat'!$A$1,A216*20,0)</f>
        <v>non CUDA transp</v>
      </c>
      <c r="D216" s="8">
        <f t="shared" ref="D216:H216" ca="1" si="37">$D$192*SQRT(D160)/$E$192</f>
        <v>22.115843339378848</v>
      </c>
      <c r="E216" s="8">
        <f t="shared" ca="1" si="37"/>
        <v>0</v>
      </c>
      <c r="F216" s="8">
        <f t="shared" ca="1" si="37"/>
        <v>0</v>
      </c>
      <c r="G216" s="8">
        <f t="shared" ca="1" si="37"/>
        <v>0</v>
      </c>
      <c r="H216" s="8">
        <f t="shared" ca="1" si="37"/>
        <v>0</v>
      </c>
      <c r="J216" s="8">
        <f t="shared" ca="1" si="16"/>
        <v>22.115843339378848</v>
      </c>
    </row>
    <row r="217" spans="1:10" x14ac:dyDescent="0.25">
      <c r="A217">
        <v>24</v>
      </c>
      <c r="C217" t="str">
        <f ca="1">OFFSET('42p stat'!$A$1,A217*20,0)</f>
        <v>non CUDA transp non hash</v>
      </c>
      <c r="D217" s="8">
        <f t="shared" ref="D217:H217" ca="1" si="38">$D$192*SQRT(D161)/$E$192</f>
        <v>8.9429394808707325</v>
      </c>
      <c r="E217" s="8">
        <f t="shared" ca="1" si="38"/>
        <v>8.9461607191382253</v>
      </c>
      <c r="F217" s="8">
        <f t="shared" ca="1" si="38"/>
        <v>8.9441942911777126</v>
      </c>
      <c r="G217" s="8">
        <f t="shared" ca="1" si="38"/>
        <v>6.892713354142038</v>
      </c>
      <c r="H217" s="8">
        <f t="shared" ca="1" si="38"/>
        <v>0.70416665527416167</v>
      </c>
      <c r="J217" s="8">
        <f t="shared" ca="1" si="16"/>
        <v>16.970972799173069</v>
      </c>
    </row>
    <row r="218" spans="1:10" x14ac:dyDescent="0.25">
      <c r="A218">
        <v>25</v>
      </c>
      <c r="C218" t="str">
        <f ca="1">OFFSET('42p stat'!$A$1,A218*20,0)</f>
        <v>non CUDA AVX Time</v>
      </c>
      <c r="D218" s="8">
        <f t="shared" ref="D218:H218" ca="1" si="39">$D$192*SQRT(D162)/$E$192</f>
        <v>36.671742916342794</v>
      </c>
      <c r="E218" s="8">
        <f t="shared" ca="1" si="39"/>
        <v>36.659704487671718</v>
      </c>
      <c r="F218" s="8">
        <f t="shared" ca="1" si="39"/>
        <v>36.659690549695362</v>
      </c>
      <c r="G218" s="8">
        <f t="shared" ca="1" si="39"/>
        <v>36.922677983607635</v>
      </c>
      <c r="H218" s="8">
        <f t="shared" ca="1" si="39"/>
        <v>0.6607406812358384</v>
      </c>
      <c r="J218" s="8">
        <f t="shared" ca="1" si="16"/>
        <v>73.460222573677271</v>
      </c>
    </row>
    <row r="219" spans="1:10" x14ac:dyDescent="0.25">
      <c r="A219">
        <v>26</v>
      </c>
      <c r="C219" t="str">
        <f ca="1">OFFSET('42p stat'!$A$1,A219*20,0)</f>
        <v>non CUDA AVX</v>
      </c>
      <c r="D219" s="8">
        <f t="shared" ref="D219:H219" ca="1" si="40">$D$192*SQRT(D163)/$E$192</f>
        <v>16.22586824035546</v>
      </c>
      <c r="E219" s="8">
        <f t="shared" ca="1" si="40"/>
        <v>0</v>
      </c>
      <c r="F219" s="8">
        <f t="shared" ca="1" si="40"/>
        <v>0</v>
      </c>
      <c r="G219" s="8">
        <f t="shared" ca="1" si="40"/>
        <v>0</v>
      </c>
      <c r="H219" s="8">
        <f t="shared" ca="1" si="40"/>
        <v>0</v>
      </c>
      <c r="J219" s="8">
        <f t="shared" ca="1" si="16"/>
        <v>16.22586824035546</v>
      </c>
    </row>
    <row r="220" spans="1:10" x14ac:dyDescent="0.25">
      <c r="A220">
        <v>27</v>
      </c>
      <c r="C220" t="str">
        <f ca="1">OFFSET('42p stat'!$A$1,A220*20,0)</f>
        <v>non CUDA AVX non hash</v>
      </c>
      <c r="D220" s="8">
        <f t="shared" ref="D220:H220" ca="1" si="41">$D$192*SQRT(D164)/$E$192</f>
        <v>13.456428548816941</v>
      </c>
      <c r="E220" s="8">
        <f t="shared" ca="1" si="41"/>
        <v>13.408539276944444</v>
      </c>
      <c r="F220" s="8">
        <f t="shared" ca="1" si="41"/>
        <v>13.408861746028109</v>
      </c>
      <c r="G220" s="8">
        <f t="shared" ca="1" si="41"/>
        <v>12.483386111313228</v>
      </c>
      <c r="H220" s="8">
        <f t="shared" ca="1" si="41"/>
        <v>0.65989354981542281</v>
      </c>
      <c r="J220" s="8">
        <f t="shared" ca="1" si="16"/>
        <v>26.399476442840477</v>
      </c>
    </row>
    <row r="221" spans="1:10" x14ac:dyDescent="0.25">
      <c r="A221">
        <v>28</v>
      </c>
      <c r="C221" t="str">
        <f ca="1">OFFSET('42p stat'!$A$1,A221*20,0)</f>
        <v>non CUDA AVX_OMP Time</v>
      </c>
      <c r="D221" s="8">
        <f t="shared" ref="D221:H221" ca="1" si="42">$D$192*SQRT(D165)/$E$192</f>
        <v>16.459141276066131</v>
      </c>
      <c r="E221" s="8">
        <f t="shared" ca="1" si="42"/>
        <v>16.070890173732089</v>
      </c>
      <c r="F221" s="8">
        <f t="shared" ca="1" si="42"/>
        <v>16.07097647692137</v>
      </c>
      <c r="G221" s="8">
        <f t="shared" ca="1" si="42"/>
        <v>14.94243125643588</v>
      </c>
      <c r="H221" s="8">
        <f t="shared" ca="1" si="42"/>
        <v>0.75842244954115112</v>
      </c>
      <c r="J221" s="8">
        <f t="shared" ca="1" si="16"/>
        <v>31.801015454049615</v>
      </c>
    </row>
    <row r="222" spans="1:10" x14ac:dyDescent="0.25">
      <c r="A222">
        <v>29</v>
      </c>
      <c r="C222" t="str">
        <f ca="1">OFFSET('42p stat'!$A$1,A222*20,0)</f>
        <v>non CUDA AVX_OMP</v>
      </c>
      <c r="D222" s="8">
        <f t="shared" ref="D222:H222" ca="1" si="43">$D$192*SQRT(D166)/$E$192</f>
        <v>16.408288051150734</v>
      </c>
      <c r="E222" s="8">
        <f t="shared" ca="1" si="43"/>
        <v>0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>
        <f t="shared" ca="1" si="16"/>
        <v>16.408288051150734</v>
      </c>
    </row>
    <row r="223" spans="1:10" x14ac:dyDescent="0.25">
      <c r="A223">
        <v>30</v>
      </c>
      <c r="C223" t="str">
        <f ca="1">OFFSET('42p stat'!$A$1,A223*20,0)</f>
        <v>non CUDA AVX_OMP non hash</v>
      </c>
      <c r="D223" s="8">
        <f t="shared" ref="D223:H223" ca="1" si="44">$D$192*SQRT(D167)/$E$192</f>
        <v>16.612503539975457</v>
      </c>
      <c r="E223" s="8">
        <f t="shared" ca="1" si="44"/>
        <v>16.503607915279858</v>
      </c>
      <c r="F223" s="8">
        <f t="shared" ca="1" si="44"/>
        <v>16.502899339779056</v>
      </c>
      <c r="G223" s="8">
        <f t="shared" ca="1" si="44"/>
        <v>15.448474137652818</v>
      </c>
      <c r="H223" s="8">
        <f t="shared" ca="1" si="44"/>
        <v>0.79132868243732946</v>
      </c>
      <c r="J223" s="8">
        <f t="shared" ca="1" si="16"/>
        <v>32.557204870369951</v>
      </c>
    </row>
    <row r="224" spans="1:10" x14ac:dyDescent="0.25">
      <c r="A224">
        <v>31</v>
      </c>
      <c r="C224" t="str">
        <f ca="1">OFFSET('42p stat'!$A$1,A224*20,0)</f>
        <v>CUDA ant add CPU_AVX Time</v>
      </c>
      <c r="D224" s="8">
        <f t="shared" ref="D224:H224" ca="1" si="45">$D$192*SQRT(D168)/$E$192</f>
        <v>5.6574631458850506</v>
      </c>
      <c r="E224" s="8">
        <f t="shared" ca="1" si="45"/>
        <v>5.6741921209976587</v>
      </c>
      <c r="F224" s="8">
        <f t="shared" ca="1" si="45"/>
        <v>5.1577616631124004</v>
      </c>
      <c r="G224" s="8">
        <f t="shared" ca="1" si="45"/>
        <v>4.9323087325851764</v>
      </c>
      <c r="H224" s="8">
        <f t="shared" ca="1" si="45"/>
        <v>0.62146998063623304</v>
      </c>
      <c r="J224" s="8">
        <f t="shared" ca="1" si="16"/>
        <v>10.748011221471602</v>
      </c>
    </row>
    <row r="225" spans="1:10" x14ac:dyDescent="0.25">
      <c r="A225">
        <v>32</v>
      </c>
      <c r="C225" t="str">
        <f ca="1">OFFSET('42p stat'!$A$1,A225*20,0)</f>
        <v>non CUDA transp_AVX Time</v>
      </c>
      <c r="D225" s="8">
        <f t="shared" ref="D225:H225" ca="1" si="46">$D$192*SQRT(D169)/$E$192</f>
        <v>33.703609650120342</v>
      </c>
      <c r="E225" s="8">
        <f t="shared" ca="1" si="46"/>
        <v>33.604396843966839</v>
      </c>
      <c r="F225" s="8">
        <f t="shared" ca="1" si="46"/>
        <v>33.606953738042726</v>
      </c>
      <c r="G225" s="8">
        <f t="shared" ca="1" si="46"/>
        <v>34.549788811586794</v>
      </c>
      <c r="H225" s="8">
        <f t="shared" ca="1" si="46"/>
        <v>0.56879895653912727</v>
      </c>
      <c r="J225" s="8">
        <f t="shared" ca="1" si="16"/>
        <v>67.739409278673548</v>
      </c>
    </row>
    <row r="226" spans="1:10" x14ac:dyDescent="0.25">
      <c r="A226">
        <v>33</v>
      </c>
      <c r="C226" t="str">
        <f ca="1">OFFSET('42p stat'!$A$1,A226*20,0)</f>
        <v>non CUDA transp_AVX</v>
      </c>
      <c r="D226" s="8">
        <f t="shared" ref="D226:H226" ca="1" si="47">$D$192*SQRT(D170)/$E$192</f>
        <v>21.052162703917144</v>
      </c>
      <c r="E226" s="8">
        <f t="shared" ca="1" si="47"/>
        <v>0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>
        <f t="shared" ca="1" si="16"/>
        <v>21.052162703917144</v>
      </c>
    </row>
    <row r="227" spans="1:10" x14ac:dyDescent="0.25">
      <c r="A227">
        <v>34</v>
      </c>
      <c r="C227" t="str">
        <f ca="1">OFFSET('42p stat'!$A$1,A227*20,0)</f>
        <v>non CUDA transp_AVX non hash</v>
      </c>
      <c r="D227" s="8">
        <f t="shared" ref="D227:H227" ca="1" si="48">$D$192*SQRT(D171)/$E$192</f>
        <v>10.227578358732716</v>
      </c>
      <c r="E227" s="8">
        <f t="shared" ca="1" si="48"/>
        <v>10.152956962397488</v>
      </c>
      <c r="F227" s="8">
        <f t="shared" ca="1" si="48"/>
        <v>10.151020201837449</v>
      </c>
      <c r="G227" s="8">
        <f t="shared" ca="1" si="48"/>
        <v>8.0208889833364481</v>
      </c>
      <c r="H227" s="8">
        <f t="shared" ca="1" si="48"/>
        <v>0.70902750089400624</v>
      </c>
      <c r="J227" s="8">
        <f t="shared" ca="1" si="16"/>
        <v>19.379537801053395</v>
      </c>
    </row>
    <row r="228" spans="1:10" x14ac:dyDescent="0.25">
      <c r="A228">
        <v>35</v>
      </c>
      <c r="C228" t="str">
        <f ca="1">OFFSET('42p stat'!$A$1,A228*20,0)</f>
        <v>non CUDA transp_AVX_OMP Time</v>
      </c>
      <c r="D228" s="8">
        <f t="shared" ref="D228:H228" ca="1" si="49">$D$192*SQRT(D172)/$E$192</f>
        <v>32.133857191911993</v>
      </c>
      <c r="E228" s="8">
        <f t="shared" ca="1" si="49"/>
        <v>32.246271820272803</v>
      </c>
      <c r="F228" s="8">
        <f t="shared" ca="1" si="49"/>
        <v>32.247359760126223</v>
      </c>
      <c r="G228" s="8">
        <f t="shared" ca="1" si="49"/>
        <v>33.549123848278604</v>
      </c>
      <c r="H228" s="8">
        <f t="shared" ca="1" si="49"/>
        <v>0.67488364394464317</v>
      </c>
      <c r="J228" s="8">
        <f t="shared" ca="1" si="16"/>
        <v>65.102213593365022</v>
      </c>
    </row>
    <row r="229" spans="1:10" x14ac:dyDescent="0.25">
      <c r="A229">
        <v>36</v>
      </c>
      <c r="C229" t="str">
        <f ca="1">OFFSET('42p stat'!$A$1,A229*20,0)</f>
        <v>non CUDA transp_AVX_OMP</v>
      </c>
      <c r="D229" s="8">
        <f t="shared" ref="D229:H229" ca="1" si="50">$D$192*SQRT(D173)/$E$192</f>
        <v>17.571379420534523</v>
      </c>
      <c r="E229" s="8">
        <f t="shared" ca="1" si="50"/>
        <v>0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17.571379420534523</v>
      </c>
    </row>
    <row r="230" spans="1:10" x14ac:dyDescent="0.25">
      <c r="A230">
        <v>37</v>
      </c>
      <c r="C230" t="str">
        <f ca="1">OFFSET('42p stat'!$A$1,A230*20,0)</f>
        <v>non CUDA transp_AVX_OMP non hash</v>
      </c>
      <c r="D230" s="8">
        <f t="shared" ref="D230:H230" ca="1" si="51">$D$192*SQRT(D174)/$E$192</f>
        <v>8.3344515313619851</v>
      </c>
      <c r="E230" s="8">
        <f t="shared" ca="1" si="51"/>
        <v>8.2539541828454528</v>
      </c>
      <c r="F230" s="8">
        <f t="shared" ca="1" si="51"/>
        <v>8.2520908420283394</v>
      </c>
      <c r="G230" s="8">
        <f t="shared" ca="1" si="51"/>
        <v>6.6912967301592596</v>
      </c>
      <c r="H230" s="8">
        <f t="shared" ca="1" si="51"/>
        <v>0.65520410785037053</v>
      </c>
      <c r="J230" s="8">
        <f t="shared" ca="1" si="16"/>
        <v>15.839526179788523</v>
      </c>
    </row>
    <row r="231" spans="1:10" x14ac:dyDescent="0.25">
      <c r="A231">
        <v>38</v>
      </c>
      <c r="C231" t="str">
        <f ca="1">OFFSET('42p stat'!$A$1,A231*20,0)</f>
        <v>CUDA ant add CPU_AVX_transp Time</v>
      </c>
      <c r="D231" s="8">
        <f t="shared" ref="D231:H231" ca="1" si="52">$D$192*SQRT(D175)/$E$192</f>
        <v>8.1646372991745313</v>
      </c>
      <c r="E231" s="8">
        <f t="shared" ca="1" si="52"/>
        <v>8.0313429334825219</v>
      </c>
      <c r="F231" s="8">
        <f t="shared" ca="1" si="52"/>
        <v>7.0529057010772513</v>
      </c>
      <c r="G231" s="8">
        <f t="shared" ca="1" si="52"/>
        <v>4.8978311563319528</v>
      </c>
      <c r="H231" s="8">
        <f t="shared" ca="1" si="52"/>
        <v>0.66550183002002317</v>
      </c>
      <c r="J231" s="8">
        <f t="shared" ca="1" si="16"/>
        <v>14.329650836369167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2.9330297965122383E-6</v>
      </c>
      <c r="E251" s="9">
        <f t="shared" ca="1" si="65"/>
        <v>2.9234709979001053E-6</v>
      </c>
      <c r="F251" s="9">
        <f t="shared" ca="1" si="65"/>
        <v>2.9009542099916635E-6</v>
      </c>
      <c r="G251" s="9">
        <f t="shared" ca="1" si="65"/>
        <v>4.0727219199919666E-6</v>
      </c>
      <c r="H251" s="9">
        <f t="shared" ca="1" si="65"/>
        <v>3.0374037585198336E-6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1.564241700244854E-8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5.5897551083856177E-8</v>
      </c>
      <c r="E253" s="9">
        <f t="shared" ca="1" si="65"/>
        <v>5.5170858821732635E-8</v>
      </c>
      <c r="F253" s="9">
        <f t="shared" ca="1" si="65"/>
        <v>4.0614975827288601E-8</v>
      </c>
      <c r="G253" s="9">
        <f t="shared" ca="1" si="65"/>
        <v>1.7255355263730739E-6</v>
      </c>
      <c r="H253" s="9">
        <f t="shared" ca="1" si="65"/>
        <v>1.0396089271041826E-9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9.0967310002123643E-9</v>
      </c>
      <c r="E254" s="9">
        <f t="shared" ca="1" si="65"/>
        <v>8.8881522857997578E-9</v>
      </c>
      <c r="F254" s="9">
        <f t="shared" ca="1" si="65"/>
        <v>4.1628632469520967E-9</v>
      </c>
      <c r="G254" s="9">
        <f t="shared" ca="1" si="65"/>
        <v>4.5509628516139934E-9</v>
      </c>
      <c r="H254" s="9">
        <f t="shared" ca="1" si="65"/>
        <v>1.6685128369161763E-9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7.3232734876975156E-9</v>
      </c>
      <c r="E255" s="9">
        <f t="shared" ca="1" si="65"/>
        <v>7.5372099125434353E-9</v>
      </c>
      <c r="F255" s="9">
        <f t="shared" ca="1" si="65"/>
        <v>3.1671651082740118E-9</v>
      </c>
      <c r="G255" s="9">
        <f t="shared" ca="1" si="65"/>
        <v>2.377877936835597E-9</v>
      </c>
      <c r="H255" s="9">
        <f t="shared" ca="1" si="65"/>
        <v>6.7156994883674746E-10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1.1813047700958509E-8</v>
      </c>
      <c r="E256" s="9">
        <f t="shared" ca="1" si="65"/>
        <v>1.1168218273942551E-8</v>
      </c>
      <c r="F256" s="9">
        <f t="shared" ca="1" si="65"/>
        <v>2.8696393430015402E-9</v>
      </c>
      <c r="G256" s="9">
        <f t="shared" ca="1" si="65"/>
        <v>2.507482535729883E-9</v>
      </c>
      <c r="H256" s="9">
        <f t="shared" ca="1" si="65"/>
        <v>2.103423710170316E-9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2.3561375702495354E-6</v>
      </c>
      <c r="E257" s="9">
        <f t="shared" ca="1" si="65"/>
        <v>2.3517276597995588E-6</v>
      </c>
      <c r="F257" s="9">
        <f t="shared" ca="1" si="65"/>
        <v>7.5457657450928574E-7</v>
      </c>
      <c r="G257" s="9">
        <f t="shared" ca="1" si="65"/>
        <v>3.0347265901403546E-7</v>
      </c>
      <c r="H257" s="9">
        <f t="shared" ca="1" si="65"/>
        <v>1.1070696621670018E-3</v>
      </c>
    </row>
    <row r="258" spans="1:8" x14ac:dyDescent="0.25">
      <c r="A258">
        <v>8</v>
      </c>
      <c r="C258" t="str">
        <f ca="1">OFFSET('42p stat'!$A$1,A258*20,0)</f>
        <v>CUDA ant add CPU12</v>
      </c>
      <c r="D258" s="9">
        <f t="shared" ca="1" si="65"/>
        <v>6.3183544654518849E-7</v>
      </c>
      <c r="E258" s="9">
        <f t="shared" ca="1" si="65"/>
        <v>6.0712101436133417E-7</v>
      </c>
      <c r="F258" s="9">
        <f t="shared" ca="1" si="65"/>
        <v>5.3486766825162012E-7</v>
      </c>
      <c r="G258" s="9">
        <f t="shared" ca="1" si="65"/>
        <v>2.7741714828552624E-5</v>
      </c>
      <c r="H258" s="9">
        <f t="shared" ca="1" si="65"/>
        <v>2.5804427891348052E-7</v>
      </c>
    </row>
    <row r="259" spans="1:8" x14ac:dyDescent="0.25">
      <c r="A259">
        <v>9</v>
      </c>
      <c r="C259" t="str">
        <f ca="1">OFFSET('42p stat'!$A$1,A259*20,0)</f>
        <v>CUDA opt</v>
      </c>
      <c r="D259" s="9">
        <f t="shared" ca="1" si="65"/>
        <v>2.3356160414462256E-8</v>
      </c>
      <c r="E259" s="9" t="e">
        <f t="shared" ca="1" si="65"/>
        <v>#DIV/0!</v>
      </c>
      <c r="F259" s="9" t="e">
        <f t="shared" ca="1" si="65"/>
        <v>#DIV/0!</v>
      </c>
      <c r="G259" s="9" t="e">
        <f t="shared" ca="1" si="65"/>
        <v>#DIV/0!</v>
      </c>
      <c r="H259" s="9" t="e">
        <f t="shared" ca="1" si="65"/>
        <v>#DIV/0!</v>
      </c>
    </row>
    <row r="260" spans="1:8" x14ac:dyDescent="0.25">
      <c r="A260">
        <v>10</v>
      </c>
      <c r="C260" t="str">
        <f ca="1">OFFSET('42p stat'!$A$1,A260*20,0)</f>
        <v>CUDA opt Time</v>
      </c>
      <c r="D260" s="9">
        <f t="shared" ca="1" si="65"/>
        <v>2.968163202471689E-8</v>
      </c>
      <c r="E260" s="9">
        <f t="shared" ca="1" si="65"/>
        <v>2.8380645100639201E-8</v>
      </c>
      <c r="F260" s="9">
        <f t="shared" ca="1" si="65"/>
        <v>1.3398371506383739E-8</v>
      </c>
      <c r="G260" s="9">
        <f t="shared" ca="1" si="65"/>
        <v>1.5030713238532098E-6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opt non hash</v>
      </c>
      <c r="D261" s="9">
        <f t="shared" ref="D261:H269" ca="1" si="66">POWER(SQRT(D148)/D94,2)</f>
        <v>2.0232178699603947E-8</v>
      </c>
      <c r="E261" s="9">
        <f t="shared" ca="1" si="66"/>
        <v>1.925493770777623E-8</v>
      </c>
      <c r="F261" s="9">
        <f t="shared" ca="1" si="66"/>
        <v>9.5066965885608627E-9</v>
      </c>
      <c r="G261" s="9">
        <f t="shared" ca="1" si="66"/>
        <v>1.6069646522784468E-6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ant</v>
      </c>
      <c r="D262" s="9">
        <f t="shared" ca="1" si="66"/>
        <v>1.9089454723439077E-8</v>
      </c>
      <c r="E262" s="9">
        <f t="shared" ca="1" si="66"/>
        <v>1.7969367895054026E-8</v>
      </c>
      <c r="F262" s="9">
        <f t="shared" ca="1" si="66"/>
        <v>6.6881095052974857E-9</v>
      </c>
      <c r="G262" s="9">
        <f t="shared" ca="1" si="66"/>
        <v>3.3768679727830682E-9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ant non hash</v>
      </c>
      <c r="D263" s="9">
        <f t="shared" ca="1" si="66"/>
        <v>6.3513381666304397E-7</v>
      </c>
      <c r="E263" s="9">
        <f t="shared" ca="1" si="66"/>
        <v>2.0925089187397191E-8</v>
      </c>
      <c r="F263" s="9">
        <f t="shared" ca="1" si="66"/>
        <v>6.6813516916955939E-9</v>
      </c>
      <c r="G263" s="9">
        <f t="shared" ca="1" si="66"/>
        <v>4.7311464109825058E-9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 par</v>
      </c>
      <c r="D264" s="9">
        <f t="shared" ca="1" si="66"/>
        <v>2.8877504897330442E-8</v>
      </c>
      <c r="E264" s="9">
        <f t="shared" ca="1" si="66"/>
        <v>2.9233117835582738E-8</v>
      </c>
      <c r="F264" s="9">
        <f t="shared" ca="1" si="66"/>
        <v>1.4457045770216184E-8</v>
      </c>
      <c r="G264" s="9">
        <f t="shared" ca="1" si="66"/>
        <v>3.3203495641642498E-8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non CUDA Time</v>
      </c>
      <c r="D265" s="9">
        <f t="shared" ca="1" si="66"/>
        <v>6.1133676111628293E-4</v>
      </c>
      <c r="E265" s="9">
        <f t="shared" ca="1" si="66"/>
        <v>6.5044647626087357E-4</v>
      </c>
      <c r="F265" s="9">
        <f t="shared" ca="1" si="66"/>
        <v>6.5045914513755978E-4</v>
      </c>
      <c r="G265" s="9">
        <f t="shared" ca="1" si="66"/>
        <v>7.2749488721124812E-4</v>
      </c>
      <c r="H265" s="9">
        <f t="shared" ca="1" si="66"/>
        <v>1.2444400480256445E-3</v>
      </c>
    </row>
    <row r="266" spans="1:8" x14ac:dyDescent="0.25">
      <c r="A266">
        <v>16</v>
      </c>
      <c r="C266" t="str">
        <f ca="1">OFFSET('42p stat'!$A$1,A266*20,0)</f>
        <v>non CUDA</v>
      </c>
      <c r="D266" s="9">
        <f t="shared" ca="1" si="66"/>
        <v>4.8711751861207127E-4</v>
      </c>
      <c r="E266" s="9" t="e">
        <f t="shared" ca="1" si="66"/>
        <v>#DIV/0!</v>
      </c>
      <c r="F266" s="9" t="e">
        <f t="shared" ca="1" si="66"/>
        <v>#DIV/0!</v>
      </c>
      <c r="G266" s="9" t="e">
        <f t="shared" ca="1" si="66"/>
        <v>#DIV/0!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non hash</v>
      </c>
      <c r="D267" s="9">
        <f t="shared" ca="1" si="66"/>
        <v>8.5356063913497222E-4</v>
      </c>
      <c r="E267" s="9">
        <f t="shared" ca="1" si="66"/>
        <v>8.9223733091694038E-4</v>
      </c>
      <c r="F267" s="9">
        <f t="shared" ca="1" si="66"/>
        <v>8.920792715085119E-4</v>
      </c>
      <c r="G267" s="9">
        <f t="shared" ca="1" si="66"/>
        <v>9.3923503079989114E-4</v>
      </c>
      <c r="H267" s="9">
        <f t="shared" ca="1" si="66"/>
        <v>2.9364370391540624E-3</v>
      </c>
    </row>
    <row r="268" spans="1:8" x14ac:dyDescent="0.25">
      <c r="A268">
        <v>18</v>
      </c>
      <c r="C268" t="str">
        <f ca="1">OFFSET('42p stat'!$A$1,A268*20,0)</f>
        <v>Classic ACO</v>
      </c>
      <c r="D268" s="9">
        <f t="shared" ca="1" si="66"/>
        <v>2.0666898439190527E-3</v>
      </c>
      <c r="E268" s="9">
        <f t="shared" ca="1" si="66"/>
        <v>2.1593255276764829E-3</v>
      </c>
      <c r="F268" s="9">
        <f t="shared" ca="1" si="66"/>
        <v>2.1603944985139904E-3</v>
      </c>
      <c r="G268" s="9">
        <f t="shared" ca="1" si="66"/>
        <v>2.1698000406439773E-3</v>
      </c>
      <c r="H268" s="9">
        <f t="shared" ca="1" si="66"/>
        <v>8.9493576840128273E-4</v>
      </c>
    </row>
    <row r="269" spans="1:8" x14ac:dyDescent="0.25">
      <c r="A269">
        <v>19</v>
      </c>
      <c r="C269" t="str">
        <f ca="1">OFFSET('42p stat'!$A$1,A269*20,0)</f>
        <v>Classic ACO non hash</v>
      </c>
      <c r="D269" s="9">
        <f t="shared" ca="1" si="66"/>
        <v>6.4556967788544403E-2</v>
      </c>
      <c r="E269" s="9">
        <f t="shared" ca="1" si="66"/>
        <v>6.4657418664529259E-2</v>
      </c>
      <c r="F269" s="9">
        <f t="shared" ca="1" si="66"/>
        <v>6.4692078721791363E-2</v>
      </c>
      <c r="G269" s="9">
        <f t="shared" ca="1" si="66"/>
        <v>6.4983265437702054E-2</v>
      </c>
      <c r="H269" s="9">
        <f t="shared" ca="1" si="66"/>
        <v>2.0796712804385738E-3</v>
      </c>
    </row>
    <row r="270" spans="1:8" x14ac:dyDescent="0.25">
      <c r="A270">
        <v>20</v>
      </c>
      <c r="C270" t="str">
        <f ca="1">OFFSET('42p stat'!$A$1,A270*20,0)</f>
        <v>omp</v>
      </c>
      <c r="D270" s="9">
        <f t="shared" ref="D270:H270" ca="1" si="67">POWER(SQRT(D157)/D103,2)</f>
        <v>2.6995228343224321E-3</v>
      </c>
      <c r="E270" s="9">
        <f t="shared" ca="1" si="67"/>
        <v>2.581742164148491E-3</v>
      </c>
      <c r="F270" s="9">
        <f t="shared" ca="1" si="67"/>
        <v>2.5813066291866808E-3</v>
      </c>
      <c r="G270" s="9">
        <f t="shared" ca="1" si="67"/>
        <v>2.6707701320072704E-3</v>
      </c>
      <c r="H270" s="9">
        <f t="shared" ca="1" si="67"/>
        <v>4.1622376916729585E-3</v>
      </c>
    </row>
    <row r="271" spans="1:8" x14ac:dyDescent="0.25">
      <c r="A271">
        <v>21</v>
      </c>
      <c r="C271" t="str">
        <f ca="1">OFFSET('42p stat'!$A$1,A271*20,0)</f>
        <v>omp non hash</v>
      </c>
      <c r="D271" s="9">
        <f t="shared" ref="D271:H271" ca="1" si="68">POWER(SQRT(D158)/D104,2)</f>
        <v>3.9379345311868225E-4</v>
      </c>
      <c r="E271" s="9">
        <f t="shared" ca="1" si="68"/>
        <v>4.1918034150983968E-4</v>
      </c>
      <c r="F271" s="9">
        <f t="shared" ca="1" si="68"/>
        <v>4.1916833238944657E-4</v>
      </c>
      <c r="G271" s="9">
        <f t="shared" ca="1" si="68"/>
        <v>4.5920227906613904E-4</v>
      </c>
      <c r="H271" s="9">
        <f t="shared" ca="1" si="68"/>
        <v>9.849741751992362E-4</v>
      </c>
    </row>
    <row r="272" spans="1:8" x14ac:dyDescent="0.25">
      <c r="A272">
        <v>22</v>
      </c>
      <c r="C272" t="str">
        <f ca="1">OFFSET('42p stat'!$A$1,A272*20,0)</f>
        <v>non CUDA transp Time</v>
      </c>
      <c r="D272" s="9">
        <f t="shared" ref="D272:H272" ca="1" si="69">POWER(SQRT(D159)/D105,2)</f>
        <v>2.8108832126980316E-4</v>
      </c>
      <c r="E272" s="9">
        <f t="shared" ca="1" si="69"/>
        <v>2.9323218845215009E-4</v>
      </c>
      <c r="F272" s="9">
        <f t="shared" ca="1" si="69"/>
        <v>2.9329717026886192E-4</v>
      </c>
      <c r="G272" s="9">
        <f t="shared" ca="1" si="69"/>
        <v>3.4330551426843011E-4</v>
      </c>
      <c r="H272" s="9">
        <f t="shared" ca="1" si="69"/>
        <v>5.1513470921169739E-4</v>
      </c>
    </row>
    <row r="273" spans="1:8" x14ac:dyDescent="0.25">
      <c r="A273">
        <v>23</v>
      </c>
      <c r="C273" t="str">
        <f ca="1">OFFSET('42p stat'!$A$1,A273*20,0)</f>
        <v>non CUDA transp</v>
      </c>
      <c r="D273" s="9">
        <f t="shared" ref="D273:H273" ca="1" si="70">POWER(SQRT(D160)/D106,2)</f>
        <v>2.6858264608960392E-4</v>
      </c>
      <c r="E273" s="9" t="e">
        <f t="shared" ca="1" si="70"/>
        <v>#DIV/0!</v>
      </c>
      <c r="F273" s="9" t="e">
        <f t="shared" ca="1" si="70"/>
        <v>#DIV/0!</v>
      </c>
      <c r="G273" s="9" t="e">
        <f t="shared" ca="1" si="70"/>
        <v>#DIV/0!</v>
      </c>
      <c r="H273" s="9" t="e">
        <f t="shared" ca="1" si="70"/>
        <v>#DIV/0!</v>
      </c>
    </row>
    <row r="274" spans="1:8" x14ac:dyDescent="0.25">
      <c r="A274">
        <v>24</v>
      </c>
      <c r="C274" t="str">
        <f ca="1">OFFSET('42p stat'!$A$1,A274*20,0)</f>
        <v>non CUDA transp non hash</v>
      </c>
      <c r="D274" s="9">
        <f t="shared" ref="D274:H274" ca="1" si="71">POWER(SQRT(D161)/D107,2)</f>
        <v>6.1612846888051527E-5</v>
      </c>
      <c r="E274" s="9">
        <f t="shared" ca="1" si="71"/>
        <v>6.5205595030208194E-5</v>
      </c>
      <c r="F274" s="9">
        <f t="shared" ca="1" si="71"/>
        <v>6.5180298964580545E-5</v>
      </c>
      <c r="G274" s="9">
        <f t="shared" ca="1" si="71"/>
        <v>4.701216628065111E-5</v>
      </c>
      <c r="H274" s="9">
        <f t="shared" ca="1" si="71"/>
        <v>1.1153974512574738E-3</v>
      </c>
    </row>
    <row r="275" spans="1:8" x14ac:dyDescent="0.25">
      <c r="A275">
        <v>25</v>
      </c>
      <c r="C275" t="str">
        <f ca="1">OFFSET('42p stat'!$A$1,A275*20,0)</f>
        <v>non CUDA AVX Time</v>
      </c>
      <c r="D275" s="9">
        <f t="shared" ref="D275:H275" ca="1" si="72">POWER(SQRT(D162)/D108,2)</f>
        <v>6.5020721796064137E-4</v>
      </c>
      <c r="E275" s="9">
        <f t="shared" ca="1" si="72"/>
        <v>6.9571072721547208E-4</v>
      </c>
      <c r="F275" s="9">
        <f t="shared" ca="1" si="72"/>
        <v>6.9574890256617462E-4</v>
      </c>
      <c r="G275" s="9">
        <f t="shared" ca="1" si="72"/>
        <v>7.8038571555036232E-4</v>
      </c>
      <c r="H275" s="9">
        <f t="shared" ca="1" si="72"/>
        <v>2.6901933893329951E-3</v>
      </c>
    </row>
    <row r="276" spans="1:8" x14ac:dyDescent="0.25">
      <c r="A276">
        <v>26</v>
      </c>
      <c r="C276" t="str">
        <f ca="1">OFFSET('42p stat'!$A$1,A276*20,0)</f>
        <v>non CUDA AVX</v>
      </c>
      <c r="D276" s="9">
        <f t="shared" ref="D276:H276" ca="1" si="73">POWER(SQRT(D163)/D109,2)</f>
        <v>2.5845981711228875E-4</v>
      </c>
      <c r="E276" s="9" t="e">
        <f t="shared" ca="1" si="73"/>
        <v>#DIV/0!</v>
      </c>
      <c r="F276" s="9" t="e">
        <f t="shared" ca="1" si="73"/>
        <v>#DIV/0!</v>
      </c>
      <c r="G276" s="9" t="e">
        <f t="shared" ca="1" si="73"/>
        <v>#DIV/0!</v>
      </c>
      <c r="H276" s="9" t="e">
        <f t="shared" ca="1" si="73"/>
        <v>#DIV/0!</v>
      </c>
    </row>
    <row r="277" spans="1:8" x14ac:dyDescent="0.25">
      <c r="A277">
        <v>27</v>
      </c>
      <c r="C277" t="str">
        <f ca="1">OFFSET('42p stat'!$A$1,A277*20,0)</f>
        <v>non CUDA AVX non hash</v>
      </c>
      <c r="D277" s="9">
        <f t="shared" ref="D277:H277" ca="1" si="74">POWER(SQRT(D164)/D110,2)</f>
        <v>1.8625852121469669E-4</v>
      </c>
      <c r="E277" s="9">
        <f t="shared" ca="1" si="74"/>
        <v>1.9725956529579764E-4</v>
      </c>
      <c r="F277" s="9">
        <f t="shared" ca="1" si="74"/>
        <v>1.972835735076061E-4</v>
      </c>
      <c r="G277" s="9">
        <f t="shared" ca="1" si="74"/>
        <v>1.9793088579081339E-4</v>
      </c>
      <c r="H277" s="9">
        <f t="shared" ca="1" si="74"/>
        <v>2.7182779776055593E-3</v>
      </c>
    </row>
    <row r="278" spans="1:8" x14ac:dyDescent="0.25">
      <c r="A278">
        <v>28</v>
      </c>
      <c r="C278" t="str">
        <f ca="1">OFFSET('42p stat'!$A$1,A278*20,0)</f>
        <v>non CUDA AVX_OMP Time</v>
      </c>
      <c r="D278" s="9">
        <f t="shared" ref="D278:H278" ca="1" si="75">POWER(SQRT(D165)/D111,2)</f>
        <v>2.7063540590680304E-4</v>
      </c>
      <c r="E278" s="9">
        <f t="shared" ca="1" si="75"/>
        <v>2.8483736587518586E-4</v>
      </c>
      <c r="F278" s="9">
        <f t="shared" ca="1" si="75"/>
        <v>2.8486107464800926E-4</v>
      </c>
      <c r="G278" s="9">
        <f t="shared" ca="1" si="75"/>
        <v>2.8572004498615846E-4</v>
      </c>
      <c r="H278" s="9">
        <f t="shared" ca="1" si="75"/>
        <v>3.6236784229814697E-3</v>
      </c>
    </row>
    <row r="279" spans="1:8" x14ac:dyDescent="0.25">
      <c r="A279">
        <v>29</v>
      </c>
      <c r="C279" t="str">
        <f ca="1">OFFSET('42p stat'!$A$1,A279*20,0)</f>
        <v>non CUDA AVX_OMP</v>
      </c>
      <c r="D279" s="9">
        <f t="shared" ref="D279:H279" ca="1" si="76">POWER(SQRT(D166)/D112,2)</f>
        <v>2.5331699054614425E-4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2663.989775</v>
      </c>
      <c r="I2">
        <v>0.39806599999999998</v>
      </c>
      <c r="J2" t="s">
        <v>3</v>
      </c>
      <c r="K2">
        <v>348.769791</v>
      </c>
      <c r="L2">
        <v>0.305788</v>
      </c>
      <c r="M2" t="s">
        <v>4</v>
      </c>
      <c r="N2">
        <v>159.88255899999999</v>
      </c>
      <c r="O2">
        <v>8.4699999999999999E-4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0.99</v>
      </c>
      <c r="AG2">
        <v>4.8999999999999998E-3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5328.0370999999996</v>
      </c>
      <c r="I3">
        <v>0.75863000000000003</v>
      </c>
      <c r="J3" t="s">
        <v>3</v>
      </c>
      <c r="K3">
        <v>697.60200299999997</v>
      </c>
      <c r="L3">
        <v>0.61182199999999998</v>
      </c>
      <c r="M3" t="s">
        <v>4</v>
      </c>
      <c r="N3">
        <v>319.757138</v>
      </c>
      <c r="O3">
        <v>2.1459999999999999E-3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0.97957300000000003</v>
      </c>
      <c r="AG3">
        <v>9.5919999999999998E-3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7992.0656449999997</v>
      </c>
      <c r="I4">
        <v>1.398641</v>
      </c>
      <c r="J4" t="s">
        <v>3</v>
      </c>
      <c r="K4">
        <v>1046.3959159999999</v>
      </c>
      <c r="L4">
        <v>0.95283600000000002</v>
      </c>
      <c r="M4" t="s">
        <v>4</v>
      </c>
      <c r="N4">
        <v>479.63805200000002</v>
      </c>
      <c r="O4">
        <v>4.3600000000000002E-3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0.93974999999999997</v>
      </c>
      <c r="AG4">
        <v>2.6204000000000002E-2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10656.112422</v>
      </c>
      <c r="I5">
        <v>2.2298390000000001</v>
      </c>
      <c r="J5" t="s">
        <v>3</v>
      </c>
      <c r="K5">
        <v>1395.227363</v>
      </c>
      <c r="L5">
        <v>1.1221969999999999</v>
      </c>
      <c r="M5" t="s">
        <v>4</v>
      </c>
      <c r="N5">
        <v>639.51712799999996</v>
      </c>
      <c r="O5">
        <v>6.6969999999999998E-3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0.90974999999999995</v>
      </c>
      <c r="AG5">
        <v>3.6688999999999999E-2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13320.110176</v>
      </c>
      <c r="I6">
        <v>3.015965</v>
      </c>
      <c r="J6" t="s">
        <v>3</v>
      </c>
      <c r="K6">
        <v>1744.034668</v>
      </c>
      <c r="L6">
        <v>1.4641630000000001</v>
      </c>
      <c r="M6" t="s">
        <v>4</v>
      </c>
      <c r="N6">
        <v>799.39806199999998</v>
      </c>
      <c r="O6">
        <v>9.8740000000000008E-3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0.85975000000000001</v>
      </c>
      <c r="AG6">
        <v>5.0164E-2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15984.216875</v>
      </c>
      <c r="I7">
        <v>3.798092</v>
      </c>
      <c r="J7" t="s">
        <v>3</v>
      </c>
      <c r="K7">
        <v>2092.9290970000002</v>
      </c>
      <c r="L7">
        <v>1.8254159999999999</v>
      </c>
      <c r="M7" t="s">
        <v>4</v>
      </c>
      <c r="N7">
        <v>959.28145900000004</v>
      </c>
      <c r="O7">
        <v>1.2500000000000001E-2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0.81713100000000005</v>
      </c>
      <c r="AG7">
        <v>5.9354999999999998E-2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18648.307461</v>
      </c>
      <c r="I8">
        <v>5.1930529999999999</v>
      </c>
      <c r="J8" t="s">
        <v>3</v>
      </c>
      <c r="K8">
        <v>2441.8232910000002</v>
      </c>
      <c r="L8">
        <v>2.2746019999999998</v>
      </c>
      <c r="M8" t="s">
        <v>4</v>
      </c>
      <c r="N8">
        <v>1119.165266</v>
      </c>
      <c r="O8">
        <v>1.6301E-2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0.78712700000000002</v>
      </c>
      <c r="AG8">
        <v>6.2484999999999999E-2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21312.474882999999</v>
      </c>
      <c r="I9">
        <v>5.5158560000000003</v>
      </c>
      <c r="J9" t="s">
        <v>3</v>
      </c>
      <c r="K9">
        <v>2790.7725439999999</v>
      </c>
      <c r="L9">
        <v>2.2393100000000001</v>
      </c>
      <c r="M9" t="s">
        <v>4</v>
      </c>
      <c r="N9">
        <v>1279.047693</v>
      </c>
      <c r="O9">
        <v>1.9935000000000001E-2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0.78712700000000002</v>
      </c>
      <c r="AG9">
        <v>6.2484999999999999E-2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23976.498202999999</v>
      </c>
      <c r="I10">
        <v>6.3292390000000003</v>
      </c>
      <c r="J10" t="s">
        <v>3</v>
      </c>
      <c r="K10">
        <v>3139.587051</v>
      </c>
      <c r="L10">
        <v>2.3784019999999999</v>
      </c>
      <c r="M10" t="s">
        <v>4</v>
      </c>
      <c r="N10">
        <v>1438.924792</v>
      </c>
      <c r="O10">
        <v>2.2957000000000002E-2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0.767127</v>
      </c>
      <c r="AG10">
        <v>6.3570000000000002E-2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26640.668788999999</v>
      </c>
      <c r="I11">
        <v>8.1023929999999993</v>
      </c>
      <c r="J11" t="s">
        <v>3</v>
      </c>
      <c r="K11">
        <v>3488.5340139999998</v>
      </c>
      <c r="L11">
        <v>2.7407400000000002</v>
      </c>
      <c r="M11" t="s">
        <v>4</v>
      </c>
      <c r="N11">
        <v>1598.807495</v>
      </c>
      <c r="O11">
        <v>2.7022000000000001E-2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0.75755300000000003</v>
      </c>
      <c r="AG11">
        <v>6.4010999999999998E-2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29304.860547</v>
      </c>
      <c r="I12">
        <v>9.5601249999999993</v>
      </c>
      <c r="J12" t="s">
        <v>3</v>
      </c>
      <c r="K12">
        <v>3837.505913</v>
      </c>
      <c r="L12">
        <v>2.624104</v>
      </c>
      <c r="M12" t="s">
        <v>4</v>
      </c>
      <c r="N12">
        <v>1758.6887939999999</v>
      </c>
      <c r="O12">
        <v>3.2643999999999999E-2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0.74755300000000002</v>
      </c>
      <c r="AG12">
        <v>6.4061999999999994E-2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31968.817813000001</v>
      </c>
      <c r="I13">
        <v>10.034822</v>
      </c>
      <c r="J13" t="s">
        <v>3</v>
      </c>
      <c r="K13">
        <v>4186.2112399999996</v>
      </c>
      <c r="L13">
        <v>2.2901319999999998</v>
      </c>
      <c r="M13" t="s">
        <v>4</v>
      </c>
      <c r="N13">
        <v>1918.571338</v>
      </c>
      <c r="O13">
        <v>3.7409999999999999E-2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0.73755300000000001</v>
      </c>
      <c r="AG13">
        <v>6.3912999999999998E-2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34632.729530999997</v>
      </c>
      <c r="I14">
        <v>11.987259999999999</v>
      </c>
      <c r="J14" t="s">
        <v>3</v>
      </c>
      <c r="K14">
        <v>4534.9526459999997</v>
      </c>
      <c r="L14">
        <v>2.447273</v>
      </c>
      <c r="M14" t="s">
        <v>4</v>
      </c>
      <c r="N14">
        <v>2078.456655</v>
      </c>
      <c r="O14">
        <v>4.0304E-2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0.72755300000000001</v>
      </c>
      <c r="AG14">
        <v>6.3563999999999996E-2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37296.789531000002</v>
      </c>
      <c r="I15">
        <v>13.670911</v>
      </c>
      <c r="J15" t="s">
        <v>3</v>
      </c>
      <c r="K15">
        <v>4883.8122949999997</v>
      </c>
      <c r="L15">
        <v>2.7885629999999999</v>
      </c>
      <c r="M15" t="s">
        <v>4</v>
      </c>
      <c r="N15">
        <v>2238.342075</v>
      </c>
      <c r="O15">
        <v>4.5123999999999997E-2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0.70853500000000003</v>
      </c>
      <c r="AG15">
        <v>7.0924000000000001E-2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39960.767500000002</v>
      </c>
      <c r="I16">
        <v>15.641253000000001</v>
      </c>
      <c r="J16" t="s">
        <v>3</v>
      </c>
      <c r="K16">
        <v>5232.6119529999996</v>
      </c>
      <c r="L16">
        <v>3.2716750000000001</v>
      </c>
      <c r="M16" t="s">
        <v>4</v>
      </c>
      <c r="N16">
        <v>2398.2211470000002</v>
      </c>
      <c r="O16">
        <v>5.3391000000000001E-2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0.68158700000000005</v>
      </c>
      <c r="AG16">
        <v>7.3216000000000003E-2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42624.865937000002</v>
      </c>
      <c r="I17">
        <v>18.771101999999999</v>
      </c>
      <c r="J17" t="s">
        <v>3</v>
      </c>
      <c r="K17">
        <v>5581.494678</v>
      </c>
      <c r="L17">
        <v>3.749393</v>
      </c>
      <c r="M17" t="s">
        <v>4</v>
      </c>
      <c r="N17">
        <v>2558.1003909999999</v>
      </c>
      <c r="O17">
        <v>6.2198000000000003E-2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0.68158700000000005</v>
      </c>
      <c r="AG17">
        <v>7.3216000000000003E-2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45288.813593999999</v>
      </c>
      <c r="I18">
        <v>22.071840000000002</v>
      </c>
      <c r="J18" t="s">
        <v>3</v>
      </c>
      <c r="K18">
        <v>5930.2273930000001</v>
      </c>
      <c r="L18">
        <v>3.959209</v>
      </c>
      <c r="M18" t="s">
        <v>4</v>
      </c>
      <c r="N18">
        <v>2717.9817240000002</v>
      </c>
      <c r="O18">
        <v>7.0733000000000004E-2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0.67158499999999999</v>
      </c>
      <c r="AG18">
        <v>7.1748000000000006E-2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47952.921172000002</v>
      </c>
      <c r="I19">
        <v>24.721995</v>
      </c>
      <c r="J19" t="s">
        <v>3</v>
      </c>
      <c r="K19">
        <v>6279.098594</v>
      </c>
      <c r="L19">
        <v>4.2605219999999999</v>
      </c>
      <c r="M19" t="s">
        <v>4</v>
      </c>
      <c r="N19">
        <v>2877.8654540000002</v>
      </c>
      <c r="O19">
        <v>8.2123000000000002E-2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0.67005400000000004</v>
      </c>
      <c r="AG19">
        <v>7.2387999999999994E-2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50617.131562000002</v>
      </c>
      <c r="I20">
        <v>28.030225000000002</v>
      </c>
      <c r="J20" t="s">
        <v>3</v>
      </c>
      <c r="K20">
        <v>6628.0786520000001</v>
      </c>
      <c r="L20">
        <v>4.7667640000000002</v>
      </c>
      <c r="M20" t="s">
        <v>4</v>
      </c>
      <c r="N20">
        <v>3037.7527439999999</v>
      </c>
      <c r="O20">
        <v>8.9491000000000001E-2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0.66005199999999997</v>
      </c>
      <c r="AG20">
        <v>7.0689000000000002E-2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53281.196875000001</v>
      </c>
      <c r="I21">
        <v>31.917028999999999</v>
      </c>
      <c r="J21" t="s">
        <v>3</v>
      </c>
      <c r="K21">
        <v>6976.9341210000002</v>
      </c>
      <c r="L21">
        <v>5.0205029999999997</v>
      </c>
      <c r="M21" t="s">
        <v>4</v>
      </c>
      <c r="N21">
        <v>3197.6382319999998</v>
      </c>
      <c r="O21">
        <v>0.10237599999999999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0.66005199999999997</v>
      </c>
      <c r="AG21">
        <v>7.0689000000000002E-2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0.94056399999999996</v>
      </c>
      <c r="AG22">
        <v>3.5335999999999999E-2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0.90057399999999999</v>
      </c>
      <c r="AG23">
        <v>4.8982999999999999E-2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0.88057399999999997</v>
      </c>
      <c r="AG24">
        <v>5.4606000000000002E-2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0.86008200000000001</v>
      </c>
      <c r="AG25">
        <v>5.9306999999999999E-2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0.81340699999999999</v>
      </c>
      <c r="AG26">
        <v>7.5328999999999993E-2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0.78631099999999998</v>
      </c>
      <c r="AG27">
        <v>7.8941999999999998E-2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0.78078800000000004</v>
      </c>
      <c r="AG28">
        <v>8.0547999999999995E-2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0.77078800000000003</v>
      </c>
      <c r="AG29">
        <v>8.1063999999999997E-2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0.77078800000000003</v>
      </c>
      <c r="AG30">
        <v>8.1063999999999997E-2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0.73073399999999999</v>
      </c>
      <c r="AG31">
        <v>8.8671E-2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0.70434399999999997</v>
      </c>
      <c r="AG32">
        <v>9.2128000000000002E-2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0.68438399999999999</v>
      </c>
      <c r="AG33">
        <v>8.9927000000000007E-2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0.67417300000000002</v>
      </c>
      <c r="AG34">
        <v>8.8591000000000003E-2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0.67400499999999997</v>
      </c>
      <c r="AG35">
        <v>8.8648000000000005E-2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0.64811700000000005</v>
      </c>
      <c r="AG36">
        <v>8.8716000000000003E-2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0.63811700000000005</v>
      </c>
      <c r="AG37">
        <v>8.6579000000000003E-2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0.628687</v>
      </c>
      <c r="AG38">
        <v>8.4111000000000005E-2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0.61868699999999999</v>
      </c>
      <c r="AG39">
        <v>8.1585000000000005E-2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0.60868100000000003</v>
      </c>
      <c r="AG40">
        <v>7.886E-2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0.60868100000000003</v>
      </c>
      <c r="AG41">
        <v>7.886E-2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2670.451724</v>
      </c>
      <c r="I42">
        <v>25.668002000000001</v>
      </c>
      <c r="J42" t="s">
        <v>3</v>
      </c>
      <c r="K42">
        <v>341.20802500000002</v>
      </c>
      <c r="L42">
        <v>1.1722319999999999</v>
      </c>
      <c r="M42" t="s">
        <v>4</v>
      </c>
      <c r="N42">
        <v>160.650576</v>
      </c>
      <c r="O42">
        <v>0.100325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5340.7725979999996</v>
      </c>
      <c r="I43">
        <v>101.478908</v>
      </c>
      <c r="J43" t="s">
        <v>3</v>
      </c>
      <c r="K43">
        <v>682.29757199999995</v>
      </c>
      <c r="L43">
        <v>4.0257529999999999</v>
      </c>
      <c r="M43" t="s">
        <v>4</v>
      </c>
      <c r="N43">
        <v>321.29923600000001</v>
      </c>
      <c r="O43">
        <v>0.39966200000000002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8011.0593259999996</v>
      </c>
      <c r="I44">
        <v>228.29274699999999</v>
      </c>
      <c r="J44" t="s">
        <v>3</v>
      </c>
      <c r="K44">
        <v>1023.37397</v>
      </c>
      <c r="L44">
        <v>8.1404820000000004</v>
      </c>
      <c r="M44" t="s">
        <v>4</v>
      </c>
      <c r="N44">
        <v>481.94708500000002</v>
      </c>
      <c r="O44">
        <v>0.91615800000000003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10681.166777</v>
      </c>
      <c r="I45">
        <v>402.23232899999999</v>
      </c>
      <c r="J45" t="s">
        <v>3</v>
      </c>
      <c r="K45">
        <v>1364.2955079999999</v>
      </c>
      <c r="L45">
        <v>13.910105</v>
      </c>
      <c r="M45" t="s">
        <v>4</v>
      </c>
      <c r="N45">
        <v>642.59714199999996</v>
      </c>
      <c r="O45">
        <v>1.630952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13351.379414000001</v>
      </c>
      <c r="I46">
        <v>628.78972999999996</v>
      </c>
      <c r="J46" t="s">
        <v>3</v>
      </c>
      <c r="K46">
        <v>1705.3137770000001</v>
      </c>
      <c r="L46">
        <v>20.754546000000001</v>
      </c>
      <c r="M46" t="s">
        <v>4</v>
      </c>
      <c r="N46">
        <v>803.24513999999999</v>
      </c>
      <c r="O46">
        <v>2.5491160000000002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16021.749902</v>
      </c>
      <c r="I47">
        <v>912.80881199999999</v>
      </c>
      <c r="J47" t="s">
        <v>3</v>
      </c>
      <c r="K47">
        <v>2046.4554909999999</v>
      </c>
      <c r="L47">
        <v>30.650072999999999</v>
      </c>
      <c r="M47" t="s">
        <v>4</v>
      </c>
      <c r="N47">
        <v>963.895038</v>
      </c>
      <c r="O47">
        <v>3.6781980000000001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18692.171094000001</v>
      </c>
      <c r="I48">
        <v>1241.3679589999999</v>
      </c>
      <c r="J48" t="s">
        <v>3</v>
      </c>
      <c r="K48">
        <v>2387.6589650000001</v>
      </c>
      <c r="L48">
        <v>40.526578999999998</v>
      </c>
      <c r="M48" t="s">
        <v>4</v>
      </c>
      <c r="N48">
        <v>1124.5508809999999</v>
      </c>
      <c r="O48">
        <v>4.9972940000000001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21362.396562000002</v>
      </c>
      <c r="I49">
        <v>1623.9161099999999</v>
      </c>
      <c r="J49" t="s">
        <v>3</v>
      </c>
      <c r="K49">
        <v>2728.6582320000002</v>
      </c>
      <c r="L49">
        <v>52.443452000000001</v>
      </c>
      <c r="M49" t="s">
        <v>4</v>
      </c>
      <c r="N49">
        <v>1285.2002419999999</v>
      </c>
      <c r="O49">
        <v>6.5327089999999997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24032.782227</v>
      </c>
      <c r="I50">
        <v>2053.7258689999999</v>
      </c>
      <c r="J50" t="s">
        <v>3</v>
      </c>
      <c r="K50">
        <v>3069.8192239999998</v>
      </c>
      <c r="L50">
        <v>64.846911000000006</v>
      </c>
      <c r="M50" t="s">
        <v>4</v>
      </c>
      <c r="N50">
        <v>1445.851938</v>
      </c>
      <c r="O50">
        <v>8.2588629999999998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26702.952186999999</v>
      </c>
      <c r="I51">
        <v>2524.3862869999998</v>
      </c>
      <c r="J51" t="s">
        <v>3</v>
      </c>
      <c r="K51">
        <v>3410.784995</v>
      </c>
      <c r="L51">
        <v>78.24006</v>
      </c>
      <c r="M51" t="s">
        <v>4</v>
      </c>
      <c r="N51">
        <v>1606.5037600000001</v>
      </c>
      <c r="O51">
        <v>10.188453000000001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29373.509219</v>
      </c>
      <c r="I52">
        <v>3013.8703690000002</v>
      </c>
      <c r="J52" t="s">
        <v>3</v>
      </c>
      <c r="K52">
        <v>3751.98083</v>
      </c>
      <c r="L52">
        <v>94.946984999999998</v>
      </c>
      <c r="M52" t="s">
        <v>4</v>
      </c>
      <c r="N52">
        <v>1767.1657889999999</v>
      </c>
      <c r="O52">
        <v>12.139374999999999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32044.153944999998</v>
      </c>
      <c r="I53">
        <v>3449.6952329999999</v>
      </c>
      <c r="J53" t="s">
        <v>3</v>
      </c>
      <c r="K53">
        <v>4093.0815579999999</v>
      </c>
      <c r="L53">
        <v>108.19064899999999</v>
      </c>
      <c r="M53" t="s">
        <v>4</v>
      </c>
      <c r="N53">
        <v>1927.8346340000001</v>
      </c>
      <c r="O53">
        <v>13.870144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34714.664922000004</v>
      </c>
      <c r="I54">
        <v>3929.4293480000001</v>
      </c>
      <c r="J54" t="s">
        <v>3</v>
      </c>
      <c r="K54">
        <v>4434.060469</v>
      </c>
      <c r="L54">
        <v>123.57470000000001</v>
      </c>
      <c r="M54" t="s">
        <v>4</v>
      </c>
      <c r="N54">
        <v>2088.5023099999999</v>
      </c>
      <c r="O54">
        <v>15.761129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37385.243437999998</v>
      </c>
      <c r="I55">
        <v>4422.3557170000004</v>
      </c>
      <c r="J55" t="s">
        <v>3</v>
      </c>
      <c r="K55">
        <v>4775.0688479999999</v>
      </c>
      <c r="L55">
        <v>137.10199299999999</v>
      </c>
      <c r="M55" t="s">
        <v>4</v>
      </c>
      <c r="N55">
        <v>2249.1745259999998</v>
      </c>
      <c r="O55">
        <v>17.806322999999999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40055.983672000002</v>
      </c>
      <c r="I56">
        <v>4961.4999749999997</v>
      </c>
      <c r="J56" t="s">
        <v>3</v>
      </c>
      <c r="K56">
        <v>5116.2272069999999</v>
      </c>
      <c r="L56">
        <v>153.77292299999999</v>
      </c>
      <c r="M56" t="s">
        <v>4</v>
      </c>
      <c r="N56">
        <v>2409.8482079999999</v>
      </c>
      <c r="O56">
        <v>19.996888999999999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42726.747733999997</v>
      </c>
      <c r="I57">
        <v>5532.8906269999998</v>
      </c>
      <c r="J57" t="s">
        <v>3</v>
      </c>
      <c r="K57">
        <v>5457.418232</v>
      </c>
      <c r="L57">
        <v>170.409907</v>
      </c>
      <c r="M57" t="s">
        <v>4</v>
      </c>
      <c r="N57">
        <v>2570.518384</v>
      </c>
      <c r="O57">
        <v>22.316098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45397.427344000003</v>
      </c>
      <c r="I58">
        <v>6136.6824470000001</v>
      </c>
      <c r="J58" t="s">
        <v>3</v>
      </c>
      <c r="K58">
        <v>5798.5673239999996</v>
      </c>
      <c r="L58">
        <v>187.41309899999999</v>
      </c>
      <c r="M58" t="s">
        <v>4</v>
      </c>
      <c r="N58">
        <v>2731.1928520000001</v>
      </c>
      <c r="O58">
        <v>24.845445000000002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48068.152890999998</v>
      </c>
      <c r="I59">
        <v>6800.9749510000001</v>
      </c>
      <c r="J59" t="s">
        <v>3</v>
      </c>
      <c r="K59">
        <v>6139.727793</v>
      </c>
      <c r="L59">
        <v>207.16073</v>
      </c>
      <c r="M59" t="s">
        <v>4</v>
      </c>
      <c r="N59">
        <v>2891.8675539999999</v>
      </c>
      <c r="O59">
        <v>27.464538999999998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50738.820937999997</v>
      </c>
      <c r="I60">
        <v>7483.4228270000003</v>
      </c>
      <c r="J60" t="s">
        <v>3</v>
      </c>
      <c r="K60">
        <v>6480.8680960000002</v>
      </c>
      <c r="L60">
        <v>228.61451099999999</v>
      </c>
      <c r="M60" t="s">
        <v>4</v>
      </c>
      <c r="N60">
        <v>3052.539487</v>
      </c>
      <c r="O60">
        <v>30.253920000000001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53409.598280999999</v>
      </c>
      <c r="I61">
        <v>8183.427248</v>
      </c>
      <c r="J61" t="s">
        <v>3</v>
      </c>
      <c r="K61">
        <v>6822.1004789999997</v>
      </c>
      <c r="L61">
        <v>246.42148399999999</v>
      </c>
      <c r="M61" t="s">
        <v>4</v>
      </c>
      <c r="N61">
        <v>3213.2114259999998</v>
      </c>
      <c r="O61">
        <v>33.253416000000001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3180.692974</v>
      </c>
      <c r="I62">
        <v>3.4193000000000001E-2</v>
      </c>
      <c r="J62" t="s">
        <v>3</v>
      </c>
      <c r="K62">
        <v>1074.0686450000001</v>
      </c>
      <c r="L62">
        <v>1.4111E-2</v>
      </c>
      <c r="M62" t="s">
        <v>4</v>
      </c>
      <c r="N62">
        <v>158.80808300000001</v>
      </c>
      <c r="O62">
        <v>1.07E-4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6361.1478520000001</v>
      </c>
      <c r="I63">
        <v>0.10077999999999999</v>
      </c>
      <c r="J63" t="s">
        <v>3</v>
      </c>
      <c r="K63">
        <v>2148.105967</v>
      </c>
      <c r="L63">
        <v>2.7178000000000001E-2</v>
      </c>
      <c r="M63" t="s">
        <v>4</v>
      </c>
      <c r="N63">
        <v>317.61222400000003</v>
      </c>
      <c r="O63">
        <v>2.9100000000000003E-4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9541.6195700000007</v>
      </c>
      <c r="I64">
        <v>0.16492299999999999</v>
      </c>
      <c r="J64" t="s">
        <v>3</v>
      </c>
      <c r="K64">
        <v>3222.1520260000002</v>
      </c>
      <c r="L64">
        <v>2.5968000000000001E-2</v>
      </c>
      <c r="M64" t="s">
        <v>4</v>
      </c>
      <c r="N64">
        <v>476.42257000000001</v>
      </c>
      <c r="O64">
        <v>4.7100000000000001E-4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12722.094472999999</v>
      </c>
      <c r="I65">
        <v>0.26794600000000002</v>
      </c>
      <c r="J65" t="s">
        <v>3</v>
      </c>
      <c r="K65">
        <v>4296.2215329999999</v>
      </c>
      <c r="L65">
        <v>2.9843000000000001E-2</v>
      </c>
      <c r="M65" t="s">
        <v>4</v>
      </c>
      <c r="N65">
        <v>635.23771499999998</v>
      </c>
      <c r="O65">
        <v>7.1599999999999995E-4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15902.614258</v>
      </c>
      <c r="I66">
        <v>0.38802599999999998</v>
      </c>
      <c r="J66" t="s">
        <v>3</v>
      </c>
      <c r="K66">
        <v>5370.3100590000004</v>
      </c>
      <c r="L66">
        <v>3.9954999999999997E-2</v>
      </c>
      <c r="M66" t="s">
        <v>4</v>
      </c>
      <c r="N66">
        <v>794.05121099999997</v>
      </c>
      <c r="O66">
        <v>8.4699999999999999E-4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19083.176484</v>
      </c>
      <c r="I67">
        <v>1.0190699999999999</v>
      </c>
      <c r="J67" t="s">
        <v>3</v>
      </c>
      <c r="K67">
        <v>6444.4459770000003</v>
      </c>
      <c r="L67">
        <v>0.50383699999999998</v>
      </c>
      <c r="M67" t="s">
        <v>4</v>
      </c>
      <c r="N67">
        <v>952.86388999999997</v>
      </c>
      <c r="O67">
        <v>8.8400000000000002E-4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22263.682148</v>
      </c>
      <c r="I68">
        <v>1.18784</v>
      </c>
      <c r="J68" t="s">
        <v>3</v>
      </c>
      <c r="K68">
        <v>7518.5140039999997</v>
      </c>
      <c r="L68">
        <v>0.53178599999999998</v>
      </c>
      <c r="M68" t="s">
        <v>4</v>
      </c>
      <c r="N68">
        <v>1111.6811250000001</v>
      </c>
      <c r="O68">
        <v>1.0070000000000001E-3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25444.192030999999</v>
      </c>
      <c r="I69">
        <v>1.388549</v>
      </c>
      <c r="J69" t="s">
        <v>3</v>
      </c>
      <c r="K69">
        <v>8592.5931249999994</v>
      </c>
      <c r="L69">
        <v>0.536999</v>
      </c>
      <c r="M69" t="s">
        <v>4</v>
      </c>
      <c r="N69">
        <v>1270.497153</v>
      </c>
      <c r="O69">
        <v>9.8799999999999995E-4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28624.676914</v>
      </c>
      <c r="I70">
        <v>1.716377</v>
      </c>
      <c r="J70" t="s">
        <v>3</v>
      </c>
      <c r="K70">
        <v>9666.6554300000007</v>
      </c>
      <c r="L70">
        <v>0.54845200000000005</v>
      </c>
      <c r="M70" t="s">
        <v>4</v>
      </c>
      <c r="N70">
        <v>1429.3151780000001</v>
      </c>
      <c r="O70">
        <v>1.214E-3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31805.164648000002</v>
      </c>
      <c r="I71">
        <v>1.995312</v>
      </c>
      <c r="J71" t="s">
        <v>3</v>
      </c>
      <c r="K71">
        <v>10740.718848</v>
      </c>
      <c r="L71">
        <v>0.60506800000000005</v>
      </c>
      <c r="M71" t="s">
        <v>4</v>
      </c>
      <c r="N71">
        <v>1588.1336160000001</v>
      </c>
      <c r="O71">
        <v>1.3910000000000001E-3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34985.675390999997</v>
      </c>
      <c r="I72">
        <v>2.4273310000000001</v>
      </c>
      <c r="J72" t="s">
        <v>3</v>
      </c>
      <c r="K72">
        <v>11814.802949000001</v>
      </c>
      <c r="L72">
        <v>0.62894600000000001</v>
      </c>
      <c r="M72" t="s">
        <v>4</v>
      </c>
      <c r="N72">
        <v>1746.95021</v>
      </c>
      <c r="O72">
        <v>1.6429999999999999E-3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38166.185937000002</v>
      </c>
      <c r="I73">
        <v>2.7390409999999998</v>
      </c>
      <c r="J73" t="s">
        <v>3</v>
      </c>
      <c r="K73">
        <v>12888.881914</v>
      </c>
      <c r="L73">
        <v>0.65438700000000005</v>
      </c>
      <c r="M73" t="s">
        <v>4</v>
      </c>
      <c r="N73">
        <v>1905.7718990000001</v>
      </c>
      <c r="O73">
        <v>1.8010000000000001E-3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41346.725156</v>
      </c>
      <c r="I74">
        <v>2.9716830000000001</v>
      </c>
      <c r="J74" t="s">
        <v>3</v>
      </c>
      <c r="K74">
        <v>13962.965039000001</v>
      </c>
      <c r="L74">
        <v>0.68004299999999995</v>
      </c>
      <c r="M74" t="s">
        <v>4</v>
      </c>
      <c r="N74">
        <v>2064.5907470000002</v>
      </c>
      <c r="O74">
        <v>1.923E-3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44527.309530999999</v>
      </c>
      <c r="I75">
        <v>3.674582</v>
      </c>
      <c r="J75" t="s">
        <v>3</v>
      </c>
      <c r="K75">
        <v>15037.096465000001</v>
      </c>
      <c r="L75">
        <v>1.1113500000000001</v>
      </c>
      <c r="M75" t="s">
        <v>4</v>
      </c>
      <c r="N75">
        <v>2223.4064450000001</v>
      </c>
      <c r="O75">
        <v>2.2889999999999998E-3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47707.861641000003</v>
      </c>
      <c r="I76">
        <v>4.1470560000000001</v>
      </c>
      <c r="J76" t="s">
        <v>3</v>
      </c>
      <c r="K76">
        <v>16111.214335999999</v>
      </c>
      <c r="L76">
        <v>1.1136980000000001</v>
      </c>
      <c r="M76" t="s">
        <v>4</v>
      </c>
      <c r="N76">
        <v>2382.2234229999999</v>
      </c>
      <c r="O76">
        <v>2.447E-3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50888.360859</v>
      </c>
      <c r="I77">
        <v>4.5895169999999998</v>
      </c>
      <c r="J77" t="s">
        <v>3</v>
      </c>
      <c r="K77">
        <v>17185.274297</v>
      </c>
      <c r="L77">
        <v>1.097469</v>
      </c>
      <c r="M77" t="s">
        <v>4</v>
      </c>
      <c r="N77">
        <v>2541.0398190000001</v>
      </c>
      <c r="O77">
        <v>2.6819999999999999E-3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54068.910624999997</v>
      </c>
      <c r="I78">
        <v>4.9073919999999998</v>
      </c>
      <c r="J78" t="s">
        <v>3</v>
      </c>
      <c r="K78">
        <v>18259.377539000001</v>
      </c>
      <c r="L78">
        <v>1.1115930000000001</v>
      </c>
      <c r="M78" t="s">
        <v>4</v>
      </c>
      <c r="N78">
        <v>2699.858545</v>
      </c>
      <c r="O78">
        <v>3.0469999999999998E-3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57249.406327999997</v>
      </c>
      <c r="I79">
        <v>5.3524099999999999</v>
      </c>
      <c r="J79" t="s">
        <v>3</v>
      </c>
      <c r="K79">
        <v>19333.436836000001</v>
      </c>
      <c r="L79">
        <v>1.1133390000000001</v>
      </c>
      <c r="M79" t="s">
        <v>4</v>
      </c>
      <c r="N79">
        <v>2858.6763569999998</v>
      </c>
      <c r="O79">
        <v>2.9350000000000001E-3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60429.882891000001</v>
      </c>
      <c r="I80">
        <v>5.8032089999999998</v>
      </c>
      <c r="J80" t="s">
        <v>3</v>
      </c>
      <c r="K80">
        <v>20407.481093999999</v>
      </c>
      <c r="L80">
        <v>1.122271</v>
      </c>
      <c r="M80" t="s">
        <v>4</v>
      </c>
      <c r="N80">
        <v>3017.4959079999999</v>
      </c>
      <c r="O80">
        <v>3.3159999999999999E-3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63610.409765999997</v>
      </c>
      <c r="I81">
        <v>6.342727</v>
      </c>
      <c r="J81" t="s">
        <v>3</v>
      </c>
      <c r="K81">
        <v>21481.575195000001</v>
      </c>
      <c r="L81">
        <v>1.1182319999999999</v>
      </c>
      <c r="M81" t="s">
        <v>4</v>
      </c>
      <c r="N81">
        <v>3176.3130959999999</v>
      </c>
      <c r="O81">
        <v>3.16E-3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3355.6174369999999</v>
      </c>
      <c r="I82">
        <v>4.2629E-2</v>
      </c>
      <c r="J82" t="s">
        <v>3</v>
      </c>
      <c r="K82">
        <v>1025.026946</v>
      </c>
      <c r="L82">
        <v>3.0386E-2</v>
      </c>
      <c r="M82" t="s">
        <v>4</v>
      </c>
      <c r="N82">
        <v>167.58611300000001</v>
      </c>
      <c r="O82">
        <v>2.3E-5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6711.2240330000004</v>
      </c>
      <c r="I83">
        <v>7.2438000000000002E-2</v>
      </c>
      <c r="J83" t="s">
        <v>3</v>
      </c>
      <c r="K83">
        <v>2050.0363819999998</v>
      </c>
      <c r="L83">
        <v>3.4146999999999997E-2</v>
      </c>
      <c r="M83" t="s">
        <v>4</v>
      </c>
      <c r="N83">
        <v>335.17390599999999</v>
      </c>
      <c r="O83">
        <v>5.3999999999999998E-5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10066.847324</v>
      </c>
      <c r="I84">
        <v>0.118576</v>
      </c>
      <c r="J84" t="s">
        <v>3</v>
      </c>
      <c r="K84">
        <v>3075.0624800000001</v>
      </c>
      <c r="L84">
        <v>4.5152999999999999E-2</v>
      </c>
      <c r="M84" t="s">
        <v>4</v>
      </c>
      <c r="N84">
        <v>502.76134100000002</v>
      </c>
      <c r="O84">
        <v>8.8999999999999995E-5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13422.463750000001</v>
      </c>
      <c r="I85">
        <v>0.179728</v>
      </c>
      <c r="J85" t="s">
        <v>3</v>
      </c>
      <c r="K85">
        <v>4100.0895609999998</v>
      </c>
      <c r="L85">
        <v>5.8396000000000003E-2</v>
      </c>
      <c r="M85" t="s">
        <v>4</v>
      </c>
      <c r="N85">
        <v>670.34734100000003</v>
      </c>
      <c r="O85">
        <v>1.45E-4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16778.113984</v>
      </c>
      <c r="I86">
        <v>0.220773</v>
      </c>
      <c r="J86" t="s">
        <v>3</v>
      </c>
      <c r="K86">
        <v>5125.1340529999998</v>
      </c>
      <c r="L86">
        <v>6.1582999999999999E-2</v>
      </c>
      <c r="M86" t="s">
        <v>4</v>
      </c>
      <c r="N86">
        <v>837.934619</v>
      </c>
      <c r="O86">
        <v>1.3899999999999999E-4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20133.735780999999</v>
      </c>
      <c r="I87">
        <v>0.37327900000000003</v>
      </c>
      <c r="J87" t="s">
        <v>3</v>
      </c>
      <c r="K87">
        <v>6150.1625489999997</v>
      </c>
      <c r="L87">
        <v>0.112595</v>
      </c>
      <c r="M87" t="s">
        <v>4</v>
      </c>
      <c r="N87">
        <v>1005.521267</v>
      </c>
      <c r="O87">
        <v>1.93E-4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23489.378711000001</v>
      </c>
      <c r="I88">
        <v>0.42096899999999998</v>
      </c>
      <c r="J88" t="s">
        <v>3</v>
      </c>
      <c r="K88">
        <v>7175.2099319999998</v>
      </c>
      <c r="L88">
        <v>0.109599</v>
      </c>
      <c r="M88" t="s">
        <v>4</v>
      </c>
      <c r="N88">
        <v>1173.109033</v>
      </c>
      <c r="O88">
        <v>2.42E-4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26845.000742</v>
      </c>
      <c r="I89">
        <v>0.51004799999999995</v>
      </c>
      <c r="J89" t="s">
        <v>3</v>
      </c>
      <c r="K89">
        <v>8200.2454689999995</v>
      </c>
      <c r="L89">
        <v>0.115691</v>
      </c>
      <c r="M89" t="s">
        <v>4</v>
      </c>
      <c r="N89">
        <v>1340.697046</v>
      </c>
      <c r="O89">
        <v>2.5399999999999999E-4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30200.636913999999</v>
      </c>
      <c r="I90">
        <v>0.60201000000000005</v>
      </c>
      <c r="J90" t="s">
        <v>3</v>
      </c>
      <c r="K90">
        <v>9225.2935350000007</v>
      </c>
      <c r="L90">
        <v>0.118409</v>
      </c>
      <c r="M90" t="s">
        <v>4</v>
      </c>
      <c r="N90">
        <v>1508.2836890000001</v>
      </c>
      <c r="O90">
        <v>2.9100000000000003E-4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33556.301249999997</v>
      </c>
      <c r="I91">
        <v>0.79917899999999997</v>
      </c>
      <c r="J91" t="s">
        <v>3</v>
      </c>
      <c r="K91">
        <v>10250.355469</v>
      </c>
      <c r="L91">
        <v>0.141211</v>
      </c>
      <c r="M91" t="s">
        <v>4</v>
      </c>
      <c r="N91">
        <v>1675.8713789999999</v>
      </c>
      <c r="O91">
        <v>3.79E-4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36911.963046999997</v>
      </c>
      <c r="I92">
        <v>0.89247200000000004</v>
      </c>
      <c r="J92" t="s">
        <v>3</v>
      </c>
      <c r="K92">
        <v>11275.418379000001</v>
      </c>
      <c r="L92">
        <v>0.135876</v>
      </c>
      <c r="M92" t="s">
        <v>4</v>
      </c>
      <c r="N92">
        <v>1843.4600559999999</v>
      </c>
      <c r="O92">
        <v>4.2999999999999999E-4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40267.585156000001</v>
      </c>
      <c r="I93">
        <v>1.0162329999999999</v>
      </c>
      <c r="J93" t="s">
        <v>3</v>
      </c>
      <c r="K93">
        <v>12300.454530999999</v>
      </c>
      <c r="L93">
        <v>0.138659</v>
      </c>
      <c r="M93" t="s">
        <v>4</v>
      </c>
      <c r="N93">
        <v>2011.0462480000001</v>
      </c>
      <c r="O93">
        <v>4.7899999999999999E-4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43623.382031000001</v>
      </c>
      <c r="I94">
        <v>1.946482</v>
      </c>
      <c r="J94" t="s">
        <v>3</v>
      </c>
      <c r="K94">
        <v>13325.67668</v>
      </c>
      <c r="L94">
        <v>0.81837300000000002</v>
      </c>
      <c r="M94" t="s">
        <v>4</v>
      </c>
      <c r="N94">
        <v>2178.6350240000002</v>
      </c>
      <c r="O94">
        <v>5.0100000000000003E-4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46979.022968999998</v>
      </c>
      <c r="I95">
        <v>2.0891829999999998</v>
      </c>
      <c r="J95" t="s">
        <v>3</v>
      </c>
      <c r="K95">
        <v>14350.743047</v>
      </c>
      <c r="L95">
        <v>0.81760699999999997</v>
      </c>
      <c r="M95" t="s">
        <v>4</v>
      </c>
      <c r="N95">
        <v>2346.222988</v>
      </c>
      <c r="O95">
        <v>5.3799999999999996E-4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50334.653047</v>
      </c>
      <c r="I96">
        <v>2.25238</v>
      </c>
      <c r="J96" t="s">
        <v>3</v>
      </c>
      <c r="K96">
        <v>15375.805840000001</v>
      </c>
      <c r="L96">
        <v>0.87284099999999998</v>
      </c>
      <c r="M96" t="s">
        <v>4</v>
      </c>
      <c r="N96">
        <v>2513.8114009999999</v>
      </c>
      <c r="O96">
        <v>5.2999999999999998E-4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53690.287578000003</v>
      </c>
      <c r="I97">
        <v>2.4546220000000001</v>
      </c>
      <c r="J97" t="s">
        <v>3</v>
      </c>
      <c r="K97">
        <v>16400.860078000002</v>
      </c>
      <c r="L97">
        <v>0.94297900000000001</v>
      </c>
      <c r="M97" t="s">
        <v>4</v>
      </c>
      <c r="N97">
        <v>2681.3996139999999</v>
      </c>
      <c r="O97">
        <v>5.6400000000000005E-4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57045.938984</v>
      </c>
      <c r="I98">
        <v>2.5631460000000001</v>
      </c>
      <c r="J98" t="s">
        <v>3</v>
      </c>
      <c r="K98">
        <v>17425.929413999998</v>
      </c>
      <c r="L98">
        <v>0.87501300000000004</v>
      </c>
      <c r="M98" t="s">
        <v>4</v>
      </c>
      <c r="N98">
        <v>2848.98731</v>
      </c>
      <c r="O98">
        <v>6.8400000000000004E-4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60401.539297000003</v>
      </c>
      <c r="I99">
        <v>2.7275200000000002</v>
      </c>
      <c r="J99" t="s">
        <v>3</v>
      </c>
      <c r="K99">
        <v>18450.948477000002</v>
      </c>
      <c r="L99">
        <v>0.97191300000000003</v>
      </c>
      <c r="M99" t="s">
        <v>4</v>
      </c>
      <c r="N99">
        <v>3016.5739010000002</v>
      </c>
      <c r="O99">
        <v>6.8999999999999997E-4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63757.170468999997</v>
      </c>
      <c r="I100">
        <v>2.7402139999999999</v>
      </c>
      <c r="J100" t="s">
        <v>3</v>
      </c>
      <c r="K100">
        <v>19476.004843999999</v>
      </c>
      <c r="L100">
        <v>0.87822</v>
      </c>
      <c r="M100" t="s">
        <v>4</v>
      </c>
      <c r="N100">
        <v>3184.1618309999999</v>
      </c>
      <c r="O100">
        <v>7.9699999999999997E-4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67112.806249999994</v>
      </c>
      <c r="I101">
        <v>2.954879</v>
      </c>
      <c r="J101" t="s">
        <v>3</v>
      </c>
      <c r="K101">
        <v>20501.069686999999</v>
      </c>
      <c r="L101">
        <v>0.92647299999999999</v>
      </c>
      <c r="M101" t="s">
        <v>4</v>
      </c>
      <c r="N101">
        <v>3351.7506400000002</v>
      </c>
      <c r="O101">
        <v>8.8099999999999995E-4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3179.3929199999998</v>
      </c>
      <c r="I102">
        <v>3.6996000000000001E-2</v>
      </c>
      <c r="J102" t="s">
        <v>3</v>
      </c>
      <c r="K102">
        <v>1072.7677859999999</v>
      </c>
      <c r="L102">
        <v>1.4005E-2</v>
      </c>
      <c r="M102" t="s">
        <v>4</v>
      </c>
      <c r="N102">
        <v>158.79910699999999</v>
      </c>
      <c r="O102">
        <v>1.01E-4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6358.5368070000004</v>
      </c>
      <c r="I103">
        <v>0.125578</v>
      </c>
      <c r="J103" t="s">
        <v>3</v>
      </c>
      <c r="K103">
        <v>2145.5161870000002</v>
      </c>
      <c r="L103">
        <v>2.7702999999999998E-2</v>
      </c>
      <c r="M103" t="s">
        <v>4</v>
      </c>
      <c r="N103">
        <v>317.592175</v>
      </c>
      <c r="O103">
        <v>1.94E-4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9537.6955660000003</v>
      </c>
      <c r="I104">
        <v>0.247583</v>
      </c>
      <c r="J104" t="s">
        <v>3</v>
      </c>
      <c r="K104">
        <v>3218.2618510000002</v>
      </c>
      <c r="L104">
        <v>3.4777000000000002E-2</v>
      </c>
      <c r="M104" t="s">
        <v>4</v>
      </c>
      <c r="N104">
        <v>476.39451500000001</v>
      </c>
      <c r="O104">
        <v>2.9E-4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12716.889784999999</v>
      </c>
      <c r="I105">
        <v>0.39725700000000003</v>
      </c>
      <c r="J105" t="s">
        <v>3</v>
      </c>
      <c r="K105">
        <v>4291.0408299999999</v>
      </c>
      <c r="L105">
        <v>5.1554000000000003E-2</v>
      </c>
      <c r="M105" t="s">
        <v>4</v>
      </c>
      <c r="N105">
        <v>635.198397</v>
      </c>
      <c r="O105">
        <v>3.8299999999999999E-4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15896.071094000001</v>
      </c>
      <c r="I106">
        <v>0.54076900000000006</v>
      </c>
      <c r="J106" t="s">
        <v>3</v>
      </c>
      <c r="K106">
        <v>5363.8164550000001</v>
      </c>
      <c r="L106">
        <v>5.1756000000000003E-2</v>
      </c>
      <c r="M106" t="s">
        <v>4</v>
      </c>
      <c r="N106">
        <v>794.00389299999995</v>
      </c>
      <c r="O106">
        <v>5.8799999999999998E-4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19075.271132999998</v>
      </c>
      <c r="I107">
        <v>0.67418900000000004</v>
      </c>
      <c r="J107" t="s">
        <v>3</v>
      </c>
      <c r="K107">
        <v>6436.6053910000001</v>
      </c>
      <c r="L107">
        <v>6.3468999999999998E-2</v>
      </c>
      <c r="M107" t="s">
        <v>4</v>
      </c>
      <c r="N107">
        <v>952.80947400000002</v>
      </c>
      <c r="O107">
        <v>8.1899999999999996E-4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22254.461445000001</v>
      </c>
      <c r="I108">
        <v>0.81684999999999997</v>
      </c>
      <c r="J108" t="s">
        <v>3</v>
      </c>
      <c r="K108">
        <v>7509.3847949999999</v>
      </c>
      <c r="L108">
        <v>6.9512000000000004E-2</v>
      </c>
      <c r="M108" t="s">
        <v>4</v>
      </c>
      <c r="N108">
        <v>1111.615415</v>
      </c>
      <c r="O108">
        <v>9.2699999999999998E-4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25433.705664000001</v>
      </c>
      <c r="I109">
        <v>1.70957</v>
      </c>
      <c r="J109" t="s">
        <v>3</v>
      </c>
      <c r="K109">
        <v>8582.2298439999995</v>
      </c>
      <c r="L109">
        <v>0.48361100000000001</v>
      </c>
      <c r="M109" t="s">
        <v>4</v>
      </c>
      <c r="N109">
        <v>1270.421462</v>
      </c>
      <c r="O109">
        <v>9.7000000000000005E-4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28612.908789000001</v>
      </c>
      <c r="I110">
        <v>2.0115599999999998</v>
      </c>
      <c r="J110" t="s">
        <v>3</v>
      </c>
      <c r="K110">
        <v>9655.0093550000001</v>
      </c>
      <c r="L110">
        <v>0.46086899999999997</v>
      </c>
      <c r="M110" t="s">
        <v>4</v>
      </c>
      <c r="N110">
        <v>1429.2266549999999</v>
      </c>
      <c r="O110">
        <v>9.1500000000000001E-4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31792.070116999999</v>
      </c>
      <c r="I111">
        <v>2.480801</v>
      </c>
      <c r="J111" t="s">
        <v>3</v>
      </c>
      <c r="K111">
        <v>10727.785938000001</v>
      </c>
      <c r="L111">
        <v>0.51035600000000003</v>
      </c>
      <c r="M111" t="s">
        <v>4</v>
      </c>
      <c r="N111">
        <v>1588.033496</v>
      </c>
      <c r="O111">
        <v>1.232E-3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34971.250547000003</v>
      </c>
      <c r="I112">
        <v>2.754273</v>
      </c>
      <c r="J112" t="s">
        <v>3</v>
      </c>
      <c r="K112">
        <v>11800.578066</v>
      </c>
      <c r="L112">
        <v>0.49148700000000001</v>
      </c>
      <c r="M112" t="s">
        <v>4</v>
      </c>
      <c r="N112">
        <v>1746.840864</v>
      </c>
      <c r="O112">
        <v>1.209E-3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38150.431641000003</v>
      </c>
      <c r="I113">
        <v>2.9615969999999998</v>
      </c>
      <c r="J113" t="s">
        <v>3</v>
      </c>
      <c r="K113">
        <v>12873.357656</v>
      </c>
      <c r="L113">
        <v>0.49407600000000002</v>
      </c>
      <c r="M113" t="s">
        <v>4</v>
      </c>
      <c r="N113">
        <v>1905.6503029999999</v>
      </c>
      <c r="O113">
        <v>1.168E-3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41329.648593999998</v>
      </c>
      <c r="I114">
        <v>3.3991570000000002</v>
      </c>
      <c r="J114" t="s">
        <v>3</v>
      </c>
      <c r="K114">
        <v>13946.165800999999</v>
      </c>
      <c r="L114">
        <v>0.50924100000000005</v>
      </c>
      <c r="M114" t="s">
        <v>4</v>
      </c>
      <c r="N114">
        <v>2064.4568119999999</v>
      </c>
      <c r="O114">
        <v>1.2310000000000001E-3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44508.828516000001</v>
      </c>
      <c r="I115">
        <v>3.724326</v>
      </c>
      <c r="J115" t="s">
        <v>3</v>
      </c>
      <c r="K115">
        <v>15018.950918</v>
      </c>
      <c r="L115">
        <v>0.48121799999999998</v>
      </c>
      <c r="M115" t="s">
        <v>4</v>
      </c>
      <c r="N115">
        <v>2223.2646479999999</v>
      </c>
      <c r="O115">
        <v>1.1820000000000001E-3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47688.021172000001</v>
      </c>
      <c r="I116">
        <v>4.1998550000000003</v>
      </c>
      <c r="J116" t="s">
        <v>3</v>
      </c>
      <c r="K116">
        <v>16091.734863</v>
      </c>
      <c r="L116">
        <v>0.49817899999999998</v>
      </c>
      <c r="M116" t="s">
        <v>4</v>
      </c>
      <c r="N116">
        <v>2382.0697660000001</v>
      </c>
      <c r="O116">
        <v>1.3569999999999999E-3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50867.147422000002</v>
      </c>
      <c r="I117">
        <v>4.5499450000000001</v>
      </c>
      <c r="J117" t="s">
        <v>3</v>
      </c>
      <c r="K117">
        <v>17164.490234000001</v>
      </c>
      <c r="L117">
        <v>0.51003600000000004</v>
      </c>
      <c r="M117" t="s">
        <v>4</v>
      </c>
      <c r="N117">
        <v>2540.8756790000002</v>
      </c>
      <c r="O117">
        <v>1.2930000000000001E-3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54046.347188</v>
      </c>
      <c r="I118">
        <v>4.9359400000000004</v>
      </c>
      <c r="J118" t="s">
        <v>3</v>
      </c>
      <c r="K118">
        <v>18237.289375</v>
      </c>
      <c r="L118">
        <v>0.54476100000000005</v>
      </c>
      <c r="M118" t="s">
        <v>4</v>
      </c>
      <c r="N118">
        <v>2699.683638</v>
      </c>
      <c r="O118">
        <v>1.258E-3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57225.542578000001</v>
      </c>
      <c r="I119">
        <v>5.2751450000000002</v>
      </c>
      <c r="J119" t="s">
        <v>3</v>
      </c>
      <c r="K119">
        <v>19310.070312</v>
      </c>
      <c r="L119">
        <v>0.53761099999999995</v>
      </c>
      <c r="M119" t="s">
        <v>4</v>
      </c>
      <c r="N119">
        <v>2858.4931539999998</v>
      </c>
      <c r="O119">
        <v>1.5950000000000001E-3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60404.737500000003</v>
      </c>
      <c r="I120">
        <v>5.7231509999999997</v>
      </c>
      <c r="J120" t="s">
        <v>3</v>
      </c>
      <c r="K120">
        <v>20382.849647999999</v>
      </c>
      <c r="L120">
        <v>0.53081800000000001</v>
      </c>
      <c r="M120" t="s">
        <v>4</v>
      </c>
      <c r="N120">
        <v>3017.302095</v>
      </c>
      <c r="O120">
        <v>2.1069999999999999E-3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63583.883202999998</v>
      </c>
      <c r="I121">
        <v>5.8630610000000001</v>
      </c>
      <c r="J121" t="s">
        <v>3</v>
      </c>
      <c r="K121">
        <v>21455.602108999999</v>
      </c>
      <c r="L121">
        <v>0.53650799999999998</v>
      </c>
      <c r="M121" t="s">
        <v>4</v>
      </c>
      <c r="N121">
        <v>3176.1090869999998</v>
      </c>
      <c r="O121">
        <v>2.3140000000000001E-3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948.74579300000005</v>
      </c>
      <c r="I122">
        <v>1882.450351</v>
      </c>
      <c r="J122" t="s">
        <v>3</v>
      </c>
      <c r="K122">
        <v>918.41695900000002</v>
      </c>
      <c r="L122">
        <v>1876.7604879999999</v>
      </c>
      <c r="M122" t="s">
        <v>4</v>
      </c>
      <c r="N122">
        <v>6.2759859999999996</v>
      </c>
      <c r="O122">
        <v>0.10452599999999999</v>
      </c>
      <c r="P122" t="s">
        <v>5</v>
      </c>
      <c r="Q122">
        <v>30.254491999999999</v>
      </c>
      <c r="R122">
        <v>0.25090600000000002</v>
      </c>
      <c r="S122" t="s">
        <v>6</v>
      </c>
      <c r="T122">
        <v>902.50824799999998</v>
      </c>
      <c r="U122">
        <v>1845.671286</v>
      </c>
      <c r="V122" t="s">
        <v>7</v>
      </c>
      <c r="W122">
        <v>0.53326600000000002</v>
      </c>
      <c r="X122">
        <v>3.1120000000000002E-3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5.2630000000000003E-3</v>
      </c>
      <c r="AG122">
        <v>1.5E-5</v>
      </c>
      <c r="AH122" t="s">
        <v>11</v>
      </c>
      <c r="AI122">
        <v>0.99493299999999996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1888.7439529999999</v>
      </c>
      <c r="I123">
        <v>1896.4029860000001</v>
      </c>
      <c r="J123" t="s">
        <v>3</v>
      </c>
      <c r="K123">
        <v>1828.1337430000001</v>
      </c>
      <c r="L123">
        <v>1892.5509520000001</v>
      </c>
      <c r="M123" t="s">
        <v>4</v>
      </c>
      <c r="N123">
        <v>12.519311999999999</v>
      </c>
      <c r="O123">
        <v>0.29569899999999999</v>
      </c>
      <c r="P123" t="s">
        <v>5</v>
      </c>
      <c r="Q123">
        <v>60.488667</v>
      </c>
      <c r="R123">
        <v>0.77477300000000004</v>
      </c>
      <c r="S123" t="s">
        <v>6</v>
      </c>
      <c r="T123">
        <v>1796.3960549999999</v>
      </c>
      <c r="U123">
        <v>1861.2649369999999</v>
      </c>
      <c r="V123" t="s">
        <v>7</v>
      </c>
      <c r="W123">
        <v>1.068576</v>
      </c>
      <c r="X123">
        <v>1.0277E-2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3.5230000000000001E-3</v>
      </c>
      <c r="AG123">
        <v>9.0000000000000002E-6</v>
      </c>
      <c r="AH123" t="s">
        <v>11</v>
      </c>
      <c r="AI123">
        <v>0.99504300000000001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2828.7234570000001</v>
      </c>
      <c r="I124">
        <v>1940.865358</v>
      </c>
      <c r="J124" t="s">
        <v>3</v>
      </c>
      <c r="K124">
        <v>2737.8307810000001</v>
      </c>
      <c r="L124">
        <v>1937.5534560000001</v>
      </c>
      <c r="M124" t="s">
        <v>4</v>
      </c>
      <c r="N124">
        <v>18.764102000000001</v>
      </c>
      <c r="O124">
        <v>0.66397899999999999</v>
      </c>
      <c r="P124" t="s">
        <v>5</v>
      </c>
      <c r="Q124">
        <v>90.693629000000001</v>
      </c>
      <c r="R124">
        <v>1.7135769999999999</v>
      </c>
      <c r="S124" t="s">
        <v>6</v>
      </c>
      <c r="T124">
        <v>2690.358647</v>
      </c>
      <c r="U124">
        <v>1908.5340619999999</v>
      </c>
      <c r="V124" t="s">
        <v>7</v>
      </c>
      <c r="W124">
        <v>1.601202</v>
      </c>
      <c r="X124">
        <v>2.0646000000000001E-2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2.4789999999999999E-3</v>
      </c>
      <c r="AG124">
        <v>3.9999999999999998E-6</v>
      </c>
      <c r="AH124" t="s">
        <v>11</v>
      </c>
      <c r="AI124">
        <v>0.99509999999999998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3768.963823</v>
      </c>
      <c r="I125">
        <v>1983.092281</v>
      </c>
      <c r="J125" t="s">
        <v>3</v>
      </c>
      <c r="K125">
        <v>3647.745825</v>
      </c>
      <c r="L125">
        <v>1983.2984389999999</v>
      </c>
      <c r="M125" t="s">
        <v>4</v>
      </c>
      <c r="N125">
        <v>25.021387000000001</v>
      </c>
      <c r="O125">
        <v>1.2034450000000001</v>
      </c>
      <c r="P125" t="s">
        <v>5</v>
      </c>
      <c r="Q125">
        <v>120.928607</v>
      </c>
      <c r="R125">
        <v>3.011282</v>
      </c>
      <c r="S125" t="s">
        <v>6</v>
      </c>
      <c r="T125">
        <v>3584.4635250000001</v>
      </c>
      <c r="U125">
        <v>1956.251319</v>
      </c>
      <c r="V125" t="s">
        <v>7</v>
      </c>
      <c r="W125">
        <v>2.138474</v>
      </c>
      <c r="X125">
        <v>3.4449E-2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1.9269999999999999E-3</v>
      </c>
      <c r="AG125">
        <v>9.9999999999999995E-7</v>
      </c>
      <c r="AH125" t="s">
        <v>11</v>
      </c>
      <c r="AI125">
        <v>0.99510799999999999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4709.0637299999999</v>
      </c>
      <c r="I126">
        <v>2050.2536580000001</v>
      </c>
      <c r="J126" t="s">
        <v>3</v>
      </c>
      <c r="K126">
        <v>4557.5590140000004</v>
      </c>
      <c r="L126">
        <v>2054.7382680000001</v>
      </c>
      <c r="M126" t="s">
        <v>4</v>
      </c>
      <c r="N126">
        <v>31.290247999999998</v>
      </c>
      <c r="O126">
        <v>1.8156559999999999</v>
      </c>
      <c r="P126" t="s">
        <v>5</v>
      </c>
      <c r="Q126">
        <v>151.15059299999999</v>
      </c>
      <c r="R126">
        <v>4.6444359999999998</v>
      </c>
      <c r="S126" t="s">
        <v>6</v>
      </c>
      <c r="T126">
        <v>4478.5491110000003</v>
      </c>
      <c r="U126">
        <v>2030.5090479999999</v>
      </c>
      <c r="V126" t="s">
        <v>7</v>
      </c>
      <c r="W126">
        <v>2.665816</v>
      </c>
      <c r="X126">
        <v>5.7492000000000001E-2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1.789E-3</v>
      </c>
      <c r="AG126">
        <v>9.9999999999999995E-7</v>
      </c>
      <c r="AH126" t="s">
        <v>11</v>
      </c>
      <c r="AI126">
        <v>0.99511000000000005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5649.284678</v>
      </c>
      <c r="I127">
        <v>2152.4367950000001</v>
      </c>
      <c r="J127" t="s">
        <v>3</v>
      </c>
      <c r="K127">
        <v>5467.3916989999998</v>
      </c>
      <c r="L127">
        <v>2155.5865880000001</v>
      </c>
      <c r="M127" t="s">
        <v>4</v>
      </c>
      <c r="N127">
        <v>37.573960999999997</v>
      </c>
      <c r="O127">
        <v>2.329415</v>
      </c>
      <c r="P127" t="s">
        <v>5</v>
      </c>
      <c r="Q127">
        <v>181.470775</v>
      </c>
      <c r="R127">
        <v>6.4459379999999999</v>
      </c>
      <c r="S127" t="s">
        <v>6</v>
      </c>
      <c r="T127">
        <v>5372.6233400000001</v>
      </c>
      <c r="U127">
        <v>2129.4482459999999</v>
      </c>
      <c r="V127" t="s">
        <v>7</v>
      </c>
      <c r="W127">
        <v>3.191408</v>
      </c>
      <c r="X127">
        <v>7.6619999999999994E-2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1.6490000000000001E-3</v>
      </c>
      <c r="AG127">
        <v>9.9999999999999995E-7</v>
      </c>
      <c r="AH127" t="s">
        <v>11</v>
      </c>
      <c r="AI127">
        <v>0.99511099999999997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6589.5614450000003</v>
      </c>
      <c r="I128">
        <v>2248.5340569999998</v>
      </c>
      <c r="J128" t="s">
        <v>3</v>
      </c>
      <c r="K128">
        <v>6377.2522559999998</v>
      </c>
      <c r="L128">
        <v>2253.5221590000001</v>
      </c>
      <c r="M128" t="s">
        <v>4</v>
      </c>
      <c r="N128">
        <v>43.852246999999998</v>
      </c>
      <c r="O128">
        <v>3.0216959999999999</v>
      </c>
      <c r="P128" t="s">
        <v>5</v>
      </c>
      <c r="Q128">
        <v>211.814944</v>
      </c>
      <c r="R128">
        <v>7.9240630000000003</v>
      </c>
      <c r="S128" t="s">
        <v>6</v>
      </c>
      <c r="T128">
        <v>6266.6948050000001</v>
      </c>
      <c r="U128">
        <v>2231.2463120000002</v>
      </c>
      <c r="V128" t="s">
        <v>7</v>
      </c>
      <c r="W128">
        <v>3.7261579999999999</v>
      </c>
      <c r="X128">
        <v>0.103022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1.588E-3</v>
      </c>
      <c r="AG128">
        <v>0</v>
      </c>
      <c r="AH128" t="s">
        <v>11</v>
      </c>
      <c r="AI128">
        <v>0.995112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7529.6682129999999</v>
      </c>
      <c r="I129">
        <v>2349.7685510000001</v>
      </c>
      <c r="J129" t="s">
        <v>3</v>
      </c>
      <c r="K129">
        <v>7287.0801860000001</v>
      </c>
      <c r="L129">
        <v>2357.1358970000001</v>
      </c>
      <c r="M129" t="s">
        <v>4</v>
      </c>
      <c r="N129">
        <v>50.112527999999998</v>
      </c>
      <c r="O129">
        <v>4.0001340000000001</v>
      </c>
      <c r="P129" t="s">
        <v>5</v>
      </c>
      <c r="Q129">
        <v>242.03076799999999</v>
      </c>
      <c r="R129">
        <v>10.611549</v>
      </c>
      <c r="S129" t="s">
        <v>6</v>
      </c>
      <c r="T129">
        <v>7160.665986</v>
      </c>
      <c r="U129">
        <v>2340.982665</v>
      </c>
      <c r="V129" t="s">
        <v>7</v>
      </c>
      <c r="W129">
        <v>4.2561819999999999</v>
      </c>
      <c r="X129">
        <v>0.13244900000000001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1.578E-3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8469.5419920000004</v>
      </c>
      <c r="I130">
        <v>2479.7379059999998</v>
      </c>
      <c r="J130" t="s">
        <v>3</v>
      </c>
      <c r="K130">
        <v>8196.7373929999994</v>
      </c>
      <c r="L130">
        <v>2481.9378280000001</v>
      </c>
      <c r="M130" t="s">
        <v>4</v>
      </c>
      <c r="N130">
        <v>56.365310999999998</v>
      </c>
      <c r="O130">
        <v>5.1156259999999998</v>
      </c>
      <c r="P130" t="s">
        <v>5</v>
      </c>
      <c r="Q130">
        <v>272.19104299999998</v>
      </c>
      <c r="R130">
        <v>13.309721</v>
      </c>
      <c r="S130" t="s">
        <v>6</v>
      </c>
      <c r="T130">
        <v>8054.5970020000004</v>
      </c>
      <c r="U130">
        <v>2470.4646790000002</v>
      </c>
      <c r="V130" t="s">
        <v>7</v>
      </c>
      <c r="W130">
        <v>4.7850859999999997</v>
      </c>
      <c r="X130">
        <v>0.16034300000000001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1.5430000000000001E-3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9409.5652929999997</v>
      </c>
      <c r="I131">
        <v>2631.275048</v>
      </c>
      <c r="J131" t="s">
        <v>3</v>
      </c>
      <c r="K131">
        <v>9106.4437500000004</v>
      </c>
      <c r="L131">
        <v>2629.8433559999999</v>
      </c>
      <c r="M131" t="s">
        <v>4</v>
      </c>
      <c r="N131">
        <v>62.639736999999997</v>
      </c>
      <c r="O131">
        <v>6.1046760000000004</v>
      </c>
      <c r="P131" t="s">
        <v>5</v>
      </c>
      <c r="Q131">
        <v>302.45189299999998</v>
      </c>
      <c r="R131">
        <v>16.223025</v>
      </c>
      <c r="S131" t="s">
        <v>6</v>
      </c>
      <c r="T131">
        <v>8948.4569919999994</v>
      </c>
      <c r="U131">
        <v>2629.5236759999998</v>
      </c>
      <c r="V131" t="s">
        <v>7</v>
      </c>
      <c r="W131">
        <v>5.3311979999999997</v>
      </c>
      <c r="X131">
        <v>0.19795599999999999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1.4090000000000001E-3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10349.546641000001</v>
      </c>
      <c r="I132">
        <v>2788.3940729999999</v>
      </c>
      <c r="J132" t="s">
        <v>3</v>
      </c>
      <c r="K132">
        <v>10015.98459</v>
      </c>
      <c r="L132">
        <v>2786.6776890000001</v>
      </c>
      <c r="M132" t="s">
        <v>4</v>
      </c>
      <c r="N132">
        <v>68.942656999999997</v>
      </c>
      <c r="O132">
        <v>7.1199839999999996</v>
      </c>
      <c r="P132" t="s">
        <v>5</v>
      </c>
      <c r="Q132">
        <v>332.81378599999999</v>
      </c>
      <c r="R132">
        <v>18.674896</v>
      </c>
      <c r="S132" t="s">
        <v>6</v>
      </c>
      <c r="T132">
        <v>9842.2360939999999</v>
      </c>
      <c r="U132">
        <v>2791.6099020000001</v>
      </c>
      <c r="V132" t="s">
        <v>7</v>
      </c>
      <c r="W132">
        <v>5.8563789999999996</v>
      </c>
      <c r="X132">
        <v>0.23797099999999999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1.4090000000000001E-3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11289.699336</v>
      </c>
      <c r="I133">
        <v>2950.8147819999999</v>
      </c>
      <c r="J133" t="s">
        <v>3</v>
      </c>
      <c r="K133">
        <v>10925.834531</v>
      </c>
      <c r="L133">
        <v>2936.4044170000002</v>
      </c>
      <c r="M133" t="s">
        <v>4</v>
      </c>
      <c r="N133">
        <v>75.269347999999994</v>
      </c>
      <c r="O133">
        <v>8.5298759999999998</v>
      </c>
      <c r="P133" t="s">
        <v>5</v>
      </c>
      <c r="Q133">
        <v>363.07077600000002</v>
      </c>
      <c r="R133">
        <v>22.943511000000001</v>
      </c>
      <c r="S133" t="s">
        <v>6</v>
      </c>
      <c r="T133">
        <v>10736.204824</v>
      </c>
      <c r="U133">
        <v>2961.8716899999999</v>
      </c>
      <c r="V133" t="s">
        <v>7</v>
      </c>
      <c r="W133">
        <v>6.3890289999999998</v>
      </c>
      <c r="X133">
        <v>0.29551100000000002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1.322E-3</v>
      </c>
      <c r="AG133">
        <v>0</v>
      </c>
      <c r="AH133" t="s">
        <v>11</v>
      </c>
      <c r="AI133">
        <v>0.99511499999999997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12229.770273</v>
      </c>
      <c r="I134">
        <v>3151.3789510000001</v>
      </c>
      <c r="J134" t="s">
        <v>3</v>
      </c>
      <c r="K134">
        <v>11835.614686999999</v>
      </c>
      <c r="L134">
        <v>3127.364818</v>
      </c>
      <c r="M134" t="s">
        <v>4</v>
      </c>
      <c r="N134">
        <v>81.554518999999999</v>
      </c>
      <c r="O134">
        <v>9.8402829999999994</v>
      </c>
      <c r="P134" t="s">
        <v>5</v>
      </c>
      <c r="Q134">
        <v>393.30150099999997</v>
      </c>
      <c r="R134">
        <v>26.513342999999999</v>
      </c>
      <c r="S134" t="s">
        <v>6</v>
      </c>
      <c r="T134">
        <v>11630.135136999999</v>
      </c>
      <c r="U134">
        <v>3157.3952089999998</v>
      </c>
      <c r="V134" t="s">
        <v>7</v>
      </c>
      <c r="W134">
        <v>6.924239</v>
      </c>
      <c r="X134">
        <v>0.35017500000000001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1.312E-3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13169.847616999999</v>
      </c>
      <c r="I135">
        <v>3356.4757629999999</v>
      </c>
      <c r="J135" t="s">
        <v>3</v>
      </c>
      <c r="K135">
        <v>12745.326719000001</v>
      </c>
      <c r="L135">
        <v>3349.3332679999999</v>
      </c>
      <c r="M135" t="s">
        <v>4</v>
      </c>
      <c r="N135">
        <v>87.875304</v>
      </c>
      <c r="O135">
        <v>11.047421</v>
      </c>
      <c r="P135" t="s">
        <v>5</v>
      </c>
      <c r="Q135">
        <v>423.63060400000001</v>
      </c>
      <c r="R135">
        <v>29.508277</v>
      </c>
      <c r="S135" t="s">
        <v>6</v>
      </c>
      <c r="T135">
        <v>12523.971797</v>
      </c>
      <c r="U135">
        <v>3372.054181</v>
      </c>
      <c r="V135" t="s">
        <v>7</v>
      </c>
      <c r="W135">
        <v>7.4554410000000004</v>
      </c>
      <c r="X135">
        <v>0.403254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1.305E-3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14109.963965000001</v>
      </c>
      <c r="I136">
        <v>3606.4469840000002</v>
      </c>
      <c r="J136" t="s">
        <v>3</v>
      </c>
      <c r="K136">
        <v>13655.170371</v>
      </c>
      <c r="L136">
        <v>3596.6819030000001</v>
      </c>
      <c r="M136" t="s">
        <v>4</v>
      </c>
      <c r="N136">
        <v>94.141146000000006</v>
      </c>
      <c r="O136">
        <v>12.792363</v>
      </c>
      <c r="P136" t="s">
        <v>5</v>
      </c>
      <c r="Q136">
        <v>453.83285699999999</v>
      </c>
      <c r="R136">
        <v>34.205669</v>
      </c>
      <c r="S136" t="s">
        <v>6</v>
      </c>
      <c r="T136">
        <v>13417.973770000001</v>
      </c>
      <c r="U136">
        <v>3637.6591920000001</v>
      </c>
      <c r="V136" t="s">
        <v>7</v>
      </c>
      <c r="W136">
        <v>7.9892380000000003</v>
      </c>
      <c r="X136">
        <v>0.45980199999999999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1.3029999999999999E-3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15050.263105</v>
      </c>
      <c r="I137">
        <v>3882.7877669999998</v>
      </c>
      <c r="J137" t="s">
        <v>3</v>
      </c>
      <c r="K137">
        <v>14565.033105</v>
      </c>
      <c r="L137">
        <v>3870.6212580000001</v>
      </c>
      <c r="M137" t="s">
        <v>4</v>
      </c>
      <c r="N137">
        <v>100.453146</v>
      </c>
      <c r="O137">
        <v>14.181868</v>
      </c>
      <c r="P137" t="s">
        <v>5</v>
      </c>
      <c r="Q137">
        <v>484.18457000000001</v>
      </c>
      <c r="R137">
        <v>38.472498000000002</v>
      </c>
      <c r="S137" t="s">
        <v>6</v>
      </c>
      <c r="T137">
        <v>14311.931445</v>
      </c>
      <c r="U137">
        <v>3931.1032639999999</v>
      </c>
      <c r="V137" t="s">
        <v>7</v>
      </c>
      <c r="W137">
        <v>8.5216080000000005</v>
      </c>
      <c r="X137">
        <v>0.51987499999999998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1.299E-3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15990.537147999999</v>
      </c>
      <c r="I138">
        <v>4197.4201080000003</v>
      </c>
      <c r="J138" t="s">
        <v>3</v>
      </c>
      <c r="K138">
        <v>15474.952773000001</v>
      </c>
      <c r="L138">
        <v>4175.2700599999998</v>
      </c>
      <c r="M138" t="s">
        <v>4</v>
      </c>
      <c r="N138">
        <v>106.72744400000001</v>
      </c>
      <c r="O138">
        <v>15.755955999999999</v>
      </c>
      <c r="P138" t="s">
        <v>5</v>
      </c>
      <c r="Q138">
        <v>514.45845399999996</v>
      </c>
      <c r="R138">
        <v>42.234802999999999</v>
      </c>
      <c r="S138" t="s">
        <v>6</v>
      </c>
      <c r="T138">
        <v>15206.046172</v>
      </c>
      <c r="U138">
        <v>4243.8672459999998</v>
      </c>
      <c r="V138" t="s">
        <v>7</v>
      </c>
      <c r="W138">
        <v>9.060651</v>
      </c>
      <c r="X138">
        <v>0.58516400000000002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1.2960000000000001E-3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16930.921328</v>
      </c>
      <c r="I139">
        <v>4483.2053690000002</v>
      </c>
      <c r="J139" t="s">
        <v>3</v>
      </c>
      <c r="K139">
        <v>16384.931270000001</v>
      </c>
      <c r="L139">
        <v>4468.2465099999999</v>
      </c>
      <c r="M139" t="s">
        <v>4</v>
      </c>
      <c r="N139">
        <v>113.013993</v>
      </c>
      <c r="O139">
        <v>17.539524</v>
      </c>
      <c r="P139" t="s">
        <v>5</v>
      </c>
      <c r="Q139">
        <v>544.79226900000003</v>
      </c>
      <c r="R139">
        <v>47.340702999999998</v>
      </c>
      <c r="S139" t="s">
        <v>6</v>
      </c>
      <c r="T139">
        <v>16100.166426</v>
      </c>
      <c r="U139">
        <v>4550.8500720000002</v>
      </c>
      <c r="V139" t="s">
        <v>7</v>
      </c>
      <c r="W139">
        <v>9.6016349999999999</v>
      </c>
      <c r="X139">
        <v>0.64703500000000003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1.286E-3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17871.289960999999</v>
      </c>
      <c r="I140">
        <v>4810.099749</v>
      </c>
      <c r="J140" t="s">
        <v>3</v>
      </c>
      <c r="K140">
        <v>17294.877773</v>
      </c>
      <c r="L140">
        <v>4803.465717</v>
      </c>
      <c r="M140" t="s">
        <v>4</v>
      </c>
      <c r="N140">
        <v>119.29910700000001</v>
      </c>
      <c r="O140">
        <v>19.433115000000001</v>
      </c>
      <c r="P140" t="s">
        <v>5</v>
      </c>
      <c r="Q140">
        <v>575.13071200000002</v>
      </c>
      <c r="R140">
        <v>52.733082000000003</v>
      </c>
      <c r="S140" t="s">
        <v>6</v>
      </c>
      <c r="T140">
        <v>16994.248906000001</v>
      </c>
      <c r="U140">
        <v>4903.804862</v>
      </c>
      <c r="V140" t="s">
        <v>7</v>
      </c>
      <c r="W140">
        <v>10.131352</v>
      </c>
      <c r="X140">
        <v>0.72259099999999998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18811.481445000001</v>
      </c>
      <c r="I141">
        <v>5164.4336110000004</v>
      </c>
      <c r="J141" t="s">
        <v>3</v>
      </c>
      <c r="K141">
        <v>18204.736523</v>
      </c>
      <c r="L141">
        <v>5146.9444439999997</v>
      </c>
      <c r="M141" t="s">
        <v>4</v>
      </c>
      <c r="N141">
        <v>125.597157</v>
      </c>
      <c r="O141">
        <v>21.385065999999998</v>
      </c>
      <c r="P141" t="s">
        <v>5</v>
      </c>
      <c r="Q141">
        <v>605.39990799999998</v>
      </c>
      <c r="R141">
        <v>58.176167999999997</v>
      </c>
      <c r="S141" t="s">
        <v>6</v>
      </c>
      <c r="T141">
        <v>17888.199688000001</v>
      </c>
      <c r="U141">
        <v>5262.4972870000001</v>
      </c>
      <c r="V141" t="s">
        <v>7</v>
      </c>
      <c r="W141">
        <v>10.6653</v>
      </c>
      <c r="X141">
        <v>0.80093899999999996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1.2750000000000001E-3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3189.8830859999998</v>
      </c>
      <c r="I142">
        <v>1679.813553</v>
      </c>
      <c r="J142" t="s">
        <v>3</v>
      </c>
      <c r="K142">
        <v>873.63888399999996</v>
      </c>
      <c r="L142">
        <v>1684.005727</v>
      </c>
      <c r="M142" t="s">
        <v>4</v>
      </c>
      <c r="N142">
        <v>166.95701500000001</v>
      </c>
      <c r="O142">
        <v>3.2460000000000003E-2</v>
      </c>
      <c r="P142" t="s">
        <v>5</v>
      </c>
      <c r="Q142">
        <v>692.70840799999996</v>
      </c>
      <c r="R142">
        <v>1686.16428</v>
      </c>
      <c r="S142" t="s">
        <v>6</v>
      </c>
      <c r="T142">
        <v>864.61819100000002</v>
      </c>
      <c r="U142">
        <v>1671.7207169999999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5.8840000000000003E-3</v>
      </c>
      <c r="AG142">
        <v>1.7E-5</v>
      </c>
      <c r="AH142" t="s">
        <v>11</v>
      </c>
      <c r="AI142">
        <v>0.99497199999999997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6382.0420610000001</v>
      </c>
      <c r="I143">
        <v>5878.4246830000002</v>
      </c>
      <c r="J143" t="s">
        <v>3</v>
      </c>
      <c r="K143">
        <v>1749.546746</v>
      </c>
      <c r="L143">
        <v>5911.0147989999996</v>
      </c>
      <c r="M143" t="s">
        <v>4</v>
      </c>
      <c r="N143">
        <v>333.93097499999999</v>
      </c>
      <c r="O143">
        <v>0.125225</v>
      </c>
      <c r="P143" t="s">
        <v>5</v>
      </c>
      <c r="Q143">
        <v>1388.0277120000001</v>
      </c>
      <c r="R143">
        <v>5951.3065429999997</v>
      </c>
      <c r="S143" t="s">
        <v>6</v>
      </c>
      <c r="T143">
        <v>1731.7785249999999</v>
      </c>
      <c r="U143">
        <v>5890.5956509999996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4.0020000000000003E-3</v>
      </c>
      <c r="AG143">
        <v>1.0000000000000001E-5</v>
      </c>
      <c r="AH143" t="s">
        <v>11</v>
      </c>
      <c r="AI143">
        <v>0.99505299999999997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9577.6098050000001</v>
      </c>
      <c r="I144">
        <v>10311.742552</v>
      </c>
      <c r="J144" t="s">
        <v>3</v>
      </c>
      <c r="K144">
        <v>2628.873838</v>
      </c>
      <c r="L144">
        <v>10385.631527</v>
      </c>
      <c r="M144" t="s">
        <v>4</v>
      </c>
      <c r="N144">
        <v>500.89110699999998</v>
      </c>
      <c r="O144">
        <v>0.25349100000000002</v>
      </c>
      <c r="P144" t="s">
        <v>5</v>
      </c>
      <c r="Q144">
        <v>2086.880803</v>
      </c>
      <c r="R144">
        <v>10493.194229999999</v>
      </c>
      <c r="S144" t="s">
        <v>6</v>
      </c>
      <c r="T144">
        <v>2602.4315769999998</v>
      </c>
      <c r="U144">
        <v>10347.805722999999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2.8939999999999999E-3</v>
      </c>
      <c r="AG144">
        <v>6.0000000000000002E-6</v>
      </c>
      <c r="AH144" t="s">
        <v>11</v>
      </c>
      <c r="AI144">
        <v>0.99509400000000003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12773.826816000001</v>
      </c>
      <c r="I145">
        <v>17165.427458999999</v>
      </c>
      <c r="J145" t="s">
        <v>3</v>
      </c>
      <c r="K145">
        <v>3508.858467</v>
      </c>
      <c r="L145">
        <v>17278.645509999998</v>
      </c>
      <c r="M145" t="s">
        <v>4</v>
      </c>
      <c r="N145">
        <v>667.84959600000002</v>
      </c>
      <c r="O145">
        <v>0.42125699999999999</v>
      </c>
      <c r="P145" t="s">
        <v>5</v>
      </c>
      <c r="Q145">
        <v>2786.4134130000002</v>
      </c>
      <c r="R145">
        <v>17395.077909</v>
      </c>
      <c r="S145" t="s">
        <v>6</v>
      </c>
      <c r="T145">
        <v>3473.7128029999999</v>
      </c>
      <c r="U145">
        <v>17198.011992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2.0379999999999999E-3</v>
      </c>
      <c r="AG145">
        <v>9.9999999999999995E-7</v>
      </c>
      <c r="AH145" t="s">
        <v>11</v>
      </c>
      <c r="AI145">
        <v>0.99510699999999996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15968.553808999999</v>
      </c>
      <c r="I146">
        <v>25731.851694000001</v>
      </c>
      <c r="J146" t="s">
        <v>3</v>
      </c>
      <c r="K146">
        <v>4387.3415969999996</v>
      </c>
      <c r="L146">
        <v>25885.149215000001</v>
      </c>
      <c r="M146" t="s">
        <v>4</v>
      </c>
      <c r="N146">
        <v>834.80125899999996</v>
      </c>
      <c r="O146">
        <v>0.63601300000000005</v>
      </c>
      <c r="P146" t="s">
        <v>5</v>
      </c>
      <c r="Q146">
        <v>3484.295161</v>
      </c>
      <c r="R146">
        <v>26095.944640999998</v>
      </c>
      <c r="S146" t="s">
        <v>6</v>
      </c>
      <c r="T146">
        <v>4343.4101220000002</v>
      </c>
      <c r="U146">
        <v>25785.895315999998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1.712E-3</v>
      </c>
      <c r="AG146">
        <v>9.9999999999999995E-7</v>
      </c>
      <c r="AH146" t="s">
        <v>11</v>
      </c>
      <c r="AI146">
        <v>0.99510900000000002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19168.666132999999</v>
      </c>
      <c r="I147">
        <v>33317.909553999998</v>
      </c>
      <c r="J147" t="s">
        <v>3</v>
      </c>
      <c r="K147">
        <v>5271.18541</v>
      </c>
      <c r="L147">
        <v>33529.193012000003</v>
      </c>
      <c r="M147" t="s">
        <v>4</v>
      </c>
      <c r="N147">
        <v>1001.777917</v>
      </c>
      <c r="O147">
        <v>0.92957500000000004</v>
      </c>
      <c r="P147" t="s">
        <v>5</v>
      </c>
      <c r="Q147">
        <v>4187.4610110000003</v>
      </c>
      <c r="R147">
        <v>33843.396429</v>
      </c>
      <c r="S147" t="s">
        <v>6</v>
      </c>
      <c r="T147">
        <v>5218.4613870000003</v>
      </c>
      <c r="U147">
        <v>33388.440890999998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1.6689999999999999E-3</v>
      </c>
      <c r="AG147">
        <v>0</v>
      </c>
      <c r="AH147" t="s">
        <v>11</v>
      </c>
      <c r="AI147">
        <v>0.995112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22366.413281000001</v>
      </c>
      <c r="I148">
        <v>40429.24379</v>
      </c>
      <c r="J148" t="s">
        <v>3</v>
      </c>
      <c r="K148">
        <v>6152.6970609999998</v>
      </c>
      <c r="L148">
        <v>40701.686366000002</v>
      </c>
      <c r="M148" t="s">
        <v>4</v>
      </c>
      <c r="N148">
        <v>1168.7406370000001</v>
      </c>
      <c r="O148">
        <v>1.2368509999999999</v>
      </c>
      <c r="P148" t="s">
        <v>5</v>
      </c>
      <c r="Q148">
        <v>4888.3551950000001</v>
      </c>
      <c r="R148">
        <v>41146.114138999998</v>
      </c>
      <c r="S148" t="s">
        <v>6</v>
      </c>
      <c r="T148">
        <v>6091.2737500000003</v>
      </c>
      <c r="U148">
        <v>40523.589550999997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1.585E-3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4.5199999999999996</v>
      </c>
      <c r="AM148">
        <v>6.2096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25568.198711000001</v>
      </c>
      <c r="I149">
        <v>45891.045593000003</v>
      </c>
      <c r="J149" t="s">
        <v>3</v>
      </c>
      <c r="K149">
        <v>7038.2538869999998</v>
      </c>
      <c r="L149">
        <v>46244.979542000001</v>
      </c>
      <c r="M149" t="s">
        <v>4</v>
      </c>
      <c r="N149">
        <v>1335.709951</v>
      </c>
      <c r="O149">
        <v>1.6041259999999999</v>
      </c>
      <c r="P149" t="s">
        <v>5</v>
      </c>
      <c r="Q149">
        <v>5593.3106449999996</v>
      </c>
      <c r="R149">
        <v>46814.503502</v>
      </c>
      <c r="S149" t="s">
        <v>6</v>
      </c>
      <c r="T149">
        <v>6968.1020799999997</v>
      </c>
      <c r="U149">
        <v>46014.575829000001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1.585E-3</v>
      </c>
      <c r="AG149">
        <v>0</v>
      </c>
      <c r="AH149" t="s">
        <v>11</v>
      </c>
      <c r="AI149">
        <v>0.99511300000000003</v>
      </c>
      <c r="AJ149">
        <v>0</v>
      </c>
      <c r="AK149" t="s">
        <v>12</v>
      </c>
      <c r="AL149">
        <v>11.92</v>
      </c>
      <c r="AM149">
        <v>8.2736000000000001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28767.269101999998</v>
      </c>
      <c r="I150">
        <v>53983.625590000003</v>
      </c>
      <c r="J150" t="s">
        <v>3</v>
      </c>
      <c r="K150">
        <v>7921.0789059999997</v>
      </c>
      <c r="L150">
        <v>54412.683319000003</v>
      </c>
      <c r="M150" t="s">
        <v>4</v>
      </c>
      <c r="N150">
        <v>1502.688232</v>
      </c>
      <c r="O150">
        <v>2.0147599999999999</v>
      </c>
      <c r="P150" t="s">
        <v>5</v>
      </c>
      <c r="Q150">
        <v>6295.4636229999996</v>
      </c>
      <c r="R150">
        <v>55144.914457999999</v>
      </c>
      <c r="S150" t="s">
        <v>6</v>
      </c>
      <c r="T150">
        <v>7842.1755759999996</v>
      </c>
      <c r="U150">
        <v>54143.518950999998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1.585E-3</v>
      </c>
      <c r="AG150">
        <v>0</v>
      </c>
      <c r="AH150" t="s">
        <v>11</v>
      </c>
      <c r="AI150">
        <v>0.99511300000000003</v>
      </c>
      <c r="AJ150">
        <v>0</v>
      </c>
      <c r="AK150" t="s">
        <v>12</v>
      </c>
      <c r="AL150">
        <v>17.16</v>
      </c>
      <c r="AM150">
        <v>28.6144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31964.361484000001</v>
      </c>
      <c r="I151">
        <v>64966.681216999998</v>
      </c>
      <c r="J151" t="s">
        <v>3</v>
      </c>
      <c r="K151">
        <v>8801.920752</v>
      </c>
      <c r="L151">
        <v>65498.824205999998</v>
      </c>
      <c r="M151" t="s">
        <v>4</v>
      </c>
      <c r="N151">
        <v>1669.6586380000001</v>
      </c>
      <c r="O151">
        <v>2.4561730000000002</v>
      </c>
      <c r="P151" t="s">
        <v>5</v>
      </c>
      <c r="Q151">
        <v>6995.7381050000004</v>
      </c>
      <c r="R151">
        <v>66335.132444000003</v>
      </c>
      <c r="S151" t="s">
        <v>6</v>
      </c>
      <c r="T151">
        <v>8714.3295409999992</v>
      </c>
      <c r="U151">
        <v>65133.545094000001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1.585E-3</v>
      </c>
      <c r="AG151">
        <v>0</v>
      </c>
      <c r="AH151" t="s">
        <v>11</v>
      </c>
      <c r="AI151">
        <v>0.99511300000000003</v>
      </c>
      <c r="AJ151">
        <v>0</v>
      </c>
      <c r="AK151" t="s">
        <v>12</v>
      </c>
      <c r="AL151">
        <v>20.94</v>
      </c>
      <c r="AM151">
        <v>43.096400000000003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35157.330156000004</v>
      </c>
      <c r="I152">
        <v>77396.007752000005</v>
      </c>
      <c r="J152" t="s">
        <v>3</v>
      </c>
      <c r="K152">
        <v>9678.6253319999996</v>
      </c>
      <c r="L152">
        <v>78075.707525999998</v>
      </c>
      <c r="M152" t="s">
        <v>4</v>
      </c>
      <c r="N152">
        <v>1836.6512379999999</v>
      </c>
      <c r="O152">
        <v>2.9362550000000001</v>
      </c>
      <c r="P152" t="s">
        <v>5</v>
      </c>
      <c r="Q152">
        <v>7691.7727930000001</v>
      </c>
      <c r="R152">
        <v>79111.338109999997</v>
      </c>
      <c r="S152" t="s">
        <v>6</v>
      </c>
      <c r="T152">
        <v>9582.3157229999997</v>
      </c>
      <c r="U152">
        <v>77586.072956000004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1.585E-3</v>
      </c>
      <c r="AG152">
        <v>0</v>
      </c>
      <c r="AH152" t="s">
        <v>11</v>
      </c>
      <c r="AI152">
        <v>0.99511300000000003</v>
      </c>
      <c r="AJ152">
        <v>0</v>
      </c>
      <c r="AK152" t="s">
        <v>12</v>
      </c>
      <c r="AL152">
        <v>24.4</v>
      </c>
      <c r="AM152">
        <v>51.92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38346.977812999998</v>
      </c>
      <c r="I153">
        <v>89138.434122000006</v>
      </c>
      <c r="J153" t="s">
        <v>3</v>
      </c>
      <c r="K153">
        <v>10551.994237999999</v>
      </c>
      <c r="L153">
        <v>89920.475254000004</v>
      </c>
      <c r="M153" t="s">
        <v>4</v>
      </c>
      <c r="N153">
        <v>2003.65281</v>
      </c>
      <c r="O153">
        <v>3.3703479999999999</v>
      </c>
      <c r="P153" t="s">
        <v>5</v>
      </c>
      <c r="Q153">
        <v>8384.4399119999998</v>
      </c>
      <c r="R153">
        <v>91023.359964999996</v>
      </c>
      <c r="S153" t="s">
        <v>6</v>
      </c>
      <c r="T153">
        <v>10446.950488</v>
      </c>
      <c r="U153">
        <v>89310.007977000001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1.585E-3</v>
      </c>
      <c r="AG153">
        <v>0</v>
      </c>
      <c r="AH153" t="s">
        <v>11</v>
      </c>
      <c r="AI153">
        <v>0.99511300000000003</v>
      </c>
      <c r="AJ153">
        <v>0</v>
      </c>
      <c r="AK153" t="s">
        <v>12</v>
      </c>
      <c r="AL153">
        <v>28.16</v>
      </c>
      <c r="AM153">
        <v>61.694400000000002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41540.519296999999</v>
      </c>
      <c r="I154">
        <v>103350.35883100001</v>
      </c>
      <c r="J154" t="s">
        <v>3</v>
      </c>
      <c r="K154">
        <v>11429.283652</v>
      </c>
      <c r="L154">
        <v>104248.714802</v>
      </c>
      <c r="M154" t="s">
        <v>4</v>
      </c>
      <c r="N154">
        <v>2170.6573100000001</v>
      </c>
      <c r="O154">
        <v>3.859556</v>
      </c>
      <c r="P154" t="s">
        <v>5</v>
      </c>
      <c r="Q154">
        <v>9080.9984380000005</v>
      </c>
      <c r="R154">
        <v>105455.55023199999</v>
      </c>
      <c r="S154" t="s">
        <v>6</v>
      </c>
      <c r="T154">
        <v>11315.537539000001</v>
      </c>
      <c r="U154">
        <v>103543.30131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1.585E-3</v>
      </c>
      <c r="AG154">
        <v>0</v>
      </c>
      <c r="AH154" t="s">
        <v>11</v>
      </c>
      <c r="AI154">
        <v>0.99511300000000003</v>
      </c>
      <c r="AJ154">
        <v>0</v>
      </c>
      <c r="AK154" t="s">
        <v>12</v>
      </c>
      <c r="AL154">
        <v>31.74</v>
      </c>
      <c r="AM154">
        <v>76.792400000000001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44738.244062999998</v>
      </c>
      <c r="I155">
        <v>116063.875292</v>
      </c>
      <c r="J155" t="s">
        <v>3</v>
      </c>
      <c r="K155">
        <v>12310.748672</v>
      </c>
      <c r="L155">
        <v>117095.67404300001</v>
      </c>
      <c r="M155" t="s">
        <v>4</v>
      </c>
      <c r="N155">
        <v>2337.6687740000002</v>
      </c>
      <c r="O155">
        <v>4.3220039999999997</v>
      </c>
      <c r="P155" t="s">
        <v>5</v>
      </c>
      <c r="Q155">
        <v>9781.7045120000002</v>
      </c>
      <c r="R155">
        <v>118447.02493</v>
      </c>
      <c r="S155" t="s">
        <v>6</v>
      </c>
      <c r="T155">
        <v>12188.249902</v>
      </c>
      <c r="U155">
        <v>116297.775116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1.585E-3</v>
      </c>
      <c r="AG155">
        <v>0</v>
      </c>
      <c r="AH155" t="s">
        <v>11</v>
      </c>
      <c r="AI155">
        <v>0.99511300000000003</v>
      </c>
      <c r="AJ155">
        <v>0</v>
      </c>
      <c r="AK155" t="s">
        <v>12</v>
      </c>
      <c r="AL155">
        <v>35.86</v>
      </c>
      <c r="AM155">
        <v>79.960400000000007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47932.384062999998</v>
      </c>
      <c r="I156">
        <v>131172.409316</v>
      </c>
      <c r="J156" t="s">
        <v>3</v>
      </c>
      <c r="K156">
        <v>13188.648965</v>
      </c>
      <c r="L156">
        <v>132288.555391</v>
      </c>
      <c r="M156" t="s">
        <v>4</v>
      </c>
      <c r="N156">
        <v>2504.6861960000001</v>
      </c>
      <c r="O156">
        <v>4.7921950000000004</v>
      </c>
      <c r="P156" t="s">
        <v>5</v>
      </c>
      <c r="Q156">
        <v>10478.830059</v>
      </c>
      <c r="R156">
        <v>133719.930513</v>
      </c>
      <c r="S156" t="s">
        <v>6</v>
      </c>
      <c r="T156">
        <v>13057.497031000001</v>
      </c>
      <c r="U156">
        <v>131350.76359300001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1.585E-3</v>
      </c>
      <c r="AG156">
        <v>0</v>
      </c>
      <c r="AH156" t="s">
        <v>11</v>
      </c>
      <c r="AI156">
        <v>0.99511300000000003</v>
      </c>
      <c r="AJ156">
        <v>0</v>
      </c>
      <c r="AK156" t="s">
        <v>12</v>
      </c>
      <c r="AL156">
        <v>40.340000000000003</v>
      </c>
      <c r="AM156">
        <v>85.544399999999996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51130.177578000003</v>
      </c>
      <c r="I157">
        <v>147176.95286799999</v>
      </c>
      <c r="J157" t="s">
        <v>3</v>
      </c>
      <c r="K157">
        <v>14070.193008</v>
      </c>
      <c r="L157">
        <v>148379.01534300001</v>
      </c>
      <c r="M157" t="s">
        <v>4</v>
      </c>
      <c r="N157">
        <v>2671.6853860000001</v>
      </c>
      <c r="O157">
        <v>5.2214049999999999</v>
      </c>
      <c r="P157" t="s">
        <v>5</v>
      </c>
      <c r="Q157">
        <v>11179.670156</v>
      </c>
      <c r="R157">
        <v>149899.606913</v>
      </c>
      <c r="S157" t="s">
        <v>6</v>
      </c>
      <c r="T157">
        <v>13930.301035</v>
      </c>
      <c r="U157">
        <v>147247.76538500001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1.585E-3</v>
      </c>
      <c r="AG157">
        <v>0</v>
      </c>
      <c r="AH157" t="s">
        <v>11</v>
      </c>
      <c r="AI157">
        <v>0.99511300000000003</v>
      </c>
      <c r="AJ157">
        <v>0</v>
      </c>
      <c r="AK157" t="s">
        <v>12</v>
      </c>
      <c r="AL157">
        <v>44.82</v>
      </c>
      <c r="AM157">
        <v>84.307599999999994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54328.008358999999</v>
      </c>
      <c r="I158">
        <v>165422.87954699999</v>
      </c>
      <c r="J158" t="s">
        <v>3</v>
      </c>
      <c r="K158">
        <v>14951.790254</v>
      </c>
      <c r="L158">
        <v>166704.98053199999</v>
      </c>
      <c r="M158" t="s">
        <v>4</v>
      </c>
      <c r="N158">
        <v>2838.6729540000001</v>
      </c>
      <c r="O158">
        <v>5.7418050000000003</v>
      </c>
      <c r="P158" t="s">
        <v>5</v>
      </c>
      <c r="Q158">
        <v>11880.616464999999</v>
      </c>
      <c r="R158">
        <v>168279.773632</v>
      </c>
      <c r="S158" t="s">
        <v>6</v>
      </c>
      <c r="T158">
        <v>14803.146563</v>
      </c>
      <c r="U158">
        <v>165381.198817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1.585E-3</v>
      </c>
      <c r="AG158">
        <v>0</v>
      </c>
      <c r="AH158" t="s">
        <v>11</v>
      </c>
      <c r="AI158">
        <v>0.99511300000000003</v>
      </c>
      <c r="AJ158">
        <v>0</v>
      </c>
      <c r="AK158" t="s">
        <v>12</v>
      </c>
      <c r="AL158">
        <v>49.2</v>
      </c>
      <c r="AM158">
        <v>83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57524.800390999997</v>
      </c>
      <c r="I159">
        <v>184044.91845299999</v>
      </c>
      <c r="J159" t="s">
        <v>3</v>
      </c>
      <c r="K159">
        <v>15832.332402</v>
      </c>
      <c r="L159">
        <v>185487.810711</v>
      </c>
      <c r="M159" t="s">
        <v>4</v>
      </c>
      <c r="N159">
        <v>3005.6799270000001</v>
      </c>
      <c r="O159">
        <v>6.1366829999999997</v>
      </c>
      <c r="P159" t="s">
        <v>5</v>
      </c>
      <c r="Q159">
        <v>12580.543711</v>
      </c>
      <c r="R159">
        <v>187243.77220899999</v>
      </c>
      <c r="S159" t="s">
        <v>6</v>
      </c>
      <c r="T159">
        <v>15675.016523</v>
      </c>
      <c r="U159">
        <v>184004.14799200001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1.585E-3</v>
      </c>
      <c r="AG159">
        <v>0</v>
      </c>
      <c r="AH159" t="s">
        <v>11</v>
      </c>
      <c r="AI159">
        <v>0.99511300000000003</v>
      </c>
      <c r="AJ159">
        <v>0</v>
      </c>
      <c r="AK159" t="s">
        <v>12</v>
      </c>
      <c r="AL159">
        <v>54.3</v>
      </c>
      <c r="AM159">
        <v>105.93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60725.618594</v>
      </c>
      <c r="I160">
        <v>204280.34528499999</v>
      </c>
      <c r="J160" t="s">
        <v>3</v>
      </c>
      <c r="K160">
        <v>16716.912520000002</v>
      </c>
      <c r="L160">
        <v>205900.37876200001</v>
      </c>
      <c r="M160" t="s">
        <v>4</v>
      </c>
      <c r="N160">
        <v>3172.6657759999998</v>
      </c>
      <c r="O160">
        <v>6.5387550000000001</v>
      </c>
      <c r="P160" t="s">
        <v>5</v>
      </c>
      <c r="Q160">
        <v>13284.522031</v>
      </c>
      <c r="R160">
        <v>207561.930635</v>
      </c>
      <c r="S160" t="s">
        <v>6</v>
      </c>
      <c r="T160">
        <v>16550.892030999999</v>
      </c>
      <c r="U160">
        <v>204203.82128900001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1.585E-3</v>
      </c>
      <c r="AG160">
        <v>0</v>
      </c>
      <c r="AH160" t="s">
        <v>11</v>
      </c>
      <c r="AI160">
        <v>0.99511300000000003</v>
      </c>
      <c r="AJ160">
        <v>0</v>
      </c>
      <c r="AK160" t="s">
        <v>12</v>
      </c>
      <c r="AL160">
        <v>59.06</v>
      </c>
      <c r="AM160">
        <v>101.9764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63924.762422</v>
      </c>
      <c r="I161">
        <v>224512.38000999999</v>
      </c>
      <c r="J161" t="s">
        <v>3</v>
      </c>
      <c r="K161">
        <v>17599.842578</v>
      </c>
      <c r="L161">
        <v>226340.420747</v>
      </c>
      <c r="M161" t="s">
        <v>4</v>
      </c>
      <c r="N161">
        <v>3339.6740719999998</v>
      </c>
      <c r="O161">
        <v>6.9285399999999999</v>
      </c>
      <c r="P161" t="s">
        <v>5</v>
      </c>
      <c r="Q161">
        <v>13986.739863000001</v>
      </c>
      <c r="R161">
        <v>228133.086477</v>
      </c>
      <c r="S161" t="s">
        <v>6</v>
      </c>
      <c r="T161">
        <v>17425.018456999998</v>
      </c>
      <c r="U161">
        <v>224434.92469499999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1.585E-3</v>
      </c>
      <c r="AG161">
        <v>0</v>
      </c>
      <c r="AH161" t="s">
        <v>11</v>
      </c>
      <c r="AI161">
        <v>0.99511300000000003</v>
      </c>
      <c r="AJ161">
        <v>0</v>
      </c>
      <c r="AK161" t="s">
        <v>12</v>
      </c>
      <c r="AL161">
        <v>64.900000000000006</v>
      </c>
      <c r="AM161">
        <v>105.53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2663.848066</v>
      </c>
      <c r="I182">
        <v>0.25785999999999998</v>
      </c>
      <c r="J182" t="s">
        <v>3</v>
      </c>
      <c r="K182">
        <v>188.95659900000001</v>
      </c>
      <c r="L182">
        <v>0.23560600000000001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5328.0681350000004</v>
      </c>
      <c r="I183">
        <v>0.81970299999999996</v>
      </c>
      <c r="J183" t="s">
        <v>3</v>
      </c>
      <c r="K183">
        <v>378.10422399999999</v>
      </c>
      <c r="L183">
        <v>0.63083100000000003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7992.0546480000003</v>
      </c>
      <c r="I184">
        <v>1.3037609999999999</v>
      </c>
      <c r="J184" t="s">
        <v>3</v>
      </c>
      <c r="K184">
        <v>566.99412400000006</v>
      </c>
      <c r="L184">
        <v>0.86535899999999999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10656.290429999999</v>
      </c>
      <c r="I185">
        <v>1.7382150000000001</v>
      </c>
      <c r="J185" t="s">
        <v>3</v>
      </c>
      <c r="K185">
        <v>756.14090299999998</v>
      </c>
      <c r="L185">
        <v>1.034349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13320.400215</v>
      </c>
      <c r="I186">
        <v>2.3939780000000002</v>
      </c>
      <c r="J186" t="s">
        <v>3</v>
      </c>
      <c r="K186">
        <v>945.16032199999995</v>
      </c>
      <c r="L186">
        <v>1.239679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15984.518125000001</v>
      </c>
      <c r="I187">
        <v>2.7944990000000001</v>
      </c>
      <c r="J187" t="s">
        <v>3</v>
      </c>
      <c r="K187">
        <v>1134.199392</v>
      </c>
      <c r="L187">
        <v>1.4358219999999999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18648.581561999999</v>
      </c>
      <c r="I188">
        <v>3.657705</v>
      </c>
      <c r="J188" t="s">
        <v>3</v>
      </c>
      <c r="K188">
        <v>1323.1790579999999</v>
      </c>
      <c r="L188">
        <v>1.726154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21312.453163999999</v>
      </c>
      <c r="I189">
        <v>4.1514350000000002</v>
      </c>
      <c r="J189" t="s">
        <v>3</v>
      </c>
      <c r="K189">
        <v>1511.973745</v>
      </c>
      <c r="L189">
        <v>1.8580399999999999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23976.533085999999</v>
      </c>
      <c r="I190">
        <v>5.4848080000000001</v>
      </c>
      <c r="J190" t="s">
        <v>3</v>
      </c>
      <c r="K190">
        <v>1700.9838400000001</v>
      </c>
      <c r="L190">
        <v>2.3321879999999999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26640.611444999999</v>
      </c>
      <c r="I191">
        <v>6.154433</v>
      </c>
      <c r="J191" t="s">
        <v>3</v>
      </c>
      <c r="K191">
        <v>1890.0109890000001</v>
      </c>
      <c r="L191">
        <v>2.4721519999999999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29304.645272999998</v>
      </c>
      <c r="I192">
        <v>6.4021319999999999</v>
      </c>
      <c r="J192" t="s">
        <v>3</v>
      </c>
      <c r="K192">
        <v>2078.9896480000002</v>
      </c>
      <c r="L192">
        <v>2.273247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31968.738163999999</v>
      </c>
      <c r="I193">
        <v>8.175694</v>
      </c>
      <c r="J193" t="s">
        <v>3</v>
      </c>
      <c r="K193">
        <v>2268.0310639999998</v>
      </c>
      <c r="L193">
        <v>2.7614909999999999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34632.814766000003</v>
      </c>
      <c r="I194">
        <v>8.7393549999999998</v>
      </c>
      <c r="J194" t="s">
        <v>3</v>
      </c>
      <c r="K194">
        <v>2457.0487739999999</v>
      </c>
      <c r="L194">
        <v>2.8019440000000002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37296.750859</v>
      </c>
      <c r="I195">
        <v>10.103826</v>
      </c>
      <c r="J195" t="s">
        <v>3</v>
      </c>
      <c r="K195">
        <v>2645.8955270000001</v>
      </c>
      <c r="L195">
        <v>2.9551699999999999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39960.855234000002</v>
      </c>
      <c r="I196">
        <v>11.285506</v>
      </c>
      <c r="J196" t="s">
        <v>3</v>
      </c>
      <c r="K196">
        <v>2834.9290380000002</v>
      </c>
      <c r="L196">
        <v>2.8768980000000002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42624.940078</v>
      </c>
      <c r="I197">
        <v>12.831415</v>
      </c>
      <c r="J197" t="s">
        <v>3</v>
      </c>
      <c r="K197">
        <v>3023.9598139999998</v>
      </c>
      <c r="L197">
        <v>3.434456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45289.055156000002</v>
      </c>
      <c r="I198">
        <v>14.320836</v>
      </c>
      <c r="J198" t="s">
        <v>3</v>
      </c>
      <c r="K198">
        <v>3213.019229</v>
      </c>
      <c r="L198">
        <v>3.990008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47953.021015999999</v>
      </c>
      <c r="I199">
        <v>15.955779</v>
      </c>
      <c r="J199" t="s">
        <v>3</v>
      </c>
      <c r="K199">
        <v>3401.9764009999999</v>
      </c>
      <c r="L199">
        <v>3.8359740000000002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50617.010703</v>
      </c>
      <c r="I200">
        <v>17.408141000000001</v>
      </c>
      <c r="J200" t="s">
        <v>3</v>
      </c>
      <c r="K200">
        <v>3590.947729</v>
      </c>
      <c r="L200">
        <v>3.8135919999999999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53281.201641</v>
      </c>
      <c r="I201">
        <v>18.031656999999999</v>
      </c>
      <c r="J201" t="s">
        <v>3</v>
      </c>
      <c r="K201">
        <v>3780.0916990000001</v>
      </c>
      <c r="L201">
        <v>3.5769359999999999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2651.0573439999998</v>
      </c>
      <c r="I202">
        <v>0.34683799999999998</v>
      </c>
      <c r="J202" t="s">
        <v>3</v>
      </c>
      <c r="K202">
        <v>176.468414</v>
      </c>
      <c r="L202">
        <v>0.23948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5302.3018160000001</v>
      </c>
      <c r="I203">
        <v>0.814168</v>
      </c>
      <c r="J203" t="s">
        <v>3</v>
      </c>
      <c r="K203">
        <v>352.92071800000002</v>
      </c>
      <c r="L203">
        <v>0.35355500000000001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7953.4278130000002</v>
      </c>
      <c r="I204">
        <v>1.854525</v>
      </c>
      <c r="J204" t="s">
        <v>3</v>
      </c>
      <c r="K204">
        <v>529.25339199999996</v>
      </c>
      <c r="L204">
        <v>0.52856700000000001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10604.615820000001</v>
      </c>
      <c r="I205">
        <v>3.0003389999999999</v>
      </c>
      <c r="J205" t="s">
        <v>3</v>
      </c>
      <c r="K205">
        <v>705.69935999999996</v>
      </c>
      <c r="L205">
        <v>0.71909000000000001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13255.795273</v>
      </c>
      <c r="I206">
        <v>3.979527</v>
      </c>
      <c r="J206" t="s">
        <v>3</v>
      </c>
      <c r="K206">
        <v>882.18199600000003</v>
      </c>
      <c r="L206">
        <v>1.00071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15906.775098</v>
      </c>
      <c r="I207">
        <v>4.8814440000000001</v>
      </c>
      <c r="J207" t="s">
        <v>3</v>
      </c>
      <c r="K207">
        <v>1058.4072490000001</v>
      </c>
      <c r="L207">
        <v>1.2524759999999999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18558.021562000002</v>
      </c>
      <c r="I208">
        <v>6.403797</v>
      </c>
      <c r="J208" t="s">
        <v>3</v>
      </c>
      <c r="K208">
        <v>1234.9071919999999</v>
      </c>
      <c r="L208">
        <v>1.276464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21209.323828000001</v>
      </c>
      <c r="I209">
        <v>8.1281210000000002</v>
      </c>
      <c r="J209" t="s">
        <v>3</v>
      </c>
      <c r="K209">
        <v>1411.445559</v>
      </c>
      <c r="L209">
        <v>1.7161690000000001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23860.662734000001</v>
      </c>
      <c r="I210">
        <v>9.2929680000000001</v>
      </c>
      <c r="J210" t="s">
        <v>3</v>
      </c>
      <c r="K210">
        <v>1588.0045869999999</v>
      </c>
      <c r="L210">
        <v>1.557094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26511.895272999998</v>
      </c>
      <c r="I211">
        <v>11.017955000000001</v>
      </c>
      <c r="J211" t="s">
        <v>3</v>
      </c>
      <c r="K211">
        <v>1764.5042599999999</v>
      </c>
      <c r="L211">
        <v>1.5582469999999999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29163.074336000001</v>
      </c>
      <c r="I212">
        <v>13.38673</v>
      </c>
      <c r="J212" t="s">
        <v>3</v>
      </c>
      <c r="K212">
        <v>1940.9427470000001</v>
      </c>
      <c r="L212">
        <v>2.2118540000000002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31814.270038999999</v>
      </c>
      <c r="I213">
        <v>14.720954000000001</v>
      </c>
      <c r="J213" t="s">
        <v>3</v>
      </c>
      <c r="K213">
        <v>2117.3781490000001</v>
      </c>
      <c r="L213">
        <v>2.2125780000000002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34465.502421999998</v>
      </c>
      <c r="I214">
        <v>16.577608000000001</v>
      </c>
      <c r="J214" t="s">
        <v>3</v>
      </c>
      <c r="K214">
        <v>2293.8168949999999</v>
      </c>
      <c r="L214">
        <v>2.1920199999999999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37116.760391000003</v>
      </c>
      <c r="I215">
        <v>18.444300999999999</v>
      </c>
      <c r="J215" t="s">
        <v>3</v>
      </c>
      <c r="K215">
        <v>2470.3213329999999</v>
      </c>
      <c r="L215">
        <v>2.4056299999999999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39767.964530999998</v>
      </c>
      <c r="I216">
        <v>19.153048999999999</v>
      </c>
      <c r="J216" t="s">
        <v>3</v>
      </c>
      <c r="K216">
        <v>2646.817427</v>
      </c>
      <c r="L216">
        <v>2.2013699999999998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42419.144140999997</v>
      </c>
      <c r="I217">
        <v>20.691438999999999</v>
      </c>
      <c r="J217" t="s">
        <v>3</v>
      </c>
      <c r="K217">
        <v>2823.276699</v>
      </c>
      <c r="L217">
        <v>2.0576989999999999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45070.406093999998</v>
      </c>
      <c r="I218">
        <v>22.414221000000001</v>
      </c>
      <c r="J218" t="s">
        <v>3</v>
      </c>
      <c r="K218">
        <v>2999.818804</v>
      </c>
      <c r="L218">
        <v>2.1791480000000001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47721.451015999999</v>
      </c>
      <c r="I219">
        <v>24.560623</v>
      </c>
      <c r="J219" t="s">
        <v>3</v>
      </c>
      <c r="K219">
        <v>3176.1484770000002</v>
      </c>
      <c r="L219">
        <v>2.369456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50372.605234000002</v>
      </c>
      <c r="I220">
        <v>26.085460999999999</v>
      </c>
      <c r="J220" t="s">
        <v>3</v>
      </c>
      <c r="K220">
        <v>3352.5323680000001</v>
      </c>
      <c r="L220">
        <v>2.705676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53023.831484000002</v>
      </c>
      <c r="I221">
        <v>28.707654000000002</v>
      </c>
      <c r="J221" t="s">
        <v>3</v>
      </c>
      <c r="K221">
        <v>3528.9795800000002</v>
      </c>
      <c r="L221">
        <v>3.1320380000000001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3153.687539</v>
      </c>
      <c r="I222">
        <v>0.10963000000000001</v>
      </c>
      <c r="J222" t="s">
        <v>3</v>
      </c>
      <c r="K222">
        <v>909.69621099999995</v>
      </c>
      <c r="L222">
        <v>1.8624000000000002E-2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6307.7971779999998</v>
      </c>
      <c r="I223">
        <v>0.42684800000000001</v>
      </c>
      <c r="J223" t="s">
        <v>3</v>
      </c>
      <c r="K223">
        <v>1819.4381490000001</v>
      </c>
      <c r="L223">
        <v>4.0675000000000003E-2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9461.9136909999997</v>
      </c>
      <c r="I224">
        <v>0.84285699999999997</v>
      </c>
      <c r="J224" t="s">
        <v>3</v>
      </c>
      <c r="K224">
        <v>2729.1662889999998</v>
      </c>
      <c r="L224">
        <v>7.5122999999999995E-2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12616.007422000001</v>
      </c>
      <c r="I225">
        <v>1.491333</v>
      </c>
      <c r="J225" t="s">
        <v>3</v>
      </c>
      <c r="K225">
        <v>3638.8964110000002</v>
      </c>
      <c r="L225">
        <v>0.120939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15770.063163999999</v>
      </c>
      <c r="I226">
        <v>2.0403769999999999</v>
      </c>
      <c r="J226" t="s">
        <v>3</v>
      </c>
      <c r="K226">
        <v>4548.6013089999997</v>
      </c>
      <c r="L226">
        <v>0.136541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18924.144141000001</v>
      </c>
      <c r="I227">
        <v>2.7985690000000001</v>
      </c>
      <c r="J227" t="s">
        <v>3</v>
      </c>
      <c r="K227">
        <v>5458.3171389999998</v>
      </c>
      <c r="L227">
        <v>0.18106800000000001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22078.268671999998</v>
      </c>
      <c r="I228">
        <v>3.658849</v>
      </c>
      <c r="J228" t="s">
        <v>3</v>
      </c>
      <c r="K228">
        <v>6368.0717290000002</v>
      </c>
      <c r="L228">
        <v>0.25212099999999998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25232.371133000001</v>
      </c>
      <c r="I229">
        <v>4.4825710000000001</v>
      </c>
      <c r="J229" t="s">
        <v>3</v>
      </c>
      <c r="K229">
        <v>7277.8209180000003</v>
      </c>
      <c r="L229">
        <v>0.309616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28386.466836</v>
      </c>
      <c r="I230">
        <v>5.3138769999999997</v>
      </c>
      <c r="J230" t="s">
        <v>3</v>
      </c>
      <c r="K230">
        <v>8187.5602829999998</v>
      </c>
      <c r="L230">
        <v>0.36002400000000001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31540.529257999999</v>
      </c>
      <c r="I231">
        <v>5.8931519999999997</v>
      </c>
      <c r="J231" t="s">
        <v>3</v>
      </c>
      <c r="K231">
        <v>9097.2706639999997</v>
      </c>
      <c r="L231">
        <v>0.39631899999999998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34694.648202999997</v>
      </c>
      <c r="I232">
        <v>6.6583959999999998</v>
      </c>
      <c r="J232" t="s">
        <v>3</v>
      </c>
      <c r="K232">
        <v>10007.024766</v>
      </c>
      <c r="L232">
        <v>0.44903100000000001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37848.704218999999</v>
      </c>
      <c r="I233">
        <v>7.8292149999999996</v>
      </c>
      <c r="J233" t="s">
        <v>3</v>
      </c>
      <c r="K233">
        <v>10916.75043</v>
      </c>
      <c r="L233">
        <v>0.53060700000000005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41002.781797000003</v>
      </c>
      <c r="I234">
        <v>8.5861970000000003</v>
      </c>
      <c r="J234" t="s">
        <v>3</v>
      </c>
      <c r="K234">
        <v>11826.473281</v>
      </c>
      <c r="L234">
        <v>0.53864199999999995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44156.830859000002</v>
      </c>
      <c r="I235">
        <v>9.1881799999999991</v>
      </c>
      <c r="J235" t="s">
        <v>3</v>
      </c>
      <c r="K235">
        <v>12736.185391000001</v>
      </c>
      <c r="L235">
        <v>0.54376500000000005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47310.894453000001</v>
      </c>
      <c r="I236">
        <v>10.11224</v>
      </c>
      <c r="J236" t="s">
        <v>3</v>
      </c>
      <c r="K236">
        <v>13645.92625</v>
      </c>
      <c r="L236">
        <v>0.56370799999999999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50464.959062000002</v>
      </c>
      <c r="I237">
        <v>11.581515</v>
      </c>
      <c r="J237" t="s">
        <v>3</v>
      </c>
      <c r="K237">
        <v>14555.662559</v>
      </c>
      <c r="L237">
        <v>0.66241300000000003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53619.028280999999</v>
      </c>
      <c r="I238">
        <v>12.831761</v>
      </c>
      <c r="J238" t="s">
        <v>3</v>
      </c>
      <c r="K238">
        <v>15465.404531</v>
      </c>
      <c r="L238">
        <v>0.74790299999999998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56773.099765999999</v>
      </c>
      <c r="I239">
        <v>14.069983000000001</v>
      </c>
      <c r="J239" t="s">
        <v>3</v>
      </c>
      <c r="K239">
        <v>16375.151953000001</v>
      </c>
      <c r="L239">
        <v>0.85208200000000001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59927.190312999999</v>
      </c>
      <c r="I240">
        <v>14.977043</v>
      </c>
      <c r="J240" t="s">
        <v>3</v>
      </c>
      <c r="K240">
        <v>17284.911640999999</v>
      </c>
      <c r="L240">
        <v>0.87870999999999999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63081.344531000002</v>
      </c>
      <c r="I241">
        <v>15.716473000000001</v>
      </c>
      <c r="J241" t="s">
        <v>3</v>
      </c>
      <c r="K241">
        <v>18194.734608999999</v>
      </c>
      <c r="L241">
        <v>1.113507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3170.7511570000001</v>
      </c>
      <c r="I242">
        <v>50.341714000000003</v>
      </c>
      <c r="J242" t="s">
        <v>3</v>
      </c>
      <c r="K242">
        <v>913.20293200000003</v>
      </c>
      <c r="L242">
        <v>3.1317699999999999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6341.7872269999998</v>
      </c>
      <c r="I243">
        <v>205.455354</v>
      </c>
      <c r="J243" t="s">
        <v>3</v>
      </c>
      <c r="K243">
        <v>1826.3109569999999</v>
      </c>
      <c r="L243">
        <v>12.856811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9512.8359180000007</v>
      </c>
      <c r="I244">
        <v>465.95667400000002</v>
      </c>
      <c r="J244" t="s">
        <v>3</v>
      </c>
      <c r="K244">
        <v>2739.4301810000002</v>
      </c>
      <c r="L244">
        <v>29.536861999999999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12683.913457000001</v>
      </c>
      <c r="I245">
        <v>832.08518800000002</v>
      </c>
      <c r="J245" t="s">
        <v>3</v>
      </c>
      <c r="K245">
        <v>3652.5653860000002</v>
      </c>
      <c r="L245">
        <v>53.008873999999999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15854.96084</v>
      </c>
      <c r="I246">
        <v>1300.661938</v>
      </c>
      <c r="J246" t="s">
        <v>3</v>
      </c>
      <c r="K246">
        <v>4565.6553519999998</v>
      </c>
      <c r="L246">
        <v>82.956165999999996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19026.010039000001</v>
      </c>
      <c r="I247">
        <v>1878.269192</v>
      </c>
      <c r="J247" t="s">
        <v>3</v>
      </c>
      <c r="K247">
        <v>5478.7757229999997</v>
      </c>
      <c r="L247">
        <v>120.62476100000001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22197.083477</v>
      </c>
      <c r="I248">
        <v>2565.5663979999999</v>
      </c>
      <c r="J248" t="s">
        <v>3</v>
      </c>
      <c r="K248">
        <v>6391.8931350000003</v>
      </c>
      <c r="L248">
        <v>165.84124700000001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25368.129375</v>
      </c>
      <c r="I249">
        <v>3357.9569860000001</v>
      </c>
      <c r="J249" t="s">
        <v>3</v>
      </c>
      <c r="K249">
        <v>7305.0187400000004</v>
      </c>
      <c r="L249">
        <v>218.25724299999999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28539.276836000001</v>
      </c>
      <c r="I250">
        <v>4259.5260509999998</v>
      </c>
      <c r="J250" t="s">
        <v>3</v>
      </c>
      <c r="K250">
        <v>8218.2200200000007</v>
      </c>
      <c r="L250">
        <v>278.795458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31710.306797000001</v>
      </c>
      <c r="I251">
        <v>5270.1603439999999</v>
      </c>
      <c r="J251" t="s">
        <v>3</v>
      </c>
      <c r="K251">
        <v>9131.3420310000001</v>
      </c>
      <c r="L251">
        <v>345.90587599999998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34881.323437999999</v>
      </c>
      <c r="I252">
        <v>6387.3989769999998</v>
      </c>
      <c r="J252" t="s">
        <v>3</v>
      </c>
      <c r="K252">
        <v>10044.442793</v>
      </c>
      <c r="L252">
        <v>419.85894999999999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38052.451093999996</v>
      </c>
      <c r="I253">
        <v>7557.0519839999997</v>
      </c>
      <c r="J253" t="s">
        <v>3</v>
      </c>
      <c r="K253">
        <v>10957.555195000001</v>
      </c>
      <c r="L253">
        <v>496.75184200000001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41223.971405999997</v>
      </c>
      <c r="I254">
        <v>8707.7243049999997</v>
      </c>
      <c r="J254" t="s">
        <v>3</v>
      </c>
      <c r="K254">
        <v>11870.816094</v>
      </c>
      <c r="L254">
        <v>573.62145299999997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44395.389766</v>
      </c>
      <c r="I255">
        <v>9951.5813620000008</v>
      </c>
      <c r="J255" t="s">
        <v>3</v>
      </c>
      <c r="K255">
        <v>12784.028281000001</v>
      </c>
      <c r="L255">
        <v>657.45351400000004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47566.839375000003</v>
      </c>
      <c r="I256">
        <v>11285.074484999999</v>
      </c>
      <c r="J256" t="s">
        <v>3</v>
      </c>
      <c r="K256">
        <v>13697.246055</v>
      </c>
      <c r="L256">
        <v>746.24992699999996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50738.338280999997</v>
      </c>
      <c r="I257">
        <v>12702.597731</v>
      </c>
      <c r="J257" t="s">
        <v>3</v>
      </c>
      <c r="K257">
        <v>14610.486483999999</v>
      </c>
      <c r="L257">
        <v>841.16681900000003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53909.793749999997</v>
      </c>
      <c r="I258">
        <v>14215.386117</v>
      </c>
      <c r="J258" t="s">
        <v>3</v>
      </c>
      <c r="K258">
        <v>15523.694082</v>
      </c>
      <c r="L258">
        <v>940.77329899999995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57081.231719000003</v>
      </c>
      <c r="I259">
        <v>15830.7199</v>
      </c>
      <c r="J259" t="s">
        <v>3</v>
      </c>
      <c r="K259">
        <v>16436.909004000001</v>
      </c>
      <c r="L259">
        <v>1048.6659540000001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60252.699374999997</v>
      </c>
      <c r="I260">
        <v>17522.051318000002</v>
      </c>
      <c r="J260" t="s">
        <v>3</v>
      </c>
      <c r="K260">
        <v>17350.120976999999</v>
      </c>
      <c r="L260">
        <v>1159.9925780000001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63424.179531000002</v>
      </c>
      <c r="I261">
        <v>19308.590767000002</v>
      </c>
      <c r="J261" t="s">
        <v>3</v>
      </c>
      <c r="K261">
        <v>18263.352226999999</v>
      </c>
      <c r="L261">
        <v>1277.7281359999999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3354.4556590000002</v>
      </c>
      <c r="I262">
        <v>0.19816400000000001</v>
      </c>
      <c r="J262" t="s">
        <v>3</v>
      </c>
      <c r="K262">
        <v>857.49200800000006</v>
      </c>
      <c r="L262">
        <v>0.2046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6709.3605960000004</v>
      </c>
      <c r="I263">
        <v>0.64302300000000001</v>
      </c>
      <c r="J263" t="s">
        <v>3</v>
      </c>
      <c r="K263">
        <v>1714.9683030000001</v>
      </c>
      <c r="L263">
        <v>0.65044400000000002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10064.25166</v>
      </c>
      <c r="I264">
        <v>1.4771909999999999</v>
      </c>
      <c r="J264" t="s">
        <v>3</v>
      </c>
      <c r="K264">
        <v>2572.4322360000001</v>
      </c>
      <c r="L264">
        <v>1.484351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13419.144238000001</v>
      </c>
      <c r="I265">
        <v>2.5258850000000002</v>
      </c>
      <c r="J265" t="s">
        <v>3</v>
      </c>
      <c r="K265">
        <v>3429.9022070000001</v>
      </c>
      <c r="L265">
        <v>2.5798320000000001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16774.06582</v>
      </c>
      <c r="I266">
        <v>3.9642919999999999</v>
      </c>
      <c r="J266" t="s">
        <v>3</v>
      </c>
      <c r="K266">
        <v>4287.4156350000003</v>
      </c>
      <c r="L266">
        <v>3.9868730000000001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20128.990898</v>
      </c>
      <c r="I267">
        <v>5.7534419999999997</v>
      </c>
      <c r="J267" t="s">
        <v>3</v>
      </c>
      <c r="K267">
        <v>5144.9170510000004</v>
      </c>
      <c r="L267">
        <v>5.7447749999999997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23483.884609000001</v>
      </c>
      <c r="I268">
        <v>7.7894579999999998</v>
      </c>
      <c r="J268" t="s">
        <v>3</v>
      </c>
      <c r="K268">
        <v>6002.3884179999995</v>
      </c>
      <c r="L268">
        <v>7.6138490000000001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26838.814257999999</v>
      </c>
      <c r="I269">
        <v>10.082808</v>
      </c>
      <c r="J269" t="s">
        <v>3</v>
      </c>
      <c r="K269">
        <v>6859.8850679999996</v>
      </c>
      <c r="L269">
        <v>9.8098949999999991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30193.770117</v>
      </c>
      <c r="I270">
        <v>12.625254999999999</v>
      </c>
      <c r="J270" t="s">
        <v>3</v>
      </c>
      <c r="K270">
        <v>7717.4333690000003</v>
      </c>
      <c r="L270">
        <v>12.152699999999999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33548.623281</v>
      </c>
      <c r="I271">
        <v>15.368506</v>
      </c>
      <c r="J271" t="s">
        <v>3</v>
      </c>
      <c r="K271">
        <v>8574.9054880000003</v>
      </c>
      <c r="L271">
        <v>14.661621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36903.524844</v>
      </c>
      <c r="I272">
        <v>18.676203000000001</v>
      </c>
      <c r="J272" t="s">
        <v>3</v>
      </c>
      <c r="K272">
        <v>9432.4146880000008</v>
      </c>
      <c r="L272">
        <v>17.858844000000001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40258.384062999998</v>
      </c>
      <c r="I273">
        <v>22.269601999999999</v>
      </c>
      <c r="J273" t="s">
        <v>3</v>
      </c>
      <c r="K273">
        <v>10289.889101999999</v>
      </c>
      <c r="L273">
        <v>21.251376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43613.271953000003</v>
      </c>
      <c r="I274">
        <v>26.333494000000002</v>
      </c>
      <c r="J274" t="s">
        <v>3</v>
      </c>
      <c r="K274">
        <v>11147.372069999999</v>
      </c>
      <c r="L274">
        <v>25.058788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46968.132577999997</v>
      </c>
      <c r="I275">
        <v>30.687906999999999</v>
      </c>
      <c r="J275" t="s">
        <v>3</v>
      </c>
      <c r="K275">
        <v>12004.842793</v>
      </c>
      <c r="L275">
        <v>28.903842000000001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50323.021874999999</v>
      </c>
      <c r="I276">
        <v>35.721891999999997</v>
      </c>
      <c r="J276" t="s">
        <v>3</v>
      </c>
      <c r="K276">
        <v>12862.319863000001</v>
      </c>
      <c r="L276">
        <v>33.386598999999997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53677.959218999997</v>
      </c>
      <c r="I277">
        <v>40.828142</v>
      </c>
      <c r="J277" t="s">
        <v>3</v>
      </c>
      <c r="K277">
        <v>13719.856836000001</v>
      </c>
      <c r="L277">
        <v>38.036254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57032.854296999998</v>
      </c>
      <c r="I278">
        <v>46.538601</v>
      </c>
      <c r="J278" t="s">
        <v>3</v>
      </c>
      <c r="K278">
        <v>14577.327832000001</v>
      </c>
      <c r="L278">
        <v>43.004130000000004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60387.726952999998</v>
      </c>
      <c r="I279">
        <v>52.046067000000001</v>
      </c>
      <c r="J279" t="s">
        <v>3</v>
      </c>
      <c r="K279">
        <v>15434.789296999999</v>
      </c>
      <c r="L279">
        <v>48.246377000000003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63742.627578</v>
      </c>
      <c r="I280">
        <v>58.064562000000002</v>
      </c>
      <c r="J280" t="s">
        <v>3</v>
      </c>
      <c r="K280">
        <v>16292.285488</v>
      </c>
      <c r="L280">
        <v>53.604787999999999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67097.526719000001</v>
      </c>
      <c r="I281">
        <v>64.161472000000003</v>
      </c>
      <c r="J281" t="s">
        <v>3</v>
      </c>
      <c r="K281">
        <v>17149.782734</v>
      </c>
      <c r="L281">
        <v>59.471209999999999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362.733496</v>
      </c>
      <c r="I282">
        <v>129.69205299999999</v>
      </c>
      <c r="J282" t="s">
        <v>3</v>
      </c>
      <c r="K282">
        <v>333.55014999999997</v>
      </c>
      <c r="L282">
        <v>120.02064300000001</v>
      </c>
      <c r="M282" t="s">
        <v>4</v>
      </c>
      <c r="N282">
        <v>5.5223519999999997</v>
      </c>
      <c r="O282">
        <v>7.4031E-2</v>
      </c>
      <c r="P282" t="s">
        <v>5</v>
      </c>
      <c r="Q282">
        <v>6.0398360000000002</v>
      </c>
      <c r="R282">
        <v>1.3993E-2</v>
      </c>
      <c r="S282" t="s">
        <v>6</v>
      </c>
      <c r="T282">
        <v>1.0161500000000001</v>
      </c>
      <c r="U282">
        <v>2.1900000000000001E-4</v>
      </c>
      <c r="V282" t="s">
        <v>7</v>
      </c>
      <c r="W282">
        <v>0.64747399999999999</v>
      </c>
      <c r="X282">
        <v>2.9979999999999998E-3</v>
      </c>
      <c r="Y282" t="s">
        <v>8</v>
      </c>
      <c r="Z282">
        <v>3.1404920000000001</v>
      </c>
      <c r="AA282">
        <v>5.2909999999999997E-3</v>
      </c>
      <c r="AB282" t="s">
        <v>9</v>
      </c>
      <c r="AC282">
        <v>321.01928600000002</v>
      </c>
      <c r="AD282">
        <v>113.75733099999999</v>
      </c>
      <c r="AE282" t="s">
        <v>10</v>
      </c>
      <c r="AF282">
        <v>5.4530000000000004E-3</v>
      </c>
      <c r="AG282">
        <v>1.5999999999999999E-5</v>
      </c>
      <c r="AH282" t="s">
        <v>11</v>
      </c>
      <c r="AI282">
        <v>0.99488299999999996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724.10208399999999</v>
      </c>
      <c r="I283">
        <v>368.94456100000002</v>
      </c>
      <c r="J283" t="s">
        <v>3</v>
      </c>
      <c r="K283">
        <v>665.76247599999999</v>
      </c>
      <c r="L283">
        <v>337.46928700000001</v>
      </c>
      <c r="M283" t="s">
        <v>4</v>
      </c>
      <c r="N283">
        <v>11.045591999999999</v>
      </c>
      <c r="O283">
        <v>0.235736</v>
      </c>
      <c r="P283" t="s">
        <v>5</v>
      </c>
      <c r="Q283">
        <v>12.07052</v>
      </c>
      <c r="R283">
        <v>2.0733000000000001E-2</v>
      </c>
      <c r="S283" t="s">
        <v>6</v>
      </c>
      <c r="T283">
        <v>2.0371480000000002</v>
      </c>
      <c r="U283">
        <v>5.0000000000000001E-4</v>
      </c>
      <c r="V283" t="s">
        <v>7</v>
      </c>
      <c r="W283">
        <v>1.2858540000000001</v>
      </c>
      <c r="X283">
        <v>3.0720000000000001E-3</v>
      </c>
      <c r="Y283" t="s">
        <v>8</v>
      </c>
      <c r="Z283">
        <v>6.2789539999999997</v>
      </c>
      <c r="AA283">
        <v>9.7120000000000001E-3</v>
      </c>
      <c r="AB283" t="s">
        <v>9</v>
      </c>
      <c r="AC283">
        <v>640.70397800000001</v>
      </c>
      <c r="AD283">
        <v>318.83228100000002</v>
      </c>
      <c r="AE283" t="s">
        <v>10</v>
      </c>
      <c r="AF283">
        <v>3.63E-3</v>
      </c>
      <c r="AG283">
        <v>1.0000000000000001E-5</v>
      </c>
      <c r="AH283" t="s">
        <v>11</v>
      </c>
      <c r="AI283">
        <v>0.99505399999999999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1084.7256259999999</v>
      </c>
      <c r="I284">
        <v>710.57276899999999</v>
      </c>
      <c r="J284" t="s">
        <v>3</v>
      </c>
      <c r="K284">
        <v>997.23995400000001</v>
      </c>
      <c r="L284">
        <v>648.44315200000005</v>
      </c>
      <c r="M284" t="s">
        <v>4</v>
      </c>
      <c r="N284">
        <v>16.551302</v>
      </c>
      <c r="O284">
        <v>0.50277000000000005</v>
      </c>
      <c r="P284" t="s">
        <v>5</v>
      </c>
      <c r="Q284">
        <v>18.100425999999999</v>
      </c>
      <c r="R284">
        <v>4.3125999999999998E-2</v>
      </c>
      <c r="S284" t="s">
        <v>6</v>
      </c>
      <c r="T284">
        <v>3.0626820000000001</v>
      </c>
      <c r="U284">
        <v>3.8149999999999998E-3</v>
      </c>
      <c r="V284" t="s">
        <v>7</v>
      </c>
      <c r="W284">
        <v>1.9280679999999999</v>
      </c>
      <c r="X284">
        <v>3.6410000000000001E-3</v>
      </c>
      <c r="Y284" t="s">
        <v>8</v>
      </c>
      <c r="Z284">
        <v>9.4081080000000004</v>
      </c>
      <c r="AA284">
        <v>1.9005000000000001E-2</v>
      </c>
      <c r="AB284" t="s">
        <v>9</v>
      </c>
      <c r="AC284">
        <v>959.67582400000003</v>
      </c>
      <c r="AD284">
        <v>610.07296599999995</v>
      </c>
      <c r="AE284" t="s">
        <v>10</v>
      </c>
      <c r="AF284">
        <v>2.7550000000000001E-3</v>
      </c>
      <c r="AG284">
        <v>6.9999999999999999E-6</v>
      </c>
      <c r="AH284" t="s">
        <v>11</v>
      </c>
      <c r="AI284">
        <v>0.99508799999999997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1445.496672</v>
      </c>
      <c r="I285">
        <v>1143.081545</v>
      </c>
      <c r="J285" t="s">
        <v>3</v>
      </c>
      <c r="K285">
        <v>1328.817082</v>
      </c>
      <c r="L285">
        <v>1040.2743390000001</v>
      </c>
      <c r="M285" t="s">
        <v>4</v>
      </c>
      <c r="N285">
        <v>22.068470000000001</v>
      </c>
      <c r="O285">
        <v>0.82165699999999997</v>
      </c>
      <c r="P285" t="s">
        <v>5</v>
      </c>
      <c r="Q285">
        <v>24.134557999999998</v>
      </c>
      <c r="R285">
        <v>5.3683000000000002E-2</v>
      </c>
      <c r="S285" t="s">
        <v>6</v>
      </c>
      <c r="T285">
        <v>4.0839679999999996</v>
      </c>
      <c r="U285">
        <v>6.0460000000000002E-3</v>
      </c>
      <c r="V285" t="s">
        <v>7</v>
      </c>
      <c r="W285">
        <v>2.566694</v>
      </c>
      <c r="X285">
        <v>3.836E-3</v>
      </c>
      <c r="Y285" t="s">
        <v>8</v>
      </c>
      <c r="Z285">
        <v>12.547779999999999</v>
      </c>
      <c r="AA285">
        <v>2.3865999999999998E-2</v>
      </c>
      <c r="AB285" t="s">
        <v>9</v>
      </c>
      <c r="AC285">
        <v>1278.7303039999999</v>
      </c>
      <c r="AD285">
        <v>977.009004</v>
      </c>
      <c r="AE285" t="s">
        <v>10</v>
      </c>
      <c r="AF285">
        <v>2.0270000000000002E-3</v>
      </c>
      <c r="AG285">
        <v>3.0000000000000001E-6</v>
      </c>
      <c r="AH285" t="s">
        <v>11</v>
      </c>
      <c r="AI285">
        <v>0.99510299999999996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1806.2230360000001</v>
      </c>
      <c r="I286">
        <v>1585.0073219999999</v>
      </c>
      <c r="J286" t="s">
        <v>3</v>
      </c>
      <c r="K286">
        <v>1660.3834159999999</v>
      </c>
      <c r="L286">
        <v>1439.7074459999999</v>
      </c>
      <c r="M286" t="s">
        <v>4</v>
      </c>
      <c r="N286">
        <v>27.593558000000002</v>
      </c>
      <c r="O286">
        <v>1.1145080000000001</v>
      </c>
      <c r="P286" t="s">
        <v>5</v>
      </c>
      <c r="Q286">
        <v>30.160778000000001</v>
      </c>
      <c r="R286">
        <v>7.0726999999999998E-2</v>
      </c>
      <c r="S286" t="s">
        <v>6</v>
      </c>
      <c r="T286">
        <v>5.0974519999999997</v>
      </c>
      <c r="U286">
        <v>6.79E-3</v>
      </c>
      <c r="V286" t="s">
        <v>7</v>
      </c>
      <c r="W286">
        <v>3.2051880000000001</v>
      </c>
      <c r="X286">
        <v>4.1390000000000003E-3</v>
      </c>
      <c r="Y286" t="s">
        <v>8</v>
      </c>
      <c r="Z286">
        <v>15.682646</v>
      </c>
      <c r="AA286">
        <v>3.5567000000000001E-2</v>
      </c>
      <c r="AB286" t="s">
        <v>9</v>
      </c>
      <c r="AC286">
        <v>1597.7714779999999</v>
      </c>
      <c r="AD286">
        <v>1351.4598370000001</v>
      </c>
      <c r="AE286" t="s">
        <v>10</v>
      </c>
      <c r="AF286">
        <v>1.6739999999999999E-3</v>
      </c>
      <c r="AG286">
        <v>9.9999999999999995E-7</v>
      </c>
      <c r="AH286" t="s">
        <v>11</v>
      </c>
      <c r="AI286">
        <v>0.99510900000000002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2166.3738979999998</v>
      </c>
      <c r="I287">
        <v>2206.5196540000002</v>
      </c>
      <c r="J287" t="s">
        <v>3</v>
      </c>
      <c r="K287">
        <v>1991.4335000000001</v>
      </c>
      <c r="L287">
        <v>2002.5635629999999</v>
      </c>
      <c r="M287" t="s">
        <v>4</v>
      </c>
      <c r="N287">
        <v>33.08484</v>
      </c>
      <c r="O287">
        <v>1.499377</v>
      </c>
      <c r="P287" t="s">
        <v>5</v>
      </c>
      <c r="Q287">
        <v>36.224826</v>
      </c>
      <c r="R287">
        <v>0.13844699999999999</v>
      </c>
      <c r="S287" t="s">
        <v>6</v>
      </c>
      <c r="T287">
        <v>6.1187820000000004</v>
      </c>
      <c r="U287">
        <v>7.6449999999999999E-3</v>
      </c>
      <c r="V287" t="s">
        <v>7</v>
      </c>
      <c r="W287">
        <v>3.845736</v>
      </c>
      <c r="X287">
        <v>5.2300000000000003E-3</v>
      </c>
      <c r="Y287" t="s">
        <v>8</v>
      </c>
      <c r="Z287">
        <v>18.848317999999999</v>
      </c>
      <c r="AA287">
        <v>8.9745000000000005E-2</v>
      </c>
      <c r="AB287" t="s">
        <v>9</v>
      </c>
      <c r="AC287">
        <v>1916.2945219999999</v>
      </c>
      <c r="AD287">
        <v>1877.4628620000001</v>
      </c>
      <c r="AE287" t="s">
        <v>10</v>
      </c>
      <c r="AF287">
        <v>1.5479999999999999E-3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2526.7988500000001</v>
      </c>
      <c r="I288">
        <v>3066.6527169999999</v>
      </c>
      <c r="J288" t="s">
        <v>3</v>
      </c>
      <c r="K288">
        <v>2322.6867219999999</v>
      </c>
      <c r="L288">
        <v>2781.8074489999999</v>
      </c>
      <c r="M288" t="s">
        <v>4</v>
      </c>
      <c r="N288">
        <v>38.581513999999999</v>
      </c>
      <c r="O288">
        <v>1.9990209999999999</v>
      </c>
      <c r="P288" t="s">
        <v>5</v>
      </c>
      <c r="Q288">
        <v>42.294832</v>
      </c>
      <c r="R288">
        <v>0.221613</v>
      </c>
      <c r="S288" t="s">
        <v>6</v>
      </c>
      <c r="T288">
        <v>7.1385839999999998</v>
      </c>
      <c r="U288">
        <v>8.6809999999999995E-3</v>
      </c>
      <c r="V288" t="s">
        <v>7</v>
      </c>
      <c r="W288">
        <v>4.5065460000000002</v>
      </c>
      <c r="X288">
        <v>2.274E-2</v>
      </c>
      <c r="Y288" t="s">
        <v>8</v>
      </c>
      <c r="Z288">
        <v>21.994129999999998</v>
      </c>
      <c r="AA288">
        <v>0.11094</v>
      </c>
      <c r="AB288" t="s">
        <v>9</v>
      </c>
      <c r="AC288">
        <v>2235.0082819999998</v>
      </c>
      <c r="AD288">
        <v>2603.239759</v>
      </c>
      <c r="AE288" t="s">
        <v>10</v>
      </c>
      <c r="AF288">
        <v>1.431E-3</v>
      </c>
      <c r="AG288">
        <v>0</v>
      </c>
      <c r="AH288" t="s">
        <v>11</v>
      </c>
      <c r="AI288">
        <v>0.995112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2889.181916</v>
      </c>
      <c r="I289">
        <v>3870.7162020000001</v>
      </c>
      <c r="J289" t="s">
        <v>3</v>
      </c>
      <c r="K289">
        <v>2655.8254080000002</v>
      </c>
      <c r="L289">
        <v>3504.059119</v>
      </c>
      <c r="M289" t="s">
        <v>4</v>
      </c>
      <c r="N289">
        <v>44.183804000000002</v>
      </c>
      <c r="O289">
        <v>3.0625990000000001</v>
      </c>
      <c r="P289" t="s">
        <v>5</v>
      </c>
      <c r="Q289">
        <v>48.349268000000002</v>
      </c>
      <c r="R289">
        <v>0.30164800000000003</v>
      </c>
      <c r="S289" t="s">
        <v>6</v>
      </c>
      <c r="T289">
        <v>8.1623999999999999</v>
      </c>
      <c r="U289">
        <v>1.0603E-2</v>
      </c>
      <c r="V289" t="s">
        <v>7</v>
      </c>
      <c r="W289">
        <v>5.1458399999999997</v>
      </c>
      <c r="X289">
        <v>2.2558000000000002E-2</v>
      </c>
      <c r="Y289" t="s">
        <v>8</v>
      </c>
      <c r="Z289">
        <v>25.145582000000001</v>
      </c>
      <c r="AA289">
        <v>0.15912000000000001</v>
      </c>
      <c r="AB289" t="s">
        <v>9</v>
      </c>
      <c r="AC289">
        <v>2555.5134800000001</v>
      </c>
      <c r="AD289">
        <v>3265.7277130000002</v>
      </c>
      <c r="AE289" t="s">
        <v>10</v>
      </c>
      <c r="AF289">
        <v>1.431E-3</v>
      </c>
      <c r="AG289">
        <v>0</v>
      </c>
      <c r="AH289" t="s">
        <v>11</v>
      </c>
      <c r="AI289">
        <v>0.99511400000000005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3251.950922</v>
      </c>
      <c r="I290">
        <v>4886.5423549999996</v>
      </c>
      <c r="J290" t="s">
        <v>3</v>
      </c>
      <c r="K290">
        <v>2989.2592319999999</v>
      </c>
      <c r="L290">
        <v>4412.5342609999998</v>
      </c>
      <c r="M290" t="s">
        <v>4</v>
      </c>
      <c r="N290">
        <v>49.768932</v>
      </c>
      <c r="O290">
        <v>4.2399060000000004</v>
      </c>
      <c r="P290" t="s">
        <v>5</v>
      </c>
      <c r="Q290">
        <v>54.414662</v>
      </c>
      <c r="R290">
        <v>0.41253400000000001</v>
      </c>
      <c r="S290" t="s">
        <v>6</v>
      </c>
      <c r="T290">
        <v>9.1889059999999994</v>
      </c>
      <c r="U290">
        <v>1.4755000000000001E-2</v>
      </c>
      <c r="V290" t="s">
        <v>7</v>
      </c>
      <c r="W290">
        <v>5.7850320000000002</v>
      </c>
      <c r="X290">
        <v>2.3429999999999999E-2</v>
      </c>
      <c r="Y290" t="s">
        <v>8</v>
      </c>
      <c r="Z290">
        <v>28.303128000000001</v>
      </c>
      <c r="AA290">
        <v>0.22298200000000001</v>
      </c>
      <c r="AB290" t="s">
        <v>9</v>
      </c>
      <c r="AC290">
        <v>2876.3182619999998</v>
      </c>
      <c r="AD290">
        <v>4095.2616229999999</v>
      </c>
      <c r="AE290" t="s">
        <v>10</v>
      </c>
      <c r="AF290">
        <v>1.415E-3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3615.118692</v>
      </c>
      <c r="I291">
        <v>6108.4811010000003</v>
      </c>
      <c r="J291" t="s">
        <v>3</v>
      </c>
      <c r="K291">
        <v>3323.0803139999998</v>
      </c>
      <c r="L291">
        <v>5505.1315050000003</v>
      </c>
      <c r="M291" t="s">
        <v>4</v>
      </c>
      <c r="N291">
        <v>55.364454000000002</v>
      </c>
      <c r="O291">
        <v>5.2486759999999997</v>
      </c>
      <c r="P291" t="s">
        <v>5</v>
      </c>
      <c r="Q291">
        <v>60.471179999999997</v>
      </c>
      <c r="R291">
        <v>0.48589599999999999</v>
      </c>
      <c r="S291" t="s">
        <v>6</v>
      </c>
      <c r="T291">
        <v>10.213136</v>
      </c>
      <c r="U291">
        <v>1.6875000000000001E-2</v>
      </c>
      <c r="V291" t="s">
        <v>7</v>
      </c>
      <c r="W291">
        <v>6.4271419999999999</v>
      </c>
      <c r="X291">
        <v>2.3484000000000001E-2</v>
      </c>
      <c r="Y291" t="s">
        <v>8</v>
      </c>
      <c r="Z291">
        <v>31.457992000000001</v>
      </c>
      <c r="AA291">
        <v>0.261293</v>
      </c>
      <c r="AB291" t="s">
        <v>9</v>
      </c>
      <c r="AC291">
        <v>3197.5116939999998</v>
      </c>
      <c r="AD291">
        <v>5111.0994000000001</v>
      </c>
      <c r="AE291" t="s">
        <v>10</v>
      </c>
      <c r="AF291">
        <v>1.348E-3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3979.4215100000001</v>
      </c>
      <c r="I292">
        <v>6942.4414450000004</v>
      </c>
      <c r="J292" t="s">
        <v>3</v>
      </c>
      <c r="K292">
        <v>3657.9993340000001</v>
      </c>
      <c r="L292">
        <v>6257.1784779999998</v>
      </c>
      <c r="M292" t="s">
        <v>4</v>
      </c>
      <c r="N292">
        <v>60.970356000000002</v>
      </c>
      <c r="O292">
        <v>6.00129</v>
      </c>
      <c r="P292" t="s">
        <v>5</v>
      </c>
      <c r="Q292">
        <v>66.564858000000001</v>
      </c>
      <c r="R292">
        <v>0.57444499999999998</v>
      </c>
      <c r="S292" t="s">
        <v>6</v>
      </c>
      <c r="T292">
        <v>11.243532</v>
      </c>
      <c r="U292">
        <v>1.9550000000000001E-2</v>
      </c>
      <c r="V292" t="s">
        <v>7</v>
      </c>
      <c r="W292">
        <v>7.0755220000000003</v>
      </c>
      <c r="X292">
        <v>2.4299000000000001E-2</v>
      </c>
      <c r="Y292" t="s">
        <v>8</v>
      </c>
      <c r="Z292">
        <v>34.628866000000002</v>
      </c>
      <c r="AA292">
        <v>0.30799799999999999</v>
      </c>
      <c r="AB292" t="s">
        <v>9</v>
      </c>
      <c r="AC292">
        <v>3519.7515859999999</v>
      </c>
      <c r="AD292">
        <v>5804.5332900000003</v>
      </c>
      <c r="AE292" t="s">
        <v>10</v>
      </c>
      <c r="AF292">
        <v>1.325E-3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4344.3235839999998</v>
      </c>
      <c r="I293">
        <v>8149.9889290000001</v>
      </c>
      <c r="J293" t="s">
        <v>3</v>
      </c>
      <c r="K293">
        <v>3993.5563980000002</v>
      </c>
      <c r="L293">
        <v>7350.8560630000002</v>
      </c>
      <c r="M293" t="s">
        <v>4</v>
      </c>
      <c r="N293">
        <v>66.585036000000002</v>
      </c>
      <c r="O293">
        <v>6.7156950000000002</v>
      </c>
      <c r="P293" t="s">
        <v>5</v>
      </c>
      <c r="Q293">
        <v>72.636746000000002</v>
      </c>
      <c r="R293">
        <v>0.64976100000000003</v>
      </c>
      <c r="S293" t="s">
        <v>6</v>
      </c>
      <c r="T293">
        <v>12.269048</v>
      </c>
      <c r="U293">
        <v>2.2622E-2</v>
      </c>
      <c r="V293" t="s">
        <v>7</v>
      </c>
      <c r="W293">
        <v>7.7181639999999998</v>
      </c>
      <c r="X293">
        <v>2.4809000000000001E-2</v>
      </c>
      <c r="Y293" t="s">
        <v>8</v>
      </c>
      <c r="Z293">
        <v>37.791939999999997</v>
      </c>
      <c r="AA293">
        <v>0.33729700000000001</v>
      </c>
      <c r="AB293" t="s">
        <v>9</v>
      </c>
      <c r="AC293">
        <v>3842.638704</v>
      </c>
      <c r="AD293">
        <v>6830.1481990000002</v>
      </c>
      <c r="AE293" t="s">
        <v>10</v>
      </c>
      <c r="AF293">
        <v>1.3190000000000001E-3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4707.7707620000001</v>
      </c>
      <c r="I294">
        <v>9276.9240690000006</v>
      </c>
      <c r="J294" t="s">
        <v>3</v>
      </c>
      <c r="K294">
        <v>4327.7422079999997</v>
      </c>
      <c r="L294">
        <v>8378.6465029999999</v>
      </c>
      <c r="M294" t="s">
        <v>4</v>
      </c>
      <c r="N294">
        <v>72.179265999999998</v>
      </c>
      <c r="O294">
        <v>7.4733520000000002</v>
      </c>
      <c r="P294" t="s">
        <v>5</v>
      </c>
      <c r="Q294">
        <v>78.684383999999994</v>
      </c>
      <c r="R294">
        <v>0.700125</v>
      </c>
      <c r="S294" t="s">
        <v>6</v>
      </c>
      <c r="T294">
        <v>13.294072</v>
      </c>
      <c r="U294">
        <v>2.4964E-2</v>
      </c>
      <c r="V294" t="s">
        <v>7</v>
      </c>
      <c r="W294">
        <v>8.3605160000000005</v>
      </c>
      <c r="X294">
        <v>2.4924000000000002E-2</v>
      </c>
      <c r="Y294" t="s">
        <v>8</v>
      </c>
      <c r="Z294">
        <v>40.94256</v>
      </c>
      <c r="AA294">
        <v>0.36012100000000002</v>
      </c>
      <c r="AB294" t="s">
        <v>9</v>
      </c>
      <c r="AC294">
        <v>4164.2124100000001</v>
      </c>
      <c r="AD294">
        <v>7798.1949709999999</v>
      </c>
      <c r="AE294" t="s">
        <v>10</v>
      </c>
      <c r="AF294">
        <v>1.312E-3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5068.862486</v>
      </c>
      <c r="I295">
        <v>10638.499276</v>
      </c>
      <c r="J295" t="s">
        <v>3</v>
      </c>
      <c r="K295">
        <v>4659.6296160000002</v>
      </c>
      <c r="L295">
        <v>9618.2598969999999</v>
      </c>
      <c r="M295" t="s">
        <v>4</v>
      </c>
      <c r="N295">
        <v>77.727209999999999</v>
      </c>
      <c r="O295">
        <v>8.5084959999999992</v>
      </c>
      <c r="P295" t="s">
        <v>5</v>
      </c>
      <c r="Q295">
        <v>84.755099999999999</v>
      </c>
      <c r="R295">
        <v>0.77832299999999999</v>
      </c>
      <c r="S295" t="s">
        <v>6</v>
      </c>
      <c r="T295">
        <v>14.323005999999999</v>
      </c>
      <c r="U295">
        <v>3.0079999999999999E-2</v>
      </c>
      <c r="V295" t="s">
        <v>7</v>
      </c>
      <c r="W295">
        <v>9.0093080000000008</v>
      </c>
      <c r="X295">
        <v>2.7081000000000001E-2</v>
      </c>
      <c r="Y295" t="s">
        <v>8</v>
      </c>
      <c r="Z295">
        <v>44.100234</v>
      </c>
      <c r="AA295">
        <v>0.38919500000000001</v>
      </c>
      <c r="AB295" t="s">
        <v>9</v>
      </c>
      <c r="AC295">
        <v>4483.5127819999998</v>
      </c>
      <c r="AD295">
        <v>8957.1480279999996</v>
      </c>
      <c r="AE295" t="s">
        <v>10</v>
      </c>
      <c r="AF295">
        <v>1.3010000000000001E-3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5429.819724</v>
      </c>
      <c r="I296">
        <v>11921.279681</v>
      </c>
      <c r="J296" t="s">
        <v>3</v>
      </c>
      <c r="K296">
        <v>4991.4970780000003</v>
      </c>
      <c r="L296">
        <v>10792.248143999999</v>
      </c>
      <c r="M296" t="s">
        <v>4</v>
      </c>
      <c r="N296">
        <v>83.232845999999995</v>
      </c>
      <c r="O296">
        <v>9.3588170000000002</v>
      </c>
      <c r="P296" t="s">
        <v>5</v>
      </c>
      <c r="Q296">
        <v>90.819531999999995</v>
      </c>
      <c r="R296">
        <v>0.89740399999999998</v>
      </c>
      <c r="S296" t="s">
        <v>6</v>
      </c>
      <c r="T296">
        <v>15.350318</v>
      </c>
      <c r="U296">
        <v>3.5539000000000001E-2</v>
      </c>
      <c r="V296" t="s">
        <v>7</v>
      </c>
      <c r="W296">
        <v>9.6518800000000002</v>
      </c>
      <c r="X296">
        <v>2.7689999999999999E-2</v>
      </c>
      <c r="Y296" t="s">
        <v>8</v>
      </c>
      <c r="Z296">
        <v>47.240873999999998</v>
      </c>
      <c r="AA296">
        <v>0.410416</v>
      </c>
      <c r="AB296" t="s">
        <v>9</v>
      </c>
      <c r="AC296">
        <v>4802.8368819999996</v>
      </c>
      <c r="AD296">
        <v>10056.589980000001</v>
      </c>
      <c r="AE296" t="s">
        <v>10</v>
      </c>
      <c r="AF296">
        <v>1.294E-3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5791.7792399999998</v>
      </c>
      <c r="I297">
        <v>12906.280381</v>
      </c>
      <c r="J297" t="s">
        <v>3</v>
      </c>
      <c r="K297">
        <v>5324.2973119999997</v>
      </c>
      <c r="L297">
        <v>11676.099343</v>
      </c>
      <c r="M297" t="s">
        <v>4</v>
      </c>
      <c r="N297">
        <v>88.767604000000006</v>
      </c>
      <c r="O297">
        <v>10.120041000000001</v>
      </c>
      <c r="P297" t="s">
        <v>5</v>
      </c>
      <c r="Q297">
        <v>96.852530000000002</v>
      </c>
      <c r="R297">
        <v>0.93539499999999998</v>
      </c>
      <c r="S297" t="s">
        <v>6</v>
      </c>
      <c r="T297">
        <v>16.370542</v>
      </c>
      <c r="U297">
        <v>3.6413000000000001E-2</v>
      </c>
      <c r="V297" t="s">
        <v>7</v>
      </c>
      <c r="W297">
        <v>10.294286</v>
      </c>
      <c r="X297">
        <v>2.7899E-2</v>
      </c>
      <c r="Y297" t="s">
        <v>8</v>
      </c>
      <c r="Z297">
        <v>50.377436000000003</v>
      </c>
      <c r="AA297">
        <v>0.43637500000000001</v>
      </c>
      <c r="AB297" t="s">
        <v>9</v>
      </c>
      <c r="AC297">
        <v>5123.0981119999997</v>
      </c>
      <c r="AD297">
        <v>10881.80971</v>
      </c>
      <c r="AE297" t="s">
        <v>10</v>
      </c>
      <c r="AF297">
        <v>1.279E-3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6152.9501</v>
      </c>
      <c r="I298">
        <v>14045.988944000001</v>
      </c>
      <c r="J298" t="s">
        <v>3</v>
      </c>
      <c r="K298">
        <v>5656.2651599999999</v>
      </c>
      <c r="L298">
        <v>12696.922514</v>
      </c>
      <c r="M298" t="s">
        <v>4</v>
      </c>
      <c r="N298">
        <v>94.274358000000007</v>
      </c>
      <c r="O298">
        <v>10.964883</v>
      </c>
      <c r="P298" t="s">
        <v>5</v>
      </c>
      <c r="Q298">
        <v>102.89045400000001</v>
      </c>
      <c r="R298">
        <v>1.0023580000000001</v>
      </c>
      <c r="S298" t="s">
        <v>6</v>
      </c>
      <c r="T298">
        <v>17.389658000000001</v>
      </c>
      <c r="U298">
        <v>3.8857000000000003E-2</v>
      </c>
      <c r="V298" t="s">
        <v>7</v>
      </c>
      <c r="W298">
        <v>10.935782</v>
      </c>
      <c r="X298">
        <v>2.7758000000000001E-2</v>
      </c>
      <c r="Y298" t="s">
        <v>8</v>
      </c>
      <c r="Z298">
        <v>53.514946000000002</v>
      </c>
      <c r="AA298">
        <v>0.47029199999999999</v>
      </c>
      <c r="AB298" t="s">
        <v>9</v>
      </c>
      <c r="AC298">
        <v>5442.5510459999996</v>
      </c>
      <c r="AD298">
        <v>11828.567027999999</v>
      </c>
      <c r="AE298" t="s">
        <v>10</v>
      </c>
      <c r="AF298">
        <v>1.2769999999999999E-3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6513.540798</v>
      </c>
      <c r="I299">
        <v>15543.015418999999</v>
      </c>
      <c r="J299" t="s">
        <v>3</v>
      </c>
      <c r="K299">
        <v>5987.7243740000004</v>
      </c>
      <c r="L299">
        <v>14043.534866</v>
      </c>
      <c r="M299" t="s">
        <v>4</v>
      </c>
      <c r="N299">
        <v>99.804531999999995</v>
      </c>
      <c r="O299">
        <v>12.281632999999999</v>
      </c>
      <c r="P299" t="s">
        <v>5</v>
      </c>
      <c r="Q299">
        <v>108.95777</v>
      </c>
      <c r="R299">
        <v>1.1096079999999999</v>
      </c>
      <c r="S299" t="s">
        <v>6</v>
      </c>
      <c r="T299">
        <v>18.410862000000002</v>
      </c>
      <c r="U299">
        <v>4.2022999999999998E-2</v>
      </c>
      <c r="V299" t="s">
        <v>7</v>
      </c>
      <c r="W299">
        <v>11.577795999999999</v>
      </c>
      <c r="X299">
        <v>2.7761000000000001E-2</v>
      </c>
      <c r="Y299" t="s">
        <v>8</v>
      </c>
      <c r="Z299">
        <v>56.673175999999998</v>
      </c>
      <c r="AA299">
        <v>0.52313299999999996</v>
      </c>
      <c r="AB299" t="s">
        <v>9</v>
      </c>
      <c r="AC299">
        <v>5761.4400439999999</v>
      </c>
      <c r="AD299">
        <v>13083.680103000001</v>
      </c>
      <c r="AE299" t="s">
        <v>10</v>
      </c>
      <c r="AF299">
        <v>1.276E-3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6875.1356539999997</v>
      </c>
      <c r="I300">
        <v>16976.309012999998</v>
      </c>
      <c r="J300" t="s">
        <v>3</v>
      </c>
      <c r="K300">
        <v>6320.113574</v>
      </c>
      <c r="L300">
        <v>15332.173205999999</v>
      </c>
      <c r="M300" t="s">
        <v>4</v>
      </c>
      <c r="N300">
        <v>105.325062</v>
      </c>
      <c r="O300">
        <v>13.301773000000001</v>
      </c>
      <c r="P300" t="s">
        <v>5</v>
      </c>
      <c r="Q300">
        <v>114.99924799999999</v>
      </c>
      <c r="R300">
        <v>1.2471989999999999</v>
      </c>
      <c r="S300" t="s">
        <v>6</v>
      </c>
      <c r="T300">
        <v>19.431581999999999</v>
      </c>
      <c r="U300">
        <v>4.3305000000000003E-2</v>
      </c>
      <c r="V300" t="s">
        <v>7</v>
      </c>
      <c r="W300">
        <v>12.227294000000001</v>
      </c>
      <c r="X300">
        <v>3.1011E-2</v>
      </c>
      <c r="Y300" t="s">
        <v>8</v>
      </c>
      <c r="Z300">
        <v>59.811936000000003</v>
      </c>
      <c r="AA300">
        <v>0.60771500000000001</v>
      </c>
      <c r="AB300" t="s">
        <v>9</v>
      </c>
      <c r="AC300">
        <v>6081.3009279999997</v>
      </c>
      <c r="AD300">
        <v>14282.346237</v>
      </c>
      <c r="AE300" t="s">
        <v>10</v>
      </c>
      <c r="AF300">
        <v>1.2750000000000001E-3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7238.7910899999997</v>
      </c>
      <c r="I301">
        <v>19007.547104000001</v>
      </c>
      <c r="J301" t="s">
        <v>3</v>
      </c>
      <c r="K301">
        <v>6654.4646279999997</v>
      </c>
      <c r="L301">
        <v>17166.765094999999</v>
      </c>
      <c r="M301" t="s">
        <v>4</v>
      </c>
      <c r="N301">
        <v>110.910882</v>
      </c>
      <c r="O301">
        <v>14.643746999999999</v>
      </c>
      <c r="P301" t="s">
        <v>5</v>
      </c>
      <c r="Q301">
        <v>121.042934</v>
      </c>
      <c r="R301">
        <v>1.2974159999999999</v>
      </c>
      <c r="S301" t="s">
        <v>6</v>
      </c>
      <c r="T301">
        <v>20.452815999999999</v>
      </c>
      <c r="U301">
        <v>4.4880000000000003E-2</v>
      </c>
      <c r="V301" t="s">
        <v>7</v>
      </c>
      <c r="W301">
        <v>12.867568</v>
      </c>
      <c r="X301">
        <v>3.1275999999999998E-2</v>
      </c>
      <c r="Y301" t="s">
        <v>8</v>
      </c>
      <c r="Z301">
        <v>62.956822000000003</v>
      </c>
      <c r="AA301">
        <v>0.63122699999999998</v>
      </c>
      <c r="AB301" t="s">
        <v>9</v>
      </c>
      <c r="AC301">
        <v>6403.0507939999998</v>
      </c>
      <c r="AD301">
        <v>16002.12415</v>
      </c>
      <c r="AE301" t="s">
        <v>10</v>
      </c>
      <c r="AF301">
        <v>1.268E-3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348.50825600000002</v>
      </c>
      <c r="I322">
        <v>121.575587</v>
      </c>
      <c r="J322" t="s">
        <v>3</v>
      </c>
      <c r="K322">
        <v>319.03830599999998</v>
      </c>
      <c r="L322">
        <v>109.929485</v>
      </c>
      <c r="M322" t="s">
        <v>4</v>
      </c>
      <c r="N322">
        <v>5.5756680000000003</v>
      </c>
      <c r="O322">
        <v>8.9729000000000003E-2</v>
      </c>
      <c r="P322" t="s">
        <v>5</v>
      </c>
      <c r="Q322">
        <v>0</v>
      </c>
      <c r="R322">
        <v>0</v>
      </c>
      <c r="S322" t="s">
        <v>6</v>
      </c>
      <c r="T322">
        <v>1.0364679999999999</v>
      </c>
      <c r="U322">
        <v>1.8940000000000001E-3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6.3249999999999999E-3</v>
      </c>
      <c r="AD322">
        <v>1.4E-5</v>
      </c>
      <c r="AE322" t="s">
        <v>10</v>
      </c>
      <c r="AF322">
        <v>0</v>
      </c>
      <c r="AG322">
        <v>0</v>
      </c>
      <c r="AH322" t="s">
        <v>11</v>
      </c>
      <c r="AI322">
        <v>0.99490000000000001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696.95998999999995</v>
      </c>
      <c r="I323">
        <v>422.389951</v>
      </c>
      <c r="J323" t="s">
        <v>3</v>
      </c>
      <c r="K323">
        <v>638.11672999999996</v>
      </c>
      <c r="L323">
        <v>384.02621099999999</v>
      </c>
      <c r="M323" t="s">
        <v>4</v>
      </c>
      <c r="N323">
        <v>11.100925999999999</v>
      </c>
      <c r="O323">
        <v>0.28794599999999998</v>
      </c>
      <c r="P323" t="s">
        <v>5</v>
      </c>
      <c r="Q323">
        <v>0</v>
      </c>
      <c r="R323">
        <v>0</v>
      </c>
      <c r="S323" t="s">
        <v>6</v>
      </c>
      <c r="T323">
        <v>2.06176</v>
      </c>
      <c r="U323">
        <v>2.431E-3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4.4159999999999998E-3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0.99503799999999998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1045.523578</v>
      </c>
      <c r="I324">
        <v>819.05342299999995</v>
      </c>
      <c r="J324" t="s">
        <v>3</v>
      </c>
      <c r="K324">
        <v>957.25247200000001</v>
      </c>
      <c r="L324">
        <v>743.64507800000001</v>
      </c>
      <c r="M324" t="s">
        <v>4</v>
      </c>
      <c r="N324">
        <v>16.665422</v>
      </c>
      <c r="O324">
        <v>0.56470399999999998</v>
      </c>
      <c r="P324" t="s">
        <v>5</v>
      </c>
      <c r="Q324">
        <v>0</v>
      </c>
      <c r="R324">
        <v>0</v>
      </c>
      <c r="S324" t="s">
        <v>6</v>
      </c>
      <c r="T324">
        <v>3.0860759999999998</v>
      </c>
      <c r="U324">
        <v>3.2599999999999999E-3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3.0010000000000002E-3</v>
      </c>
      <c r="AD324">
        <v>5.0000000000000004E-6</v>
      </c>
      <c r="AE324" t="s">
        <v>10</v>
      </c>
      <c r="AF324">
        <v>0</v>
      </c>
      <c r="AG324">
        <v>0</v>
      </c>
      <c r="AH324" t="s">
        <v>11</v>
      </c>
      <c r="AI324">
        <v>0.99509999999999998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1394.7959619999999</v>
      </c>
      <c r="I325">
        <v>1296.9371020000001</v>
      </c>
      <c r="J325" t="s">
        <v>3</v>
      </c>
      <c r="K325">
        <v>1277.0939940000001</v>
      </c>
      <c r="L325">
        <v>1180.090453</v>
      </c>
      <c r="M325" t="s">
        <v>4</v>
      </c>
      <c r="N325">
        <v>22.240259999999999</v>
      </c>
      <c r="O325">
        <v>0.84263100000000002</v>
      </c>
      <c r="P325" t="s">
        <v>5</v>
      </c>
      <c r="Q325">
        <v>0</v>
      </c>
      <c r="R325">
        <v>0</v>
      </c>
      <c r="S325" t="s">
        <v>6</v>
      </c>
      <c r="T325">
        <v>4.1129959999999999</v>
      </c>
      <c r="U325">
        <v>4.0819999999999997E-3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2.4620000000000002E-3</v>
      </c>
      <c r="AD325">
        <v>1.9999999999999999E-6</v>
      </c>
      <c r="AE325" t="s">
        <v>10</v>
      </c>
      <c r="AF325">
        <v>0</v>
      </c>
      <c r="AG325">
        <v>0</v>
      </c>
      <c r="AH325" t="s">
        <v>11</v>
      </c>
      <c r="AI325">
        <v>0.99510600000000005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1745.12174</v>
      </c>
      <c r="I326">
        <v>1779.1655410000001</v>
      </c>
      <c r="J326" t="s">
        <v>3</v>
      </c>
      <c r="K326">
        <v>1597.914876</v>
      </c>
      <c r="L326">
        <v>1619.9537769999999</v>
      </c>
      <c r="M326" t="s">
        <v>4</v>
      </c>
      <c r="N326">
        <v>27.827577999999999</v>
      </c>
      <c r="O326">
        <v>1.1204240000000001</v>
      </c>
      <c r="P326" t="s">
        <v>5</v>
      </c>
      <c r="Q326">
        <v>0</v>
      </c>
      <c r="R326">
        <v>0</v>
      </c>
      <c r="S326" t="s">
        <v>6</v>
      </c>
      <c r="T326">
        <v>5.1544280000000002</v>
      </c>
      <c r="U326">
        <v>9.3410000000000003E-3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2.006E-3</v>
      </c>
      <c r="AD326">
        <v>9.9999999999999995E-7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2096.0345040000002</v>
      </c>
      <c r="I327">
        <v>2240.4215920000001</v>
      </c>
      <c r="J327" t="s">
        <v>3</v>
      </c>
      <c r="K327">
        <v>1919.2894200000001</v>
      </c>
      <c r="L327">
        <v>2034.608313</v>
      </c>
      <c r="M327" t="s">
        <v>4</v>
      </c>
      <c r="N327">
        <v>33.426693999999998</v>
      </c>
      <c r="O327">
        <v>1.338603</v>
      </c>
      <c r="P327" t="s">
        <v>5</v>
      </c>
      <c r="Q327">
        <v>0</v>
      </c>
      <c r="R327">
        <v>0</v>
      </c>
      <c r="S327" t="s">
        <v>6</v>
      </c>
      <c r="T327">
        <v>6.1794719999999996</v>
      </c>
      <c r="U327">
        <v>1.0218E-2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1.6590000000000001E-3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2446.0913580000001</v>
      </c>
      <c r="I328">
        <v>2910.572083</v>
      </c>
      <c r="J328" t="s">
        <v>3</v>
      </c>
      <c r="K328">
        <v>2239.8795759999998</v>
      </c>
      <c r="L328">
        <v>2637.011692</v>
      </c>
      <c r="M328" t="s">
        <v>4</v>
      </c>
      <c r="N328">
        <v>38.985284</v>
      </c>
      <c r="O328">
        <v>1.69232</v>
      </c>
      <c r="P328" t="s">
        <v>5</v>
      </c>
      <c r="Q328">
        <v>0</v>
      </c>
      <c r="R328">
        <v>0</v>
      </c>
      <c r="S328" t="s">
        <v>6</v>
      </c>
      <c r="T328">
        <v>7.2040559999999996</v>
      </c>
      <c r="U328">
        <v>1.1691E-2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1.5759999999999999E-3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0.99511099999999997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2797.3472740000002</v>
      </c>
      <c r="I329">
        <v>3746.7519109999998</v>
      </c>
      <c r="J329" t="s">
        <v>3</v>
      </c>
      <c r="K329">
        <v>2561.5980020000002</v>
      </c>
      <c r="L329">
        <v>3390.905358</v>
      </c>
      <c r="M329" t="s">
        <v>4</v>
      </c>
      <c r="N329">
        <v>44.609022000000003</v>
      </c>
      <c r="O329">
        <v>2.1847759999999998</v>
      </c>
      <c r="P329" t="s">
        <v>5</v>
      </c>
      <c r="Q329">
        <v>0</v>
      </c>
      <c r="R329">
        <v>0</v>
      </c>
      <c r="S329" t="s">
        <v>6</v>
      </c>
      <c r="T329">
        <v>8.2332079999999994</v>
      </c>
      <c r="U329">
        <v>1.4624E-2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1.524E-3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3147.7907719999998</v>
      </c>
      <c r="I330">
        <v>4634.173675</v>
      </c>
      <c r="J330" t="s">
        <v>3</v>
      </c>
      <c r="K330">
        <v>2882.4346340000002</v>
      </c>
      <c r="L330">
        <v>4188.021272</v>
      </c>
      <c r="M330" t="s">
        <v>4</v>
      </c>
      <c r="N330">
        <v>50.210742000000003</v>
      </c>
      <c r="O330">
        <v>2.6784319999999999</v>
      </c>
      <c r="P330" t="s">
        <v>5</v>
      </c>
      <c r="Q330">
        <v>0</v>
      </c>
      <c r="R330">
        <v>0</v>
      </c>
      <c r="S330" t="s">
        <v>6</v>
      </c>
      <c r="T330">
        <v>9.2633700000000001</v>
      </c>
      <c r="U330">
        <v>1.8016000000000001E-2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1.47E-3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0.995112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3496.615542</v>
      </c>
      <c r="I331">
        <v>6067.7957580000002</v>
      </c>
      <c r="J331" t="s">
        <v>3</v>
      </c>
      <c r="K331">
        <v>3201.8657280000002</v>
      </c>
      <c r="L331">
        <v>5482.0118130000001</v>
      </c>
      <c r="M331" t="s">
        <v>4</v>
      </c>
      <c r="N331">
        <v>55.764352000000002</v>
      </c>
      <c r="O331">
        <v>3.5920049999999999</v>
      </c>
      <c r="P331" t="s">
        <v>5</v>
      </c>
      <c r="Q331">
        <v>0</v>
      </c>
      <c r="R331">
        <v>0</v>
      </c>
      <c r="S331" t="s">
        <v>6</v>
      </c>
      <c r="T331">
        <v>10.2906</v>
      </c>
      <c r="U331">
        <v>2.2009999999999998E-2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1.4419999999999999E-3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3844.9295179999999</v>
      </c>
      <c r="I332">
        <v>7365.8261460000003</v>
      </c>
      <c r="J332" t="s">
        <v>3</v>
      </c>
      <c r="K332">
        <v>3520.7027539999999</v>
      </c>
      <c r="L332">
        <v>6657.8514960000002</v>
      </c>
      <c r="M332" t="s">
        <v>4</v>
      </c>
      <c r="N332">
        <v>61.337283999999997</v>
      </c>
      <c r="O332">
        <v>4.3610389999999999</v>
      </c>
      <c r="P332" t="s">
        <v>5</v>
      </c>
      <c r="Q332">
        <v>0</v>
      </c>
      <c r="R332">
        <v>0</v>
      </c>
      <c r="S332" t="s">
        <v>6</v>
      </c>
      <c r="T332">
        <v>11.323796</v>
      </c>
      <c r="U332">
        <v>2.5194000000000001E-2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1.389E-3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4194.02916</v>
      </c>
      <c r="I333">
        <v>8718.4771139999993</v>
      </c>
      <c r="J333" t="s">
        <v>3</v>
      </c>
      <c r="K333">
        <v>3840.3488900000002</v>
      </c>
      <c r="L333">
        <v>7885.5319289999998</v>
      </c>
      <c r="M333" t="s">
        <v>4</v>
      </c>
      <c r="N333">
        <v>66.890966000000006</v>
      </c>
      <c r="O333">
        <v>5.0402100000000001</v>
      </c>
      <c r="P333" t="s">
        <v>5</v>
      </c>
      <c r="Q333">
        <v>0</v>
      </c>
      <c r="R333">
        <v>0</v>
      </c>
      <c r="S333" t="s">
        <v>6</v>
      </c>
      <c r="T333">
        <v>12.368878</v>
      </c>
      <c r="U333">
        <v>3.6769000000000003E-2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1.34E-3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4544.4795800000002</v>
      </c>
      <c r="I334">
        <v>10138.009651</v>
      </c>
      <c r="J334" t="s">
        <v>3</v>
      </c>
      <c r="K334">
        <v>4161.3265359999996</v>
      </c>
      <c r="L334">
        <v>9175.930069</v>
      </c>
      <c r="M334" t="s">
        <v>4</v>
      </c>
      <c r="N334">
        <v>72.510521999999995</v>
      </c>
      <c r="O334">
        <v>5.8127389999999997</v>
      </c>
      <c r="P334" t="s">
        <v>5</v>
      </c>
      <c r="Q334">
        <v>0</v>
      </c>
      <c r="R334">
        <v>0</v>
      </c>
      <c r="S334" t="s">
        <v>6</v>
      </c>
      <c r="T334">
        <v>13.401446</v>
      </c>
      <c r="U334">
        <v>4.1154000000000003E-2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1.3240000000000001E-3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4895.1607940000004</v>
      </c>
      <c r="I335">
        <v>11572.635729</v>
      </c>
      <c r="J335" t="s">
        <v>3</v>
      </c>
      <c r="K335">
        <v>4482.4646919999996</v>
      </c>
      <c r="L335">
        <v>10470.825519</v>
      </c>
      <c r="M335" t="s">
        <v>4</v>
      </c>
      <c r="N335">
        <v>78.130002000000005</v>
      </c>
      <c r="O335">
        <v>6.529115</v>
      </c>
      <c r="P335" t="s">
        <v>5</v>
      </c>
      <c r="Q335">
        <v>0</v>
      </c>
      <c r="R335">
        <v>0</v>
      </c>
      <c r="S335" t="s">
        <v>6</v>
      </c>
      <c r="T335">
        <v>14.433007999999999</v>
      </c>
      <c r="U335">
        <v>4.3704E-2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1.3079999999999999E-3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5245.569982</v>
      </c>
      <c r="I336">
        <v>12866.891132000001</v>
      </c>
      <c r="J336" t="s">
        <v>3</v>
      </c>
      <c r="K336">
        <v>4803.377614</v>
      </c>
      <c r="L336">
        <v>11655.556621</v>
      </c>
      <c r="M336" t="s">
        <v>4</v>
      </c>
      <c r="N336">
        <v>83.801574000000002</v>
      </c>
      <c r="O336">
        <v>7.3764240000000001</v>
      </c>
      <c r="P336" t="s">
        <v>5</v>
      </c>
      <c r="Q336">
        <v>0</v>
      </c>
      <c r="R336">
        <v>0</v>
      </c>
      <c r="S336" t="s">
        <v>6</v>
      </c>
      <c r="T336">
        <v>15.47001</v>
      </c>
      <c r="U336">
        <v>4.6154000000000001E-2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1.307E-3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5595.0773319999998</v>
      </c>
      <c r="I337">
        <v>14841.944879999999</v>
      </c>
      <c r="J337" t="s">
        <v>3</v>
      </c>
      <c r="K337">
        <v>5123.4213920000002</v>
      </c>
      <c r="L337">
        <v>13467.583105</v>
      </c>
      <c r="M337" t="s">
        <v>4</v>
      </c>
      <c r="N337">
        <v>89.371960000000001</v>
      </c>
      <c r="O337">
        <v>8.3905619999999992</v>
      </c>
      <c r="P337" t="s">
        <v>5</v>
      </c>
      <c r="Q337">
        <v>0</v>
      </c>
      <c r="R337">
        <v>0</v>
      </c>
      <c r="S337" t="s">
        <v>6</v>
      </c>
      <c r="T337">
        <v>16.496652000000001</v>
      </c>
      <c r="U337">
        <v>5.0556999999999998E-2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1.3029999999999999E-3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5943.5897279999999</v>
      </c>
      <c r="I338">
        <v>16843.417958000002</v>
      </c>
      <c r="J338" t="s">
        <v>3</v>
      </c>
      <c r="K338">
        <v>5442.5842140000004</v>
      </c>
      <c r="L338">
        <v>15296.834854000001</v>
      </c>
      <c r="M338" t="s">
        <v>4</v>
      </c>
      <c r="N338">
        <v>94.885949999999994</v>
      </c>
      <c r="O338">
        <v>9.2954819999999998</v>
      </c>
      <c r="P338" t="s">
        <v>5</v>
      </c>
      <c r="Q338">
        <v>0</v>
      </c>
      <c r="R338">
        <v>0</v>
      </c>
      <c r="S338" t="s">
        <v>6</v>
      </c>
      <c r="T338">
        <v>17.528867999999999</v>
      </c>
      <c r="U338">
        <v>5.4219000000000003E-2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1.2849999999999999E-3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6291.8368339999997</v>
      </c>
      <c r="I339">
        <v>18621.525411999999</v>
      </c>
      <c r="J339" t="s">
        <v>3</v>
      </c>
      <c r="K339">
        <v>5761.4308579999997</v>
      </c>
      <c r="L339">
        <v>16903.591581000001</v>
      </c>
      <c r="M339" t="s">
        <v>4</v>
      </c>
      <c r="N339">
        <v>100.41453199999999</v>
      </c>
      <c r="O339">
        <v>10.114978000000001</v>
      </c>
      <c r="P339" t="s">
        <v>5</v>
      </c>
      <c r="Q339">
        <v>0</v>
      </c>
      <c r="R339">
        <v>0</v>
      </c>
      <c r="S339" t="s">
        <v>6</v>
      </c>
      <c r="T339">
        <v>18.554659999999998</v>
      </c>
      <c r="U339">
        <v>5.6819000000000001E-2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1.2819999999999999E-3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6639.0751579999996</v>
      </c>
      <c r="I340">
        <v>20617.413221999999</v>
      </c>
      <c r="J340" t="s">
        <v>3</v>
      </c>
      <c r="K340">
        <v>6079.3687819999996</v>
      </c>
      <c r="L340">
        <v>18710.732956</v>
      </c>
      <c r="M340" t="s">
        <v>4</v>
      </c>
      <c r="N340">
        <v>105.94137000000001</v>
      </c>
      <c r="O340">
        <v>11.187443999999999</v>
      </c>
      <c r="P340" t="s">
        <v>5</v>
      </c>
      <c r="Q340">
        <v>0</v>
      </c>
      <c r="R340">
        <v>0</v>
      </c>
      <c r="S340" t="s">
        <v>6</v>
      </c>
      <c r="T340">
        <v>19.578982</v>
      </c>
      <c r="U340">
        <v>6.0996000000000002E-2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1.2780000000000001E-3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6986.5895</v>
      </c>
      <c r="I341">
        <v>22669.652504000001</v>
      </c>
      <c r="J341" t="s">
        <v>3</v>
      </c>
      <c r="K341">
        <v>6397.4860559999997</v>
      </c>
      <c r="L341">
        <v>20550.943319999998</v>
      </c>
      <c r="M341" t="s">
        <v>4</v>
      </c>
      <c r="N341">
        <v>111.454408</v>
      </c>
      <c r="O341">
        <v>12.276996</v>
      </c>
      <c r="P341" t="s">
        <v>5</v>
      </c>
      <c r="Q341">
        <v>0</v>
      </c>
      <c r="R341">
        <v>0</v>
      </c>
      <c r="S341" t="s">
        <v>6</v>
      </c>
      <c r="T341">
        <v>20.604078000000001</v>
      </c>
      <c r="U341">
        <v>6.3395000000000007E-2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1.276E-3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19776.649844</v>
      </c>
      <c r="I342">
        <v>1030840.509162</v>
      </c>
      <c r="J342" t="s">
        <v>3</v>
      </c>
      <c r="K342">
        <v>19736.703358999999</v>
      </c>
      <c r="L342">
        <v>1030736.191735</v>
      </c>
      <c r="M342" t="s">
        <v>4</v>
      </c>
      <c r="N342">
        <v>13.682791999999999</v>
      </c>
      <c r="O342">
        <v>0.39243600000000001</v>
      </c>
      <c r="P342" t="s">
        <v>5</v>
      </c>
      <c r="Q342">
        <v>22.365348999999998</v>
      </c>
      <c r="R342">
        <v>4.2853599999999998</v>
      </c>
      <c r="S342" t="s">
        <v>6</v>
      </c>
      <c r="T342">
        <v>7.16831</v>
      </c>
      <c r="U342">
        <v>1.158866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5.5710000000000004E-3</v>
      </c>
      <c r="AG342">
        <v>1.5E-5</v>
      </c>
      <c r="AH342" t="s">
        <v>11</v>
      </c>
      <c r="AI342">
        <v>0.99498900000000001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37913.287812000002</v>
      </c>
      <c r="I343">
        <v>4120472.6927399999</v>
      </c>
      <c r="J343" t="s">
        <v>3</v>
      </c>
      <c r="K343">
        <v>37833.471953</v>
      </c>
      <c r="L343">
        <v>4120319.447127</v>
      </c>
      <c r="M343" t="s">
        <v>4</v>
      </c>
      <c r="N343">
        <v>27.362089999999998</v>
      </c>
      <c r="O343">
        <v>1.2136659999999999</v>
      </c>
      <c r="P343" t="s">
        <v>5</v>
      </c>
      <c r="Q343">
        <v>44.549143999999998</v>
      </c>
      <c r="R343">
        <v>17.382876</v>
      </c>
      <c r="S343" t="s">
        <v>6</v>
      </c>
      <c r="T343">
        <v>14.035916</v>
      </c>
      <c r="U343">
        <v>4.5072539999999996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3.0509999999999999E-3</v>
      </c>
      <c r="AG343">
        <v>6.9999999999999999E-6</v>
      </c>
      <c r="AH343" t="s">
        <v>11</v>
      </c>
      <c r="AI343">
        <v>0.99505100000000002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55251.499843999998</v>
      </c>
      <c r="I344">
        <v>9065166.9206220005</v>
      </c>
      <c r="J344" t="s">
        <v>3</v>
      </c>
      <c r="K344">
        <v>55131.988280999998</v>
      </c>
      <c r="L344">
        <v>9065365.3001770005</v>
      </c>
      <c r="M344" t="s">
        <v>4</v>
      </c>
      <c r="N344">
        <v>41.136020000000002</v>
      </c>
      <c r="O344">
        <v>2.5290149999999998</v>
      </c>
      <c r="P344" t="s">
        <v>5</v>
      </c>
      <c r="Q344">
        <v>66.710947000000004</v>
      </c>
      <c r="R344">
        <v>39.563214000000002</v>
      </c>
      <c r="S344" t="s">
        <v>6</v>
      </c>
      <c r="T344">
        <v>20.856262000000001</v>
      </c>
      <c r="U344">
        <v>10.000188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2.2989999999999998E-3</v>
      </c>
      <c r="AG344">
        <v>3.0000000000000001E-6</v>
      </c>
      <c r="AH344" t="s">
        <v>11</v>
      </c>
      <c r="AI344">
        <v>0.99509899999999996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72577.354531000004</v>
      </c>
      <c r="I345">
        <v>15971667.394528</v>
      </c>
      <c r="J345" t="s">
        <v>3</v>
      </c>
      <c r="K345">
        <v>72418.009844</v>
      </c>
      <c r="L345">
        <v>15973726.966731001</v>
      </c>
      <c r="M345" t="s">
        <v>4</v>
      </c>
      <c r="N345">
        <v>54.884739000000003</v>
      </c>
      <c r="O345">
        <v>4.6991779999999999</v>
      </c>
      <c r="P345" t="s">
        <v>5</v>
      </c>
      <c r="Q345">
        <v>88.963695999999999</v>
      </c>
      <c r="R345">
        <v>65.312861999999996</v>
      </c>
      <c r="S345" t="s">
        <v>6</v>
      </c>
      <c r="T345">
        <v>27.658757999999999</v>
      </c>
      <c r="U345">
        <v>16.025061000000001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2.101E-3</v>
      </c>
      <c r="AG345">
        <v>3.0000000000000001E-6</v>
      </c>
      <c r="AH345" t="s">
        <v>11</v>
      </c>
      <c r="AI345">
        <v>0.99510200000000004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89931.072656000004</v>
      </c>
      <c r="I346">
        <v>24993647.431705002</v>
      </c>
      <c r="J346" t="s">
        <v>3</v>
      </c>
      <c r="K346">
        <v>89732.054531000002</v>
      </c>
      <c r="L346">
        <v>24997547.068654999</v>
      </c>
      <c r="M346" t="s">
        <v>4</v>
      </c>
      <c r="N346">
        <v>68.533090000000001</v>
      </c>
      <c r="O346">
        <v>6.434285</v>
      </c>
      <c r="P346" t="s">
        <v>5</v>
      </c>
      <c r="Q346">
        <v>111.337863</v>
      </c>
      <c r="R346">
        <v>98.164766999999998</v>
      </c>
      <c r="S346" t="s">
        <v>6</v>
      </c>
      <c r="T346">
        <v>34.432138000000002</v>
      </c>
      <c r="U346">
        <v>23.368503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1.6360000000000001E-3</v>
      </c>
      <c r="AG346">
        <v>9.9999999999999995E-7</v>
      </c>
      <c r="AH346" t="s">
        <v>11</v>
      </c>
      <c r="AI346">
        <v>0.99510699999999996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107273.250625</v>
      </c>
      <c r="I347">
        <v>36027340.008574001</v>
      </c>
      <c r="J347" t="s">
        <v>3</v>
      </c>
      <c r="K347">
        <v>107034.709844</v>
      </c>
      <c r="L347">
        <v>36032891.361763</v>
      </c>
      <c r="M347" t="s">
        <v>4</v>
      </c>
      <c r="N347">
        <v>82.169087000000005</v>
      </c>
      <c r="O347">
        <v>8.5516710000000007</v>
      </c>
      <c r="P347" t="s">
        <v>5</v>
      </c>
      <c r="Q347">
        <v>133.66963899999999</v>
      </c>
      <c r="R347">
        <v>138.40723800000001</v>
      </c>
      <c r="S347" t="s">
        <v>6</v>
      </c>
      <c r="T347">
        <v>41.133414000000002</v>
      </c>
      <c r="U347">
        <v>32.469788000000001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1.4859999999999999E-3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124636.580625</v>
      </c>
      <c r="I348">
        <v>49119348.073546998</v>
      </c>
      <c r="J348" t="s">
        <v>3</v>
      </c>
      <c r="K348">
        <v>124358.47406199999</v>
      </c>
      <c r="L348">
        <v>49126103.524650998</v>
      </c>
      <c r="M348" t="s">
        <v>4</v>
      </c>
      <c r="N348">
        <v>95.836950999999999</v>
      </c>
      <c r="O348">
        <v>11.504301999999999</v>
      </c>
      <c r="P348" t="s">
        <v>5</v>
      </c>
      <c r="Q348">
        <v>156.122962</v>
      </c>
      <c r="R348">
        <v>191.029799</v>
      </c>
      <c r="S348" t="s">
        <v>6</v>
      </c>
      <c r="T348">
        <v>47.890425999999998</v>
      </c>
      <c r="U348">
        <v>43.681106999999997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1.4040000000000001E-3</v>
      </c>
      <c r="AG348">
        <v>0</v>
      </c>
      <c r="AH348" t="s">
        <v>11</v>
      </c>
      <c r="AI348">
        <v>0.99511099999999997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142041.00218800001</v>
      </c>
      <c r="I349">
        <v>64135635.368607</v>
      </c>
      <c r="J349" t="s">
        <v>3</v>
      </c>
      <c r="K349">
        <v>141723.23484399999</v>
      </c>
      <c r="L349">
        <v>64144188.695320003</v>
      </c>
      <c r="M349" t="s">
        <v>4</v>
      </c>
      <c r="N349">
        <v>109.522023</v>
      </c>
      <c r="O349">
        <v>14.627655000000001</v>
      </c>
      <c r="P349" t="s">
        <v>5</v>
      </c>
      <c r="Q349">
        <v>178.94573800000001</v>
      </c>
      <c r="R349">
        <v>250.65168600000001</v>
      </c>
      <c r="S349" t="s">
        <v>6</v>
      </c>
      <c r="T349">
        <v>54.736567999999998</v>
      </c>
      <c r="U349">
        <v>56.057828000000001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1.403E-3</v>
      </c>
      <c r="AG349">
        <v>0</v>
      </c>
      <c r="AH349" t="s">
        <v>11</v>
      </c>
      <c r="AI349">
        <v>0.99511099999999997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159429.72062499999</v>
      </c>
      <c r="I350">
        <v>80597981.641795993</v>
      </c>
      <c r="J350" t="s">
        <v>3</v>
      </c>
      <c r="K350">
        <v>159072.2775</v>
      </c>
      <c r="L350">
        <v>80609933.921108007</v>
      </c>
      <c r="M350" t="s">
        <v>4</v>
      </c>
      <c r="N350">
        <v>123.19797699999999</v>
      </c>
      <c r="O350">
        <v>17.960799999999999</v>
      </c>
      <c r="P350" t="s">
        <v>5</v>
      </c>
      <c r="Q350">
        <v>201.78558000000001</v>
      </c>
      <c r="R350">
        <v>317.26746100000003</v>
      </c>
      <c r="S350" t="s">
        <v>6</v>
      </c>
      <c r="T350">
        <v>61.546171999999999</v>
      </c>
      <c r="U350">
        <v>69.314552000000006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1.371E-3</v>
      </c>
      <c r="AG350">
        <v>0</v>
      </c>
      <c r="AH350" t="s">
        <v>11</v>
      </c>
      <c r="AI350">
        <v>0.995112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176812.90312500001</v>
      </c>
      <c r="I351">
        <v>98524887.786021993</v>
      </c>
      <c r="J351" t="s">
        <v>3</v>
      </c>
      <c r="K351">
        <v>176415.768125</v>
      </c>
      <c r="L351">
        <v>98540424.680255994</v>
      </c>
      <c r="M351" t="s">
        <v>4</v>
      </c>
      <c r="N351">
        <v>136.74628899999999</v>
      </c>
      <c r="O351">
        <v>21.294111000000001</v>
      </c>
      <c r="P351" t="s">
        <v>5</v>
      </c>
      <c r="Q351">
        <v>224.64535799999999</v>
      </c>
      <c r="R351">
        <v>393.774857</v>
      </c>
      <c r="S351" t="s">
        <v>6</v>
      </c>
      <c r="T351">
        <v>68.351646000000002</v>
      </c>
      <c r="U351">
        <v>84.163302999999999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1.3450000000000001E-3</v>
      </c>
      <c r="AG351">
        <v>0</v>
      </c>
      <c r="AH351" t="s">
        <v>11</v>
      </c>
      <c r="AI351">
        <v>0.995112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194228.14624999999</v>
      </c>
      <c r="I352">
        <v>118927616.405029</v>
      </c>
      <c r="J352" t="s">
        <v>3</v>
      </c>
      <c r="K352">
        <v>193791.31843799999</v>
      </c>
      <c r="L352">
        <v>118947861.78324901</v>
      </c>
      <c r="M352" t="s">
        <v>4</v>
      </c>
      <c r="N352">
        <v>150.40939800000001</v>
      </c>
      <c r="O352">
        <v>24.585647000000002</v>
      </c>
      <c r="P352" t="s">
        <v>5</v>
      </c>
      <c r="Q352">
        <v>247.80603300000001</v>
      </c>
      <c r="R352">
        <v>479.46246500000001</v>
      </c>
      <c r="S352" t="s">
        <v>6</v>
      </c>
      <c r="T352">
        <v>75.247191999999998</v>
      </c>
      <c r="U352">
        <v>101.26552700000001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1.322E-3</v>
      </c>
      <c r="AG352">
        <v>0</v>
      </c>
      <c r="AH352" t="s">
        <v>11</v>
      </c>
      <c r="AI352">
        <v>0.99511300000000003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211677.50343800001</v>
      </c>
      <c r="I353">
        <v>141758255.38938099</v>
      </c>
      <c r="J353" t="s">
        <v>3</v>
      </c>
      <c r="K353">
        <v>211200.890625</v>
      </c>
      <c r="L353">
        <v>141777839.33351901</v>
      </c>
      <c r="M353" t="s">
        <v>4</v>
      </c>
      <c r="N353">
        <v>164.08873600000001</v>
      </c>
      <c r="O353">
        <v>27.241702</v>
      </c>
      <c r="P353" t="s">
        <v>5</v>
      </c>
      <c r="Q353">
        <v>271.14383900000001</v>
      </c>
      <c r="R353">
        <v>575.24561000000006</v>
      </c>
      <c r="S353" t="s">
        <v>6</v>
      </c>
      <c r="T353">
        <v>82.176130000000001</v>
      </c>
      <c r="U353">
        <v>120.983165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1.3140000000000001E-3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229111.995</v>
      </c>
      <c r="I354">
        <v>167204977.11164099</v>
      </c>
      <c r="J354" t="s">
        <v>3</v>
      </c>
      <c r="K354">
        <v>228595.6225</v>
      </c>
      <c r="L354">
        <v>167225506.14267001</v>
      </c>
      <c r="M354" t="s">
        <v>4</v>
      </c>
      <c r="N354">
        <v>177.77358000000001</v>
      </c>
      <c r="O354">
        <v>30.972961999999999</v>
      </c>
      <c r="P354" t="s">
        <v>5</v>
      </c>
      <c r="Q354">
        <v>294.40525100000002</v>
      </c>
      <c r="R354">
        <v>686.14479400000005</v>
      </c>
      <c r="S354" t="s">
        <v>6</v>
      </c>
      <c r="T354">
        <v>89.075484000000003</v>
      </c>
      <c r="U354">
        <v>143.88013599999999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1.3140000000000001E-3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246545.388125</v>
      </c>
      <c r="I355">
        <v>194390958.46282199</v>
      </c>
      <c r="J355" t="s">
        <v>3</v>
      </c>
      <c r="K355">
        <v>245989.40343800001</v>
      </c>
      <c r="L355">
        <v>194413621.329849</v>
      </c>
      <c r="M355" t="s">
        <v>4</v>
      </c>
      <c r="N355">
        <v>191.459045</v>
      </c>
      <c r="O355">
        <v>34.612653999999999</v>
      </c>
      <c r="P355" t="s">
        <v>5</v>
      </c>
      <c r="Q355">
        <v>317.77051499999999</v>
      </c>
      <c r="R355">
        <v>785.18834100000004</v>
      </c>
      <c r="S355" t="s">
        <v>6</v>
      </c>
      <c r="T355">
        <v>95.990973999999994</v>
      </c>
      <c r="U355">
        <v>164.17510999999999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1.2880000000000001E-3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263996.39468799997</v>
      </c>
      <c r="I356">
        <v>223344418.83709699</v>
      </c>
      <c r="J356" t="s">
        <v>3</v>
      </c>
      <c r="K356">
        <v>263400.75281199999</v>
      </c>
      <c r="L356">
        <v>223368416.13821399</v>
      </c>
      <c r="M356" t="s">
        <v>4</v>
      </c>
      <c r="N356">
        <v>205.18337600000001</v>
      </c>
      <c r="O356">
        <v>38.533051999999998</v>
      </c>
      <c r="P356" t="s">
        <v>5</v>
      </c>
      <c r="Q356">
        <v>341.29352499999999</v>
      </c>
      <c r="R356">
        <v>893.709743</v>
      </c>
      <c r="S356" t="s">
        <v>6</v>
      </c>
      <c r="T356">
        <v>102.92451199999999</v>
      </c>
      <c r="U356">
        <v>184.499514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1.2880000000000001E-3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281419.76187500003</v>
      </c>
      <c r="I357">
        <v>254584061.706604</v>
      </c>
      <c r="J357" t="s">
        <v>3</v>
      </c>
      <c r="K357">
        <v>280784.489375</v>
      </c>
      <c r="L357">
        <v>254612838.83702099</v>
      </c>
      <c r="M357" t="s">
        <v>4</v>
      </c>
      <c r="N357">
        <v>218.87642199999999</v>
      </c>
      <c r="O357">
        <v>44.127173999999997</v>
      </c>
      <c r="P357" t="s">
        <v>5</v>
      </c>
      <c r="Q357">
        <v>364.79539999999997</v>
      </c>
      <c r="R357">
        <v>1018.999342</v>
      </c>
      <c r="S357" t="s">
        <v>6</v>
      </c>
      <c r="T357">
        <v>109.81899799999999</v>
      </c>
      <c r="U357">
        <v>208.69934599999999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1.2819999999999999E-3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298879.02187499998</v>
      </c>
      <c r="I358">
        <v>287878954.08557099</v>
      </c>
      <c r="J358" t="s">
        <v>3</v>
      </c>
      <c r="K358">
        <v>298204.10125000001</v>
      </c>
      <c r="L358">
        <v>287908843.247437</v>
      </c>
      <c r="M358" t="s">
        <v>4</v>
      </c>
      <c r="N358">
        <v>232.63439600000001</v>
      </c>
      <c r="O358">
        <v>52.579039999999999</v>
      </c>
      <c r="P358" t="s">
        <v>5</v>
      </c>
      <c r="Q358">
        <v>388.78350699999999</v>
      </c>
      <c r="R358">
        <v>1185.328896</v>
      </c>
      <c r="S358" t="s">
        <v>6</v>
      </c>
      <c r="T358">
        <v>116.898554</v>
      </c>
      <c r="U358">
        <v>241.29223099999999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1.276E-3</v>
      </c>
      <c r="AG358">
        <v>0</v>
      </c>
      <c r="AH358" t="s">
        <v>11</v>
      </c>
      <c r="AI358">
        <v>0.99511400000000005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316336.27750000003</v>
      </c>
      <c r="I359">
        <v>322145655.17958099</v>
      </c>
      <c r="J359" t="s">
        <v>3</v>
      </c>
      <c r="K359">
        <v>315621.71062500001</v>
      </c>
      <c r="L359">
        <v>322177837.85865802</v>
      </c>
      <c r="M359" t="s">
        <v>4</v>
      </c>
      <c r="N359">
        <v>246.43049300000001</v>
      </c>
      <c r="O359">
        <v>58.879765999999996</v>
      </c>
      <c r="P359" t="s">
        <v>5</v>
      </c>
      <c r="Q359">
        <v>412.89553000000001</v>
      </c>
      <c r="R359">
        <v>1373.0222550000001</v>
      </c>
      <c r="S359" t="s">
        <v>6</v>
      </c>
      <c r="T359">
        <v>124.001642</v>
      </c>
      <c r="U359">
        <v>277.80601000000001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1.2589999999999999E-3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333755.9425</v>
      </c>
      <c r="I360">
        <v>358883603.52450597</v>
      </c>
      <c r="J360" t="s">
        <v>3</v>
      </c>
      <c r="K360">
        <v>333001.801875</v>
      </c>
      <c r="L360">
        <v>358919795.79530299</v>
      </c>
      <c r="M360" t="s">
        <v>4</v>
      </c>
      <c r="N360">
        <v>260.09790400000003</v>
      </c>
      <c r="O360">
        <v>62.564188000000001</v>
      </c>
      <c r="P360" t="s">
        <v>5</v>
      </c>
      <c r="Q360">
        <v>436.55051900000001</v>
      </c>
      <c r="R360">
        <v>1514.5973449999999</v>
      </c>
      <c r="S360" t="s">
        <v>6</v>
      </c>
      <c r="T360">
        <v>130.82633000000001</v>
      </c>
      <c r="U360">
        <v>302.99019900000002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1.258E-3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351182.69124999997</v>
      </c>
      <c r="I361">
        <v>396707088.79235798</v>
      </c>
      <c r="J361" t="s">
        <v>3</v>
      </c>
      <c r="K361">
        <v>350388.859375</v>
      </c>
      <c r="L361">
        <v>396750032.64598101</v>
      </c>
      <c r="M361" t="s">
        <v>4</v>
      </c>
      <c r="N361">
        <v>273.81638600000002</v>
      </c>
      <c r="O361">
        <v>66.765568000000002</v>
      </c>
      <c r="P361" t="s">
        <v>5</v>
      </c>
      <c r="Q361">
        <v>460.21516500000001</v>
      </c>
      <c r="R361">
        <v>1655.4620769999999</v>
      </c>
      <c r="S361" t="s">
        <v>6</v>
      </c>
      <c r="T361">
        <v>137.65895599999999</v>
      </c>
      <c r="U361">
        <v>326.37881599999997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1.258E-3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22644.517891</v>
      </c>
      <c r="I362">
        <v>46603248.184736997</v>
      </c>
      <c r="J362" t="s">
        <v>3</v>
      </c>
      <c r="K362">
        <v>22595.319883</v>
      </c>
      <c r="L362">
        <v>46426066.502368003</v>
      </c>
      <c r="M362" t="s">
        <v>4</v>
      </c>
      <c r="N362">
        <v>19.605224</v>
      </c>
      <c r="O362">
        <v>94.763831999999994</v>
      </c>
      <c r="P362" t="s">
        <v>5</v>
      </c>
      <c r="Q362">
        <v>0</v>
      </c>
      <c r="R362">
        <v>0</v>
      </c>
      <c r="S362" t="s">
        <v>6</v>
      </c>
      <c r="T362">
        <v>11.691966000000001</v>
      </c>
      <c r="U362">
        <v>58.331715000000003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5.3800000000000002E-3</v>
      </c>
      <c r="AG362">
        <v>1.7E-5</v>
      </c>
      <c r="AH362" t="s">
        <v>11</v>
      </c>
      <c r="AI362">
        <v>0.99491600000000002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43113.841562000001</v>
      </c>
      <c r="I363">
        <v>168264510.00810999</v>
      </c>
      <c r="J363" t="s">
        <v>3</v>
      </c>
      <c r="K363">
        <v>43015.505312000001</v>
      </c>
      <c r="L363">
        <v>167582380.21374899</v>
      </c>
      <c r="M363" t="s">
        <v>4</v>
      </c>
      <c r="N363">
        <v>39.001344000000003</v>
      </c>
      <c r="O363">
        <v>360.61910499999999</v>
      </c>
      <c r="P363" t="s">
        <v>5</v>
      </c>
      <c r="Q363">
        <v>0</v>
      </c>
      <c r="R363">
        <v>0</v>
      </c>
      <c r="S363" t="s">
        <v>6</v>
      </c>
      <c r="T363">
        <v>22.708182000000001</v>
      </c>
      <c r="U363">
        <v>218.06935999999999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3.4550000000000002E-3</v>
      </c>
      <c r="AG363">
        <v>9.0000000000000002E-6</v>
      </c>
      <c r="AH363" t="s">
        <v>11</v>
      </c>
      <c r="AI363">
        <v>0.99506099999999997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62553.902969000002</v>
      </c>
      <c r="I364">
        <v>351961275.070409</v>
      </c>
      <c r="J364" t="s">
        <v>3</v>
      </c>
      <c r="K364">
        <v>62407.283828</v>
      </c>
      <c r="L364">
        <v>350512864.55568099</v>
      </c>
      <c r="M364" t="s">
        <v>4</v>
      </c>
      <c r="N364">
        <v>58.175328999999998</v>
      </c>
      <c r="O364">
        <v>749.179845</v>
      </c>
      <c r="P364" t="s">
        <v>5</v>
      </c>
      <c r="Q364">
        <v>0</v>
      </c>
      <c r="R364">
        <v>0</v>
      </c>
      <c r="S364" t="s">
        <v>6</v>
      </c>
      <c r="T364">
        <v>33.514339999999997</v>
      </c>
      <c r="U364">
        <v>472.69351899999998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2.454E-3</v>
      </c>
      <c r="AG364">
        <v>5.0000000000000004E-6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81876.814687000006</v>
      </c>
      <c r="I365">
        <v>600215149.451056</v>
      </c>
      <c r="J365" t="s">
        <v>3</v>
      </c>
      <c r="K365">
        <v>81681.379453000001</v>
      </c>
      <c r="L365">
        <v>597688998.633322</v>
      </c>
      <c r="M365" t="s">
        <v>4</v>
      </c>
      <c r="N365">
        <v>77.179424999999995</v>
      </c>
      <c r="O365">
        <v>1285.202325</v>
      </c>
      <c r="P365" t="s">
        <v>5</v>
      </c>
      <c r="Q365">
        <v>0</v>
      </c>
      <c r="R365">
        <v>0</v>
      </c>
      <c r="S365" t="s">
        <v>6</v>
      </c>
      <c r="T365">
        <v>44.159266000000002</v>
      </c>
      <c r="U365">
        <v>819.81562599999995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1.9559999999999998E-3</v>
      </c>
      <c r="AG365">
        <v>3.0000000000000001E-6</v>
      </c>
      <c r="AH365" t="s">
        <v>11</v>
      </c>
      <c r="AI365">
        <v>0.99509700000000001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101198.974219</v>
      </c>
      <c r="I366">
        <v>913842679.65319395</v>
      </c>
      <c r="J366" t="s">
        <v>3</v>
      </c>
      <c r="K366">
        <v>100955.36046900001</v>
      </c>
      <c r="L366">
        <v>909956829.883039</v>
      </c>
      <c r="M366" t="s">
        <v>4</v>
      </c>
      <c r="N366">
        <v>96.047723000000005</v>
      </c>
      <c r="O366">
        <v>1960.6813059999999</v>
      </c>
      <c r="P366" t="s">
        <v>5</v>
      </c>
      <c r="Q366">
        <v>0</v>
      </c>
      <c r="R366">
        <v>0</v>
      </c>
      <c r="S366" t="s">
        <v>6</v>
      </c>
      <c r="T366">
        <v>54.813018</v>
      </c>
      <c r="U366">
        <v>1254.872001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1.6750000000000001E-3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120695.887969</v>
      </c>
      <c r="I367">
        <v>1292889821.8840699</v>
      </c>
      <c r="J367" t="s">
        <v>3</v>
      </c>
      <c r="K367">
        <v>120403.93531299999</v>
      </c>
      <c r="L367">
        <v>1287363067.3510301</v>
      </c>
      <c r="M367" t="s">
        <v>4</v>
      </c>
      <c r="N367">
        <v>114.89502400000001</v>
      </c>
      <c r="O367">
        <v>2657.2637880000002</v>
      </c>
      <c r="P367" t="s">
        <v>5</v>
      </c>
      <c r="Q367">
        <v>0</v>
      </c>
      <c r="R367">
        <v>0</v>
      </c>
      <c r="S367" t="s">
        <v>6</v>
      </c>
      <c r="T367">
        <v>66.121520000000004</v>
      </c>
      <c r="U367">
        <v>1780.8548249999999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1.4779999999999999E-3</v>
      </c>
      <c r="AG367">
        <v>0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140143.111875</v>
      </c>
      <c r="I368">
        <v>1741220948.2195001</v>
      </c>
      <c r="J368" t="s">
        <v>3</v>
      </c>
      <c r="K368">
        <v>139803.141875</v>
      </c>
      <c r="L368">
        <v>1733770663.1609499</v>
      </c>
      <c r="M368" t="s">
        <v>4</v>
      </c>
      <c r="N368">
        <v>133.158636</v>
      </c>
      <c r="O368">
        <v>3463.726142</v>
      </c>
      <c r="P368" t="s">
        <v>5</v>
      </c>
      <c r="Q368">
        <v>0</v>
      </c>
      <c r="R368">
        <v>0</v>
      </c>
      <c r="S368" t="s">
        <v>6</v>
      </c>
      <c r="T368">
        <v>77.350188000000003</v>
      </c>
      <c r="U368">
        <v>2404.4698360000002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1.438E-3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159594.696406</v>
      </c>
      <c r="I369">
        <v>2266976843.1827898</v>
      </c>
      <c r="J369" t="s">
        <v>3</v>
      </c>
      <c r="K369">
        <v>159206.68515599999</v>
      </c>
      <c r="L369">
        <v>2257294865.5167699</v>
      </c>
      <c r="M369" t="s">
        <v>4</v>
      </c>
      <c r="N369">
        <v>151.73062200000001</v>
      </c>
      <c r="O369">
        <v>4454.6205929999996</v>
      </c>
      <c r="P369" t="s">
        <v>5</v>
      </c>
      <c r="Q369">
        <v>0</v>
      </c>
      <c r="R369">
        <v>0</v>
      </c>
      <c r="S369" t="s">
        <v>6</v>
      </c>
      <c r="T369">
        <v>88.571116000000004</v>
      </c>
      <c r="U369">
        <v>3166.4964380000001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1.3879999999999999E-3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179061.21656199999</v>
      </c>
      <c r="I370">
        <v>2860952826.8867502</v>
      </c>
      <c r="J370" t="s">
        <v>3</v>
      </c>
      <c r="K370">
        <v>178625.43937499999</v>
      </c>
      <c r="L370">
        <v>2848761677.1324902</v>
      </c>
      <c r="M370" t="s">
        <v>4</v>
      </c>
      <c r="N370">
        <v>169.7285</v>
      </c>
      <c r="O370">
        <v>5331.6303589999998</v>
      </c>
      <c r="P370" t="s">
        <v>5</v>
      </c>
      <c r="Q370">
        <v>0</v>
      </c>
      <c r="R370">
        <v>0</v>
      </c>
      <c r="S370" t="s">
        <v>6</v>
      </c>
      <c r="T370">
        <v>99.849053999999995</v>
      </c>
      <c r="U370">
        <v>4037.1485510000002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1.361E-3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198536.676875</v>
      </c>
      <c r="I371">
        <v>3521415395.98453</v>
      </c>
      <c r="J371" t="s">
        <v>3</v>
      </c>
      <c r="K371">
        <v>198052.83093699999</v>
      </c>
      <c r="L371">
        <v>3506417254.5097098</v>
      </c>
      <c r="M371" t="s">
        <v>4</v>
      </c>
      <c r="N371">
        <v>188.38594399999999</v>
      </c>
      <c r="O371">
        <v>6467.5497409999998</v>
      </c>
      <c r="P371" t="s">
        <v>5</v>
      </c>
      <c r="Q371">
        <v>0</v>
      </c>
      <c r="R371">
        <v>0</v>
      </c>
      <c r="S371" t="s">
        <v>6</v>
      </c>
      <c r="T371">
        <v>111.078424</v>
      </c>
      <c r="U371">
        <v>4994.7000470000003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1.3470000000000001E-3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217965.912812</v>
      </c>
      <c r="I372">
        <v>4238708371.7725701</v>
      </c>
      <c r="J372" t="s">
        <v>3</v>
      </c>
      <c r="K372">
        <v>217433.66093799999</v>
      </c>
      <c r="L372">
        <v>4220551569.70011</v>
      </c>
      <c r="M372" t="s">
        <v>4</v>
      </c>
      <c r="N372">
        <v>207.21530799999999</v>
      </c>
      <c r="O372">
        <v>7825.2901410000004</v>
      </c>
      <c r="P372" t="s">
        <v>5</v>
      </c>
      <c r="Q372">
        <v>0</v>
      </c>
      <c r="R372">
        <v>0</v>
      </c>
      <c r="S372" t="s">
        <v>6</v>
      </c>
      <c r="T372">
        <v>122.133572</v>
      </c>
      <c r="U372">
        <v>6030.045967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1.3370000000000001E-3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237445.62437500001</v>
      </c>
      <c r="I373">
        <v>5034411222.9836397</v>
      </c>
      <c r="J373" t="s">
        <v>3</v>
      </c>
      <c r="K373">
        <v>236865.06531199999</v>
      </c>
      <c r="L373">
        <v>5012769153.4658899</v>
      </c>
      <c r="M373" t="s">
        <v>4</v>
      </c>
      <c r="N373">
        <v>226.38595900000001</v>
      </c>
      <c r="O373">
        <v>9422.1875550000004</v>
      </c>
      <c r="P373" t="s">
        <v>5</v>
      </c>
      <c r="Q373">
        <v>0</v>
      </c>
      <c r="R373">
        <v>0</v>
      </c>
      <c r="S373" t="s">
        <v>6</v>
      </c>
      <c r="T373">
        <v>133.31036800000001</v>
      </c>
      <c r="U373">
        <v>7188.1135020000002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1.3159999999999999E-3</v>
      </c>
      <c r="AG373">
        <v>0</v>
      </c>
      <c r="AH373" t="s">
        <v>11</v>
      </c>
      <c r="AI373">
        <v>0.99511400000000005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256842.96468800001</v>
      </c>
      <c r="I374">
        <v>5883188335.4352703</v>
      </c>
      <c r="J374" t="s">
        <v>3</v>
      </c>
      <c r="K374">
        <v>256214.23531300001</v>
      </c>
      <c r="L374">
        <v>5857828085.9559202</v>
      </c>
      <c r="M374" t="s">
        <v>4</v>
      </c>
      <c r="N374">
        <v>245.303192</v>
      </c>
      <c r="O374">
        <v>11056.245669</v>
      </c>
      <c r="P374" t="s">
        <v>5</v>
      </c>
      <c r="Q374">
        <v>0</v>
      </c>
      <c r="R374">
        <v>0</v>
      </c>
      <c r="S374" t="s">
        <v>6</v>
      </c>
      <c r="T374">
        <v>144.343658</v>
      </c>
      <c r="U374">
        <v>8408.6266419999993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1.312E-3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276350.83093699999</v>
      </c>
      <c r="I375">
        <v>6823850964.6323004</v>
      </c>
      <c r="J375" t="s">
        <v>3</v>
      </c>
      <c r="K375">
        <v>275673.95281300001</v>
      </c>
      <c r="L375">
        <v>6794389070.8357201</v>
      </c>
      <c r="M375" t="s">
        <v>4</v>
      </c>
      <c r="N375">
        <v>263.68722400000001</v>
      </c>
      <c r="O375">
        <v>12601.464115999999</v>
      </c>
      <c r="P375" t="s">
        <v>5</v>
      </c>
      <c r="Q375">
        <v>0</v>
      </c>
      <c r="R375">
        <v>0</v>
      </c>
      <c r="S375" t="s">
        <v>6</v>
      </c>
      <c r="T375">
        <v>155.66828599999999</v>
      </c>
      <c r="U375">
        <v>9752.6386779999993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1.31E-3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295829.81874999998</v>
      </c>
      <c r="I376">
        <v>7819195424.2895002</v>
      </c>
      <c r="J376" t="s">
        <v>3</v>
      </c>
      <c r="K376">
        <v>295104.48749999999</v>
      </c>
      <c r="L376">
        <v>7785286710.71591</v>
      </c>
      <c r="M376" t="s">
        <v>4</v>
      </c>
      <c r="N376">
        <v>283.01925799999998</v>
      </c>
      <c r="O376">
        <v>14654.590231</v>
      </c>
      <c r="P376" t="s">
        <v>5</v>
      </c>
      <c r="Q376">
        <v>0</v>
      </c>
      <c r="R376">
        <v>0</v>
      </c>
      <c r="S376" t="s">
        <v>6</v>
      </c>
      <c r="T376">
        <v>166.598322</v>
      </c>
      <c r="U376">
        <v>11144.421123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1.302E-3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315283.32874999999</v>
      </c>
      <c r="I377">
        <v>8794974564.9164505</v>
      </c>
      <c r="J377" t="s">
        <v>3</v>
      </c>
      <c r="K377">
        <v>314509.135625</v>
      </c>
      <c r="L377">
        <v>8756789296.26408</v>
      </c>
      <c r="M377" t="s">
        <v>4</v>
      </c>
      <c r="N377">
        <v>302.46600599999999</v>
      </c>
      <c r="O377">
        <v>16608.225823000001</v>
      </c>
      <c r="P377" t="s">
        <v>5</v>
      </c>
      <c r="Q377">
        <v>0</v>
      </c>
      <c r="R377">
        <v>0</v>
      </c>
      <c r="S377" t="s">
        <v>6</v>
      </c>
      <c r="T377">
        <v>177.36712600000001</v>
      </c>
      <c r="U377">
        <v>12562.001453999999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1.2930000000000001E-3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334872.10875000001</v>
      </c>
      <c r="I378">
        <v>9830989301.5712795</v>
      </c>
      <c r="J378" t="s">
        <v>3</v>
      </c>
      <c r="K378">
        <v>334048.18125000002</v>
      </c>
      <c r="L378">
        <v>9788232862.2889404</v>
      </c>
      <c r="M378" t="s">
        <v>4</v>
      </c>
      <c r="N378">
        <v>322.20249000000001</v>
      </c>
      <c r="O378">
        <v>18716.019144999998</v>
      </c>
      <c r="P378" t="s">
        <v>5</v>
      </c>
      <c r="Q378">
        <v>0</v>
      </c>
      <c r="R378">
        <v>0</v>
      </c>
      <c r="S378" t="s">
        <v>6</v>
      </c>
      <c r="T378">
        <v>188.144092</v>
      </c>
      <c r="U378">
        <v>14070.084583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1.286E-3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354525.73749999999</v>
      </c>
      <c r="I379">
        <v>10968475857.8818</v>
      </c>
      <c r="J379" t="s">
        <v>3</v>
      </c>
      <c r="K379">
        <v>353652.47812500002</v>
      </c>
      <c r="L379">
        <v>10920793868.862499</v>
      </c>
      <c r="M379" t="s">
        <v>4</v>
      </c>
      <c r="N379">
        <v>342.03196200000002</v>
      </c>
      <c r="O379">
        <v>21081.186589000001</v>
      </c>
      <c r="P379" t="s">
        <v>5</v>
      </c>
      <c r="Q379">
        <v>0</v>
      </c>
      <c r="R379">
        <v>0</v>
      </c>
      <c r="S379" t="s">
        <v>6</v>
      </c>
      <c r="T379">
        <v>199.11577600000001</v>
      </c>
      <c r="U379">
        <v>15766.040456999999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1.2719999999999999E-3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374046.25687500002</v>
      </c>
      <c r="I380">
        <v>12157599616.159599</v>
      </c>
      <c r="J380" t="s">
        <v>3</v>
      </c>
      <c r="K380">
        <v>373123.96750000003</v>
      </c>
      <c r="L380">
        <v>12104791076.523899</v>
      </c>
      <c r="M380" t="s">
        <v>4</v>
      </c>
      <c r="N380">
        <v>361.55207100000001</v>
      </c>
      <c r="O380">
        <v>23347.333150999999</v>
      </c>
      <c r="P380" t="s">
        <v>5</v>
      </c>
      <c r="Q380">
        <v>0</v>
      </c>
      <c r="R380">
        <v>0</v>
      </c>
      <c r="S380" t="s">
        <v>6</v>
      </c>
      <c r="T380">
        <v>209.71753000000001</v>
      </c>
      <c r="U380">
        <v>17504.850526999999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1.261E-3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393512.62874999997</v>
      </c>
      <c r="I381">
        <v>13448795879.555201</v>
      </c>
      <c r="J381" t="s">
        <v>3</v>
      </c>
      <c r="K381">
        <v>392541.71</v>
      </c>
      <c r="L381">
        <v>13390383464.390499</v>
      </c>
      <c r="M381" t="s">
        <v>4</v>
      </c>
      <c r="N381">
        <v>380.66830499999998</v>
      </c>
      <c r="O381">
        <v>25813.979562</v>
      </c>
      <c r="P381" t="s">
        <v>5</v>
      </c>
      <c r="Q381">
        <v>0</v>
      </c>
      <c r="R381">
        <v>0</v>
      </c>
      <c r="S381" t="s">
        <v>6</v>
      </c>
      <c r="T381">
        <v>220.60557</v>
      </c>
      <c r="U381">
        <v>19455.389927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1.2570000000000001E-3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727.85026800000003</v>
      </c>
      <c r="I382">
        <v>383.244124</v>
      </c>
      <c r="J382" t="s">
        <v>3</v>
      </c>
      <c r="K382">
        <v>697.72149999999999</v>
      </c>
      <c r="L382">
        <v>397.73749400000003</v>
      </c>
      <c r="M382" t="s">
        <v>4</v>
      </c>
      <c r="N382">
        <v>6.1917619999999998</v>
      </c>
      <c r="O382">
        <v>0.13166800000000001</v>
      </c>
      <c r="P382" t="s">
        <v>5</v>
      </c>
      <c r="Q382">
        <v>5.7277339999999999</v>
      </c>
      <c r="R382">
        <v>2.4257000000000001E-2</v>
      </c>
      <c r="S382" t="s">
        <v>6</v>
      </c>
      <c r="T382">
        <v>1.0686720000000001</v>
      </c>
      <c r="U382">
        <v>1.2290000000000001E-3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5.5019999999999999E-3</v>
      </c>
      <c r="AG382">
        <v>1.5999999999999999E-5</v>
      </c>
      <c r="AH382" t="s">
        <v>11</v>
      </c>
      <c r="AI382">
        <v>0.99495199999999995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1455.585922</v>
      </c>
      <c r="I383">
        <v>1304.226897</v>
      </c>
      <c r="J383" t="s">
        <v>3</v>
      </c>
      <c r="K383">
        <v>1395.3327240000001</v>
      </c>
      <c r="L383">
        <v>1357.2616949999999</v>
      </c>
      <c r="M383" t="s">
        <v>4</v>
      </c>
      <c r="N383">
        <v>12.438354</v>
      </c>
      <c r="O383">
        <v>0.52082799999999996</v>
      </c>
      <c r="P383" t="s">
        <v>5</v>
      </c>
      <c r="Q383">
        <v>11.467692</v>
      </c>
      <c r="R383">
        <v>8.2476999999999995E-2</v>
      </c>
      <c r="S383" t="s">
        <v>6</v>
      </c>
      <c r="T383">
        <v>2.1397900000000001</v>
      </c>
      <c r="U383">
        <v>4.2680000000000001E-3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3.6809999999999998E-3</v>
      </c>
      <c r="AG383">
        <v>1.1E-5</v>
      </c>
      <c r="AH383" t="s">
        <v>11</v>
      </c>
      <c r="AI383">
        <v>0.99505299999999997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2190.6582060000001</v>
      </c>
      <c r="I384">
        <v>2089.9247789999999</v>
      </c>
      <c r="J384" t="s">
        <v>3</v>
      </c>
      <c r="K384">
        <v>2100.4218540000002</v>
      </c>
      <c r="L384">
        <v>2179.7256900000002</v>
      </c>
      <c r="M384" t="s">
        <v>4</v>
      </c>
      <c r="N384">
        <v>18.584924000000001</v>
      </c>
      <c r="O384">
        <v>0.95919399999999999</v>
      </c>
      <c r="P384" t="s">
        <v>5</v>
      </c>
      <c r="Q384">
        <v>17.164750000000002</v>
      </c>
      <c r="R384">
        <v>0.12518699999999999</v>
      </c>
      <c r="S384" t="s">
        <v>6</v>
      </c>
      <c r="T384">
        <v>3.204164</v>
      </c>
      <c r="U384">
        <v>6.267E-3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2.8830000000000001E-3</v>
      </c>
      <c r="AG384">
        <v>6.9999999999999999E-6</v>
      </c>
      <c r="AH384" t="s">
        <v>11</v>
      </c>
      <c r="AI384">
        <v>0.99510500000000002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2924.78872</v>
      </c>
      <c r="I385">
        <v>2793.96198</v>
      </c>
      <c r="J385" t="s">
        <v>3</v>
      </c>
      <c r="K385">
        <v>2804.5087760000001</v>
      </c>
      <c r="L385">
        <v>2901.6526880000001</v>
      </c>
      <c r="M385" t="s">
        <v>4</v>
      </c>
      <c r="N385">
        <v>24.707246000000001</v>
      </c>
      <c r="O385">
        <v>1.268143</v>
      </c>
      <c r="P385" t="s">
        <v>5</v>
      </c>
      <c r="Q385">
        <v>22.87584</v>
      </c>
      <c r="R385">
        <v>0.161158</v>
      </c>
      <c r="S385" t="s">
        <v>6</v>
      </c>
      <c r="T385">
        <v>4.2704380000000004</v>
      </c>
      <c r="U385">
        <v>8.3219999999999995E-3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1.815E-3</v>
      </c>
      <c r="AG385">
        <v>9.9999999999999995E-7</v>
      </c>
      <c r="AH385" t="s">
        <v>11</v>
      </c>
      <c r="AI385">
        <v>0.99510699999999996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3655.5111619999998</v>
      </c>
      <c r="I386">
        <v>3863.0144850000001</v>
      </c>
      <c r="J386" t="s">
        <v>3</v>
      </c>
      <c r="K386">
        <v>3505.1474760000001</v>
      </c>
      <c r="L386">
        <v>4003.2162090000002</v>
      </c>
      <c r="M386" t="s">
        <v>4</v>
      </c>
      <c r="N386">
        <v>30.879076000000001</v>
      </c>
      <c r="O386">
        <v>1.70584</v>
      </c>
      <c r="P386" t="s">
        <v>5</v>
      </c>
      <c r="Q386">
        <v>28.618288</v>
      </c>
      <c r="R386">
        <v>0.22842899999999999</v>
      </c>
      <c r="S386" t="s">
        <v>6</v>
      </c>
      <c r="T386">
        <v>5.3388640000000001</v>
      </c>
      <c r="U386">
        <v>1.2015E-2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1.688E-3</v>
      </c>
      <c r="AG386">
        <v>0</v>
      </c>
      <c r="AH386" t="s">
        <v>11</v>
      </c>
      <c r="AI386">
        <v>0.99510900000000002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4388.357618</v>
      </c>
      <c r="I387">
        <v>4705.1432059999997</v>
      </c>
      <c r="J387" t="s">
        <v>3</v>
      </c>
      <c r="K387">
        <v>4207.9720859999998</v>
      </c>
      <c r="L387">
        <v>4900.1231049999997</v>
      </c>
      <c r="M387" t="s">
        <v>4</v>
      </c>
      <c r="N387">
        <v>37.053517999999997</v>
      </c>
      <c r="O387">
        <v>2.2221060000000001</v>
      </c>
      <c r="P387" t="s">
        <v>5</v>
      </c>
      <c r="Q387">
        <v>34.359389999999998</v>
      </c>
      <c r="R387">
        <v>0.308004</v>
      </c>
      <c r="S387" t="s">
        <v>6</v>
      </c>
      <c r="T387">
        <v>6.4127559999999999</v>
      </c>
      <c r="U387">
        <v>1.6906999999999998E-2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1.5790000000000001E-3</v>
      </c>
      <c r="AG387">
        <v>0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5122.4580159999996</v>
      </c>
      <c r="I388">
        <v>5836.464712</v>
      </c>
      <c r="J388" t="s">
        <v>3</v>
      </c>
      <c r="K388">
        <v>4911.8501379999998</v>
      </c>
      <c r="L388">
        <v>6116.9715059999999</v>
      </c>
      <c r="M388" t="s">
        <v>4</v>
      </c>
      <c r="N388">
        <v>43.243340000000003</v>
      </c>
      <c r="O388">
        <v>2.9324629999999998</v>
      </c>
      <c r="P388" t="s">
        <v>5</v>
      </c>
      <c r="Q388">
        <v>40.056074000000002</v>
      </c>
      <c r="R388">
        <v>0.34630699999999998</v>
      </c>
      <c r="S388" t="s">
        <v>6</v>
      </c>
      <c r="T388">
        <v>7.4763219999999997</v>
      </c>
      <c r="U388">
        <v>2.1219999999999999E-2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1.511E-3</v>
      </c>
      <c r="AG388">
        <v>0</v>
      </c>
      <c r="AH388" t="s">
        <v>11</v>
      </c>
      <c r="AI388">
        <v>0.995112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5850.3403760000001</v>
      </c>
      <c r="I389">
        <v>6985.9672540000001</v>
      </c>
      <c r="J389" t="s">
        <v>3</v>
      </c>
      <c r="K389">
        <v>5609.6804920000004</v>
      </c>
      <c r="L389">
        <v>7319.2570720000003</v>
      </c>
      <c r="M389" t="s">
        <v>4</v>
      </c>
      <c r="N389">
        <v>49.387694000000003</v>
      </c>
      <c r="O389">
        <v>3.5730740000000001</v>
      </c>
      <c r="P389" t="s">
        <v>5</v>
      </c>
      <c r="Q389">
        <v>45.746122</v>
      </c>
      <c r="R389">
        <v>0.36938199999999999</v>
      </c>
      <c r="S389" t="s">
        <v>6</v>
      </c>
      <c r="T389">
        <v>8.5403579999999994</v>
      </c>
      <c r="U389">
        <v>2.5076000000000001E-2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1.4679999999999999E-3</v>
      </c>
      <c r="AG389">
        <v>0</v>
      </c>
      <c r="AH389" t="s">
        <v>11</v>
      </c>
      <c r="AI389">
        <v>0.995112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6581.5055599999996</v>
      </c>
      <c r="I390">
        <v>7925.1730170000001</v>
      </c>
      <c r="J390" t="s">
        <v>3</v>
      </c>
      <c r="K390">
        <v>6310.746924</v>
      </c>
      <c r="L390">
        <v>8329.4463369999994</v>
      </c>
      <c r="M390" t="s">
        <v>4</v>
      </c>
      <c r="N390">
        <v>55.569062000000002</v>
      </c>
      <c r="O390">
        <v>4.2214980000000004</v>
      </c>
      <c r="P390" t="s">
        <v>5</v>
      </c>
      <c r="Q390">
        <v>51.434524000000003</v>
      </c>
      <c r="R390">
        <v>0.40535300000000002</v>
      </c>
      <c r="S390" t="s">
        <v>6</v>
      </c>
      <c r="T390">
        <v>9.6034459999999999</v>
      </c>
      <c r="U390">
        <v>2.8736999999999999E-2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1.4419999999999999E-3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7310.5152539999999</v>
      </c>
      <c r="I391">
        <v>9645.2347179999997</v>
      </c>
      <c r="J391" t="s">
        <v>3</v>
      </c>
      <c r="K391">
        <v>7009.7829780000002</v>
      </c>
      <c r="L391">
        <v>10144.584177999999</v>
      </c>
      <c r="M391" t="s">
        <v>4</v>
      </c>
      <c r="N391">
        <v>61.705745999999998</v>
      </c>
      <c r="O391">
        <v>5.0456250000000002</v>
      </c>
      <c r="P391" t="s">
        <v>5</v>
      </c>
      <c r="Q391">
        <v>57.112974000000001</v>
      </c>
      <c r="R391">
        <v>0.45150000000000001</v>
      </c>
      <c r="S391" t="s">
        <v>6</v>
      </c>
      <c r="T391">
        <v>10.662649999999999</v>
      </c>
      <c r="U391">
        <v>3.3919999999999999E-2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1.4189999999999999E-3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8046.8001199999999</v>
      </c>
      <c r="I392">
        <v>11465.55091</v>
      </c>
      <c r="J392" t="s">
        <v>3</v>
      </c>
      <c r="K392">
        <v>7716.0988820000002</v>
      </c>
      <c r="L392">
        <v>12079.239201</v>
      </c>
      <c r="M392" t="s">
        <v>4</v>
      </c>
      <c r="N392">
        <v>67.783118000000002</v>
      </c>
      <c r="O392">
        <v>5.8019699999999998</v>
      </c>
      <c r="P392" t="s">
        <v>5</v>
      </c>
      <c r="Q392">
        <v>62.818576</v>
      </c>
      <c r="R392">
        <v>0.53960699999999995</v>
      </c>
      <c r="S392" t="s">
        <v>6</v>
      </c>
      <c r="T392">
        <v>11.726716</v>
      </c>
      <c r="U392">
        <v>4.2479000000000003E-2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8778.3564100000003</v>
      </c>
      <c r="I393">
        <v>13569.526018</v>
      </c>
      <c r="J393" t="s">
        <v>3</v>
      </c>
      <c r="K393">
        <v>8417.7485099999994</v>
      </c>
      <c r="L393">
        <v>14295.004709999999</v>
      </c>
      <c r="M393" t="s">
        <v>4</v>
      </c>
      <c r="N393">
        <v>73.863048000000006</v>
      </c>
      <c r="O393">
        <v>6.7091960000000004</v>
      </c>
      <c r="P393" t="s">
        <v>5</v>
      </c>
      <c r="Q393">
        <v>68.526638000000005</v>
      </c>
      <c r="R393">
        <v>0.58739200000000003</v>
      </c>
      <c r="S393" t="s">
        <v>6</v>
      </c>
      <c r="T393">
        <v>12.784462</v>
      </c>
      <c r="U393">
        <v>4.5751E-2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1.366E-3</v>
      </c>
      <c r="AG393">
        <v>0</v>
      </c>
      <c r="AH393" t="s">
        <v>11</v>
      </c>
      <c r="AI393">
        <v>0.99511300000000003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9508.8997080000008</v>
      </c>
      <c r="I394">
        <v>15151.786166</v>
      </c>
      <c r="J394" t="s">
        <v>3</v>
      </c>
      <c r="K394">
        <v>9118.2664359999999</v>
      </c>
      <c r="L394">
        <v>15984.554367000001</v>
      </c>
      <c r="M394" t="s">
        <v>4</v>
      </c>
      <c r="N394">
        <v>80.002724000000001</v>
      </c>
      <c r="O394">
        <v>7.3914340000000003</v>
      </c>
      <c r="P394" t="s">
        <v>5</v>
      </c>
      <c r="Q394">
        <v>74.206646000000006</v>
      </c>
      <c r="R394">
        <v>0.61398900000000001</v>
      </c>
      <c r="S394" t="s">
        <v>6</v>
      </c>
      <c r="T394">
        <v>13.84233</v>
      </c>
      <c r="U394">
        <v>5.0701999999999997E-2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1.354E-3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10243.239608</v>
      </c>
      <c r="I395">
        <v>17428.619982</v>
      </c>
      <c r="J395" t="s">
        <v>3</v>
      </c>
      <c r="K395">
        <v>9822.5896840000005</v>
      </c>
      <c r="L395">
        <v>18430.829063000001</v>
      </c>
      <c r="M395" t="s">
        <v>4</v>
      </c>
      <c r="N395">
        <v>86.150161999999995</v>
      </c>
      <c r="O395">
        <v>8.5692869999999992</v>
      </c>
      <c r="P395" t="s">
        <v>5</v>
      </c>
      <c r="Q395">
        <v>79.896084000000002</v>
      </c>
      <c r="R395">
        <v>0.64443099999999998</v>
      </c>
      <c r="S395" t="s">
        <v>6</v>
      </c>
      <c r="T395">
        <v>14.903426</v>
      </c>
      <c r="U395">
        <v>5.7041000000000001E-2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1.3370000000000001E-3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10977.114564</v>
      </c>
      <c r="I396">
        <v>20672.165739</v>
      </c>
      <c r="J396" t="s">
        <v>3</v>
      </c>
      <c r="K396">
        <v>10526.390754</v>
      </c>
      <c r="L396">
        <v>21853.64428</v>
      </c>
      <c r="M396" t="s">
        <v>4</v>
      </c>
      <c r="N396">
        <v>92.313519999999997</v>
      </c>
      <c r="O396">
        <v>9.6488999999999994</v>
      </c>
      <c r="P396" t="s">
        <v>5</v>
      </c>
      <c r="Q396">
        <v>85.595594000000006</v>
      </c>
      <c r="R396">
        <v>0.70365900000000003</v>
      </c>
      <c r="S396" t="s">
        <v>6</v>
      </c>
      <c r="T396">
        <v>15.959156</v>
      </c>
      <c r="U396">
        <v>6.4517000000000005E-2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1.3240000000000001E-3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11699.902928</v>
      </c>
      <c r="I397">
        <v>21209.510449000001</v>
      </c>
      <c r="J397" t="s">
        <v>3</v>
      </c>
      <c r="K397">
        <v>11219.086932</v>
      </c>
      <c r="L397">
        <v>22493.665360999999</v>
      </c>
      <c r="M397" t="s">
        <v>4</v>
      </c>
      <c r="N397">
        <v>98.495590000000007</v>
      </c>
      <c r="O397">
        <v>10.682219</v>
      </c>
      <c r="P397" t="s">
        <v>5</v>
      </c>
      <c r="Q397">
        <v>91.293559999999999</v>
      </c>
      <c r="R397">
        <v>0.76791100000000001</v>
      </c>
      <c r="S397" t="s">
        <v>6</v>
      </c>
      <c r="T397">
        <v>17.025112</v>
      </c>
      <c r="U397">
        <v>7.0860999999999993E-2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1.3110000000000001E-3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12435.25506</v>
      </c>
      <c r="I398">
        <v>24628.727364999999</v>
      </c>
      <c r="J398" t="s">
        <v>3</v>
      </c>
      <c r="K398">
        <v>11924.398262000001</v>
      </c>
      <c r="L398">
        <v>26091.379119000001</v>
      </c>
      <c r="M398" t="s">
        <v>4</v>
      </c>
      <c r="N398">
        <v>104.603994</v>
      </c>
      <c r="O398">
        <v>11.698674</v>
      </c>
      <c r="P398" t="s">
        <v>5</v>
      </c>
      <c r="Q398">
        <v>96.996911999999995</v>
      </c>
      <c r="R398">
        <v>0.82097200000000004</v>
      </c>
      <c r="S398" t="s">
        <v>6</v>
      </c>
      <c r="T398">
        <v>18.088737999999999</v>
      </c>
      <c r="U398">
        <v>7.7364000000000002E-2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1.304E-3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13171.746738</v>
      </c>
      <c r="I399">
        <v>26676.124629000002</v>
      </c>
      <c r="J399" t="s">
        <v>3</v>
      </c>
      <c r="K399">
        <v>12630.947914</v>
      </c>
      <c r="L399">
        <v>28278.699407</v>
      </c>
      <c r="M399" t="s">
        <v>4</v>
      </c>
      <c r="N399">
        <v>110.740596</v>
      </c>
      <c r="O399">
        <v>13.188167999999999</v>
      </c>
      <c r="P399" t="s">
        <v>5</v>
      </c>
      <c r="Q399">
        <v>102.746532</v>
      </c>
      <c r="R399">
        <v>1.017809</v>
      </c>
      <c r="S399" t="s">
        <v>6</v>
      </c>
      <c r="T399">
        <v>19.156929999999999</v>
      </c>
      <c r="U399">
        <v>9.4758999999999996E-2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1.2819999999999999E-3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13905.814786000001</v>
      </c>
      <c r="I400">
        <v>30087.116731999999</v>
      </c>
      <c r="J400" t="s">
        <v>3</v>
      </c>
      <c r="K400">
        <v>13335.065246</v>
      </c>
      <c r="L400">
        <v>31852.224811</v>
      </c>
      <c r="M400" t="s">
        <v>4</v>
      </c>
      <c r="N400">
        <v>116.83815</v>
      </c>
      <c r="O400">
        <v>14.381065</v>
      </c>
      <c r="P400" t="s">
        <v>5</v>
      </c>
      <c r="Q400">
        <v>108.4541</v>
      </c>
      <c r="R400">
        <v>1.0925039999999999</v>
      </c>
      <c r="S400" t="s">
        <v>6</v>
      </c>
      <c r="T400">
        <v>20.231300000000001</v>
      </c>
      <c r="U400">
        <v>0.114437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14641.171558</v>
      </c>
      <c r="I401">
        <v>31575.947190999999</v>
      </c>
      <c r="J401" t="s">
        <v>3</v>
      </c>
      <c r="K401">
        <v>14040.380263999999</v>
      </c>
      <c r="L401">
        <v>33512.687554999997</v>
      </c>
      <c r="M401" t="s">
        <v>4</v>
      </c>
      <c r="N401">
        <v>122.953802</v>
      </c>
      <c r="O401">
        <v>15.601205999999999</v>
      </c>
      <c r="P401" t="s">
        <v>5</v>
      </c>
      <c r="Q401">
        <v>114.176194</v>
      </c>
      <c r="R401">
        <v>1.129788</v>
      </c>
      <c r="S401" t="s">
        <v>6</v>
      </c>
      <c r="T401">
        <v>21.304656000000001</v>
      </c>
      <c r="U401">
        <v>0.13516500000000001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1.274E-3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728.434124</v>
      </c>
      <c r="I402">
        <v>317.25422700000001</v>
      </c>
      <c r="J402" t="s">
        <v>3</v>
      </c>
      <c r="K402">
        <v>698.57606599999997</v>
      </c>
      <c r="L402">
        <v>328.74958600000002</v>
      </c>
      <c r="M402" t="s">
        <v>4</v>
      </c>
      <c r="N402">
        <v>5.8454759999999997</v>
      </c>
      <c r="O402">
        <v>9.4682000000000002E-2</v>
      </c>
      <c r="P402" t="s">
        <v>5</v>
      </c>
      <c r="Q402">
        <v>0</v>
      </c>
      <c r="R402">
        <v>0</v>
      </c>
      <c r="S402" t="s">
        <v>6</v>
      </c>
      <c r="T402">
        <v>1.1023719999999999</v>
      </c>
      <c r="U402">
        <v>1.0279999999999999E-2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5.7670000000000004E-3</v>
      </c>
      <c r="AG402">
        <v>1.5999999999999999E-5</v>
      </c>
      <c r="AH402" t="s">
        <v>11</v>
      </c>
      <c r="AI402">
        <v>0.99478599999999995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1457.524242</v>
      </c>
      <c r="I403">
        <v>838.28918199999998</v>
      </c>
      <c r="J403" t="s">
        <v>3</v>
      </c>
      <c r="K403">
        <v>1397.8158880000001</v>
      </c>
      <c r="L403">
        <v>888.47576200000003</v>
      </c>
      <c r="M403" t="s">
        <v>4</v>
      </c>
      <c r="N403">
        <v>11.668646000000001</v>
      </c>
      <c r="O403">
        <v>0.32203300000000001</v>
      </c>
      <c r="P403" t="s">
        <v>5</v>
      </c>
      <c r="Q403">
        <v>0</v>
      </c>
      <c r="R403">
        <v>0</v>
      </c>
      <c r="S403" t="s">
        <v>6</v>
      </c>
      <c r="T403">
        <v>2.1861299999999999</v>
      </c>
      <c r="U403">
        <v>1.2636E-2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3.9490000000000003E-3</v>
      </c>
      <c r="AG403">
        <v>1.2E-5</v>
      </c>
      <c r="AH403" t="s">
        <v>11</v>
      </c>
      <c r="AI403">
        <v>0.99502400000000002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2183.5821599999999</v>
      </c>
      <c r="I404">
        <v>1594.775686</v>
      </c>
      <c r="J404" t="s">
        <v>3</v>
      </c>
      <c r="K404">
        <v>2093.9554659999999</v>
      </c>
      <c r="L404">
        <v>1690.460118</v>
      </c>
      <c r="M404" t="s">
        <v>4</v>
      </c>
      <c r="N404">
        <v>17.521258</v>
      </c>
      <c r="O404">
        <v>0.63283500000000004</v>
      </c>
      <c r="P404" t="s">
        <v>5</v>
      </c>
      <c r="Q404">
        <v>0</v>
      </c>
      <c r="R404">
        <v>0</v>
      </c>
      <c r="S404" t="s">
        <v>6</v>
      </c>
      <c r="T404">
        <v>3.2764060000000002</v>
      </c>
      <c r="U404">
        <v>1.6334000000000001E-2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2.908E-3</v>
      </c>
      <c r="AG404">
        <v>6.9999999999999999E-6</v>
      </c>
      <c r="AH404" t="s">
        <v>11</v>
      </c>
      <c r="AI404">
        <v>0.99509300000000001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2910.8122199999998</v>
      </c>
      <c r="I405">
        <v>1823.0224089999999</v>
      </c>
      <c r="J405" t="s">
        <v>3</v>
      </c>
      <c r="K405">
        <v>2791.299184</v>
      </c>
      <c r="L405">
        <v>1941.711761</v>
      </c>
      <c r="M405" t="s">
        <v>4</v>
      </c>
      <c r="N405">
        <v>23.353373999999999</v>
      </c>
      <c r="O405">
        <v>0.85963699999999998</v>
      </c>
      <c r="P405" t="s">
        <v>5</v>
      </c>
      <c r="Q405">
        <v>0</v>
      </c>
      <c r="R405">
        <v>0</v>
      </c>
      <c r="S405" t="s">
        <v>6</v>
      </c>
      <c r="T405">
        <v>4.364636</v>
      </c>
      <c r="U405">
        <v>1.857E-2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2.2669999999999999E-3</v>
      </c>
      <c r="AG405">
        <v>3.9999999999999998E-6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3638.5423860000001</v>
      </c>
      <c r="I406">
        <v>2334.4306849999998</v>
      </c>
      <c r="J406" t="s">
        <v>3</v>
      </c>
      <c r="K406">
        <v>3489.08986</v>
      </c>
      <c r="L406">
        <v>2500.574494</v>
      </c>
      <c r="M406" t="s">
        <v>4</v>
      </c>
      <c r="N406">
        <v>29.200302000000001</v>
      </c>
      <c r="O406">
        <v>1.1481779999999999</v>
      </c>
      <c r="P406" t="s">
        <v>5</v>
      </c>
      <c r="Q406">
        <v>0</v>
      </c>
      <c r="R406">
        <v>0</v>
      </c>
      <c r="S406" t="s">
        <v>6</v>
      </c>
      <c r="T406">
        <v>5.4507899999999996</v>
      </c>
      <c r="U406">
        <v>2.3556000000000001E-2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1.6559999999999999E-3</v>
      </c>
      <c r="AG406">
        <v>0</v>
      </c>
      <c r="AH406" t="s">
        <v>11</v>
      </c>
      <c r="AI406">
        <v>0.99510299999999996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4366.5411899999999</v>
      </c>
      <c r="I407">
        <v>3331.795568</v>
      </c>
      <c r="J407" t="s">
        <v>3</v>
      </c>
      <c r="K407">
        <v>4187.2359459999998</v>
      </c>
      <c r="L407">
        <v>3531.8037890000001</v>
      </c>
      <c r="M407" t="s">
        <v>4</v>
      </c>
      <c r="N407">
        <v>35.065689999999996</v>
      </c>
      <c r="O407">
        <v>1.43771</v>
      </c>
      <c r="P407" t="s">
        <v>5</v>
      </c>
      <c r="Q407">
        <v>0</v>
      </c>
      <c r="R407">
        <v>0</v>
      </c>
      <c r="S407" t="s">
        <v>6</v>
      </c>
      <c r="T407">
        <v>6.5378420000000004</v>
      </c>
      <c r="U407">
        <v>2.9509000000000001E-2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1.4959999999999999E-3</v>
      </c>
      <c r="AG407">
        <v>0</v>
      </c>
      <c r="AH407" t="s">
        <v>11</v>
      </c>
      <c r="AI407">
        <v>0.99510799999999999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5092.9684939999997</v>
      </c>
      <c r="I408">
        <v>5247.9695259999999</v>
      </c>
      <c r="J408" t="s">
        <v>3</v>
      </c>
      <c r="K408">
        <v>4883.821704</v>
      </c>
      <c r="L408">
        <v>5533.5842979999998</v>
      </c>
      <c r="M408" t="s">
        <v>4</v>
      </c>
      <c r="N408">
        <v>40.899473999999998</v>
      </c>
      <c r="O408">
        <v>1.8427070000000001</v>
      </c>
      <c r="P408" t="s">
        <v>5</v>
      </c>
      <c r="Q408">
        <v>0</v>
      </c>
      <c r="R408">
        <v>0</v>
      </c>
      <c r="S408" t="s">
        <v>6</v>
      </c>
      <c r="T408">
        <v>7.6294060000000004</v>
      </c>
      <c r="U408">
        <v>3.6727999999999997E-2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1.4450000000000001E-3</v>
      </c>
      <c r="AG408">
        <v>0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5818.0007800000003</v>
      </c>
      <c r="I409">
        <v>7187.3735569999999</v>
      </c>
      <c r="J409" t="s">
        <v>3</v>
      </c>
      <c r="K409">
        <v>5578.8247600000004</v>
      </c>
      <c r="L409">
        <v>7576.0626689999999</v>
      </c>
      <c r="M409" t="s">
        <v>4</v>
      </c>
      <c r="N409">
        <v>46.823923999999998</v>
      </c>
      <c r="O409">
        <v>2.2455560000000001</v>
      </c>
      <c r="P409" t="s">
        <v>5</v>
      </c>
      <c r="Q409">
        <v>0</v>
      </c>
      <c r="R409">
        <v>0</v>
      </c>
      <c r="S409" t="s">
        <v>6</v>
      </c>
      <c r="T409">
        <v>8.7258220000000009</v>
      </c>
      <c r="U409">
        <v>4.3809000000000001E-2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1.3780000000000001E-3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6537.1016520000003</v>
      </c>
      <c r="I410">
        <v>9709.2969830000002</v>
      </c>
      <c r="J410" t="s">
        <v>3</v>
      </c>
      <c r="K410">
        <v>6267.8676500000001</v>
      </c>
      <c r="L410">
        <v>10199.438522</v>
      </c>
      <c r="M410" t="s">
        <v>4</v>
      </c>
      <c r="N410">
        <v>52.751151999999998</v>
      </c>
      <c r="O410">
        <v>2.7409089999999998</v>
      </c>
      <c r="P410" t="s">
        <v>5</v>
      </c>
      <c r="Q410">
        <v>0</v>
      </c>
      <c r="R410">
        <v>0</v>
      </c>
      <c r="S410" t="s">
        <v>6</v>
      </c>
      <c r="T410">
        <v>9.8132400000000004</v>
      </c>
      <c r="U410">
        <v>4.8351999999999999E-2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1.3259999999999999E-3</v>
      </c>
      <c r="AG410">
        <v>0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7266.1778759999997</v>
      </c>
      <c r="I411">
        <v>12104.255037000001</v>
      </c>
      <c r="J411" t="s">
        <v>3</v>
      </c>
      <c r="K411">
        <v>6967.0167000000001</v>
      </c>
      <c r="L411">
        <v>12721.230229999999</v>
      </c>
      <c r="M411" t="s">
        <v>4</v>
      </c>
      <c r="N411">
        <v>58.607903999999998</v>
      </c>
      <c r="O411">
        <v>3.4428320000000001</v>
      </c>
      <c r="P411" t="s">
        <v>5</v>
      </c>
      <c r="Q411">
        <v>0</v>
      </c>
      <c r="R411">
        <v>0</v>
      </c>
      <c r="S411" t="s">
        <v>6</v>
      </c>
      <c r="T411">
        <v>10.898747999999999</v>
      </c>
      <c r="U411">
        <v>5.7888000000000002E-2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7991.8358920000001</v>
      </c>
      <c r="I412">
        <v>13138.405131</v>
      </c>
      <c r="J412" t="s">
        <v>3</v>
      </c>
      <c r="K412">
        <v>7662.7123979999997</v>
      </c>
      <c r="L412">
        <v>13814.237854000001</v>
      </c>
      <c r="M412" t="s">
        <v>4</v>
      </c>
      <c r="N412">
        <v>64.527856</v>
      </c>
      <c r="O412">
        <v>4.0597779999999997</v>
      </c>
      <c r="P412" t="s">
        <v>5</v>
      </c>
      <c r="Q412">
        <v>0</v>
      </c>
      <c r="R412">
        <v>0</v>
      </c>
      <c r="S412" t="s">
        <v>6</v>
      </c>
      <c r="T412">
        <v>11.993278</v>
      </c>
      <c r="U412">
        <v>6.8454000000000001E-2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1.286E-3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8717.2493080000004</v>
      </c>
      <c r="I413">
        <v>15364.913895</v>
      </c>
      <c r="J413" t="s">
        <v>3</v>
      </c>
      <c r="K413">
        <v>8358.2016100000001</v>
      </c>
      <c r="L413">
        <v>16138.532719000001</v>
      </c>
      <c r="M413" t="s">
        <v>4</v>
      </c>
      <c r="N413">
        <v>70.389122</v>
      </c>
      <c r="O413">
        <v>4.7144789999999999</v>
      </c>
      <c r="P413" t="s">
        <v>5</v>
      </c>
      <c r="Q413">
        <v>0</v>
      </c>
      <c r="R413">
        <v>0</v>
      </c>
      <c r="S413" t="s">
        <v>6</v>
      </c>
      <c r="T413">
        <v>13.081642</v>
      </c>
      <c r="U413">
        <v>7.5290999999999997E-2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1.284E-3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9440.8251299999993</v>
      </c>
      <c r="I414">
        <v>17077.043612000001</v>
      </c>
      <c r="J414" t="s">
        <v>3</v>
      </c>
      <c r="K414">
        <v>9051.8121499999997</v>
      </c>
      <c r="L414">
        <v>17966.599017</v>
      </c>
      <c r="M414" t="s">
        <v>4</v>
      </c>
      <c r="N414">
        <v>76.283799999999999</v>
      </c>
      <c r="O414">
        <v>5.2648099999999998</v>
      </c>
      <c r="P414" t="s">
        <v>5</v>
      </c>
      <c r="Q414">
        <v>0</v>
      </c>
      <c r="R414">
        <v>0</v>
      </c>
      <c r="S414" t="s">
        <v>6</v>
      </c>
      <c r="T414">
        <v>14.173868000000001</v>
      </c>
      <c r="U414">
        <v>8.0966999999999997E-2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1.281E-3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10172.71104</v>
      </c>
      <c r="I415">
        <v>19063.365492000001</v>
      </c>
      <c r="J415" t="s">
        <v>3</v>
      </c>
      <c r="K415">
        <v>9753.8626420000001</v>
      </c>
      <c r="L415">
        <v>20083.933168</v>
      </c>
      <c r="M415" t="s">
        <v>4</v>
      </c>
      <c r="N415">
        <v>82.094802000000001</v>
      </c>
      <c r="O415">
        <v>6.0140940000000001</v>
      </c>
      <c r="P415" t="s">
        <v>5</v>
      </c>
      <c r="Q415">
        <v>0</v>
      </c>
      <c r="R415">
        <v>0</v>
      </c>
      <c r="S415" t="s">
        <v>6</v>
      </c>
      <c r="T415">
        <v>15.264224</v>
      </c>
      <c r="U415">
        <v>9.2199000000000003E-2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1.281E-3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10895.197412</v>
      </c>
      <c r="I416">
        <v>21431.088554999998</v>
      </c>
      <c r="J416" t="s">
        <v>3</v>
      </c>
      <c r="K416">
        <v>10446.434165999999</v>
      </c>
      <c r="L416">
        <v>22604.775792</v>
      </c>
      <c r="M416" t="s">
        <v>4</v>
      </c>
      <c r="N416">
        <v>87.969847999999999</v>
      </c>
      <c r="O416">
        <v>6.5927629999999997</v>
      </c>
      <c r="P416" t="s">
        <v>5</v>
      </c>
      <c r="Q416">
        <v>0</v>
      </c>
      <c r="R416">
        <v>0</v>
      </c>
      <c r="S416" t="s">
        <v>6</v>
      </c>
      <c r="T416">
        <v>16.352136000000002</v>
      </c>
      <c r="U416">
        <v>0.100024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1.2780000000000001E-3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11621.528071999999</v>
      </c>
      <c r="I417">
        <v>22769.808173000001</v>
      </c>
      <c r="J417" t="s">
        <v>3</v>
      </c>
      <c r="K417">
        <v>11142.881084000001</v>
      </c>
      <c r="L417">
        <v>24099.930004999998</v>
      </c>
      <c r="M417" t="s">
        <v>4</v>
      </c>
      <c r="N417">
        <v>93.787763999999996</v>
      </c>
      <c r="O417">
        <v>7.2166870000000003</v>
      </c>
      <c r="P417" t="s">
        <v>5</v>
      </c>
      <c r="Q417">
        <v>0</v>
      </c>
      <c r="R417">
        <v>0</v>
      </c>
      <c r="S417" t="s">
        <v>6</v>
      </c>
      <c r="T417">
        <v>17.441642000000002</v>
      </c>
      <c r="U417">
        <v>0.114187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1.2780000000000001E-3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12350.003285999999</v>
      </c>
      <c r="I418">
        <v>25220.940406999998</v>
      </c>
      <c r="J418" t="s">
        <v>3</v>
      </c>
      <c r="K418">
        <v>11841.513859999999</v>
      </c>
      <c r="L418">
        <v>26703.485242999999</v>
      </c>
      <c r="M418" t="s">
        <v>4</v>
      </c>
      <c r="N418">
        <v>99.644919999999999</v>
      </c>
      <c r="O418">
        <v>8.3225750000000005</v>
      </c>
      <c r="P418" t="s">
        <v>5</v>
      </c>
      <c r="Q418">
        <v>0</v>
      </c>
      <c r="R418">
        <v>0</v>
      </c>
      <c r="S418" t="s">
        <v>6</v>
      </c>
      <c r="T418">
        <v>18.530076000000001</v>
      </c>
      <c r="U418">
        <v>0.12732399999999999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13078.162246</v>
      </c>
      <c r="I419">
        <v>26002.104594</v>
      </c>
      <c r="J419" t="s">
        <v>3</v>
      </c>
      <c r="K419">
        <v>12539.761874</v>
      </c>
      <c r="L419">
        <v>27515.926845999998</v>
      </c>
      <c r="M419" t="s">
        <v>4</v>
      </c>
      <c r="N419">
        <v>105.496798</v>
      </c>
      <c r="O419">
        <v>9.0183970000000002</v>
      </c>
      <c r="P419" t="s">
        <v>5</v>
      </c>
      <c r="Q419">
        <v>0</v>
      </c>
      <c r="R419">
        <v>0</v>
      </c>
      <c r="S419" t="s">
        <v>6</v>
      </c>
      <c r="T419">
        <v>19.618666000000001</v>
      </c>
      <c r="U419">
        <v>0.135773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1.268E-3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13807.401994</v>
      </c>
      <c r="I420">
        <v>27280.672282</v>
      </c>
      <c r="J420" t="s">
        <v>3</v>
      </c>
      <c r="K420">
        <v>13239.134024000001</v>
      </c>
      <c r="L420">
        <v>28905.622544999998</v>
      </c>
      <c r="M420" t="s">
        <v>4</v>
      </c>
      <c r="N420">
        <v>111.323908</v>
      </c>
      <c r="O420">
        <v>9.6818559999999998</v>
      </c>
      <c r="P420" t="s">
        <v>5</v>
      </c>
      <c r="Q420">
        <v>0</v>
      </c>
      <c r="R420">
        <v>0</v>
      </c>
      <c r="S420" t="s">
        <v>6</v>
      </c>
      <c r="T420">
        <v>20.706042</v>
      </c>
      <c r="U420">
        <v>0.14426700000000001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1.2650000000000001E-3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14528.678752</v>
      </c>
      <c r="I421">
        <v>29696.031423</v>
      </c>
      <c r="J421" t="s">
        <v>3</v>
      </c>
      <c r="K421">
        <v>13930.477849999999</v>
      </c>
      <c r="L421">
        <v>31433.068986999999</v>
      </c>
      <c r="M421" t="s">
        <v>4</v>
      </c>
      <c r="N421">
        <v>117.22467</v>
      </c>
      <c r="O421">
        <v>10.710651</v>
      </c>
      <c r="P421" t="s">
        <v>5</v>
      </c>
      <c r="Q421">
        <v>0</v>
      </c>
      <c r="R421">
        <v>0</v>
      </c>
      <c r="S421" t="s">
        <v>6</v>
      </c>
      <c r="T421">
        <v>21.794654000000001</v>
      </c>
      <c r="U421">
        <v>0.155444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1.263E-3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724.79950199999996</v>
      </c>
      <c r="I422">
        <v>226.23682400000001</v>
      </c>
      <c r="J422" t="s">
        <v>3</v>
      </c>
      <c r="K422">
        <v>678.83287199999995</v>
      </c>
      <c r="L422">
        <v>224.80814000000001</v>
      </c>
      <c r="M422" t="s">
        <v>4</v>
      </c>
      <c r="N422">
        <v>9.5679119999999998</v>
      </c>
      <c r="O422">
        <v>0.14237</v>
      </c>
      <c r="P422" t="s">
        <v>5</v>
      </c>
      <c r="Q422">
        <v>7.1301800000000002</v>
      </c>
      <c r="R422">
        <v>1.5973999999999999E-2</v>
      </c>
      <c r="S422" t="s">
        <v>6</v>
      </c>
      <c r="T422">
        <v>1.18475</v>
      </c>
      <c r="U422">
        <v>1.5659999999999999E-3</v>
      </c>
      <c r="V422" t="s">
        <v>7</v>
      </c>
      <c r="W422">
        <v>0.71323800000000004</v>
      </c>
      <c r="X422">
        <v>1.0399999999999999E-4</v>
      </c>
      <c r="Y422" t="s">
        <v>8</v>
      </c>
      <c r="Z422">
        <v>3.9561540000000002</v>
      </c>
      <c r="AA422">
        <v>9.9430000000000004E-3</v>
      </c>
      <c r="AB422" t="s">
        <v>9</v>
      </c>
      <c r="AC422">
        <v>660.99874799999998</v>
      </c>
      <c r="AD422">
        <v>226.95399499999999</v>
      </c>
      <c r="AE422" t="s">
        <v>10</v>
      </c>
      <c r="AF422">
        <v>5.4710000000000002E-3</v>
      </c>
      <c r="AG422">
        <v>1.5999999999999999E-5</v>
      </c>
      <c r="AH422" t="s">
        <v>11</v>
      </c>
      <c r="AI422">
        <v>0.99490599999999996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1444.5350040000001</v>
      </c>
      <c r="I423">
        <v>581.95282699999996</v>
      </c>
      <c r="J423" t="s">
        <v>3</v>
      </c>
      <c r="K423">
        <v>1352.325556</v>
      </c>
      <c r="L423">
        <v>568.04098799999997</v>
      </c>
      <c r="M423" t="s">
        <v>4</v>
      </c>
      <c r="N423">
        <v>19.151520000000001</v>
      </c>
      <c r="O423">
        <v>0.39976099999999998</v>
      </c>
      <c r="P423" t="s">
        <v>5</v>
      </c>
      <c r="Q423">
        <v>14.262625999999999</v>
      </c>
      <c r="R423">
        <v>3.5938999999999999E-2</v>
      </c>
      <c r="S423" t="s">
        <v>6</v>
      </c>
      <c r="T423">
        <v>2.3743840000000001</v>
      </c>
      <c r="U423">
        <v>3.754E-3</v>
      </c>
      <c r="V423" t="s">
        <v>7</v>
      </c>
      <c r="W423">
        <v>1.4299519999999999</v>
      </c>
      <c r="X423">
        <v>2.24E-4</v>
      </c>
      <c r="Y423" t="s">
        <v>8</v>
      </c>
      <c r="Z423">
        <v>7.9041639999999997</v>
      </c>
      <c r="AA423">
        <v>2.5840999999999999E-2</v>
      </c>
      <c r="AB423" t="s">
        <v>9</v>
      </c>
      <c r="AC423">
        <v>1316.642102</v>
      </c>
      <c r="AD423">
        <v>570.94607299999996</v>
      </c>
      <c r="AE423" t="s">
        <v>10</v>
      </c>
      <c r="AF423">
        <v>3.4299999999999999E-3</v>
      </c>
      <c r="AG423">
        <v>7.9999999999999996E-6</v>
      </c>
      <c r="AH423" t="s">
        <v>11</v>
      </c>
      <c r="AI423">
        <v>0.99503799999999998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2171.1481439999998</v>
      </c>
      <c r="I424">
        <v>1080.1886919999999</v>
      </c>
      <c r="J424" t="s">
        <v>3</v>
      </c>
      <c r="K424">
        <v>2032.97171</v>
      </c>
      <c r="L424">
        <v>1050.9753579999999</v>
      </c>
      <c r="M424" t="s">
        <v>4</v>
      </c>
      <c r="N424">
        <v>28.634114</v>
      </c>
      <c r="O424">
        <v>0.66956700000000002</v>
      </c>
      <c r="P424" t="s">
        <v>5</v>
      </c>
      <c r="Q424">
        <v>21.385088</v>
      </c>
      <c r="R424">
        <v>6.2891000000000002E-2</v>
      </c>
      <c r="S424" t="s">
        <v>6</v>
      </c>
      <c r="T424">
        <v>3.5602100000000001</v>
      </c>
      <c r="U424">
        <v>6.5199999999999998E-3</v>
      </c>
      <c r="V424" t="s">
        <v>7</v>
      </c>
      <c r="W424">
        <v>2.15029</v>
      </c>
      <c r="X424">
        <v>5.0100000000000003E-4</v>
      </c>
      <c r="Y424" t="s">
        <v>8</v>
      </c>
      <c r="Z424">
        <v>11.850094</v>
      </c>
      <c r="AA424">
        <v>4.8273000000000003E-2</v>
      </c>
      <c r="AB424" t="s">
        <v>9</v>
      </c>
      <c r="AC424">
        <v>1979.5546420000001</v>
      </c>
      <c r="AD424">
        <v>1053.8767150000001</v>
      </c>
      <c r="AE424" t="s">
        <v>10</v>
      </c>
      <c r="AF424">
        <v>2.6800000000000001E-3</v>
      </c>
      <c r="AG424">
        <v>6.0000000000000002E-6</v>
      </c>
      <c r="AH424" t="s">
        <v>11</v>
      </c>
      <c r="AI424">
        <v>0.99508399999999997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2896.4781320000002</v>
      </c>
      <c r="I425">
        <v>1318.1207139999999</v>
      </c>
      <c r="J425" t="s">
        <v>3</v>
      </c>
      <c r="K425">
        <v>2712.180554</v>
      </c>
      <c r="L425">
        <v>1273.580467</v>
      </c>
      <c r="M425" t="s">
        <v>4</v>
      </c>
      <c r="N425">
        <v>38.173681999999999</v>
      </c>
      <c r="O425">
        <v>0.95641600000000004</v>
      </c>
      <c r="P425" t="s">
        <v>5</v>
      </c>
      <c r="Q425">
        <v>28.511265999999999</v>
      </c>
      <c r="R425">
        <v>8.9538000000000006E-2</v>
      </c>
      <c r="S425" t="s">
        <v>6</v>
      </c>
      <c r="T425">
        <v>4.7439099999999996</v>
      </c>
      <c r="U425">
        <v>1.0390999999999999E-2</v>
      </c>
      <c r="V425" t="s">
        <v>7</v>
      </c>
      <c r="W425">
        <v>2.8685339999999999</v>
      </c>
      <c r="X425">
        <v>5.53E-4</v>
      </c>
      <c r="Y425" t="s">
        <v>8</v>
      </c>
      <c r="Z425">
        <v>15.798214</v>
      </c>
      <c r="AA425">
        <v>7.238E-2</v>
      </c>
      <c r="AB425" t="s">
        <v>9</v>
      </c>
      <c r="AC425">
        <v>2640.9661040000001</v>
      </c>
      <c r="AD425">
        <v>1268.315871</v>
      </c>
      <c r="AE425" t="s">
        <v>10</v>
      </c>
      <c r="AF425">
        <v>2.3700000000000001E-3</v>
      </c>
      <c r="AG425">
        <v>5.0000000000000004E-6</v>
      </c>
      <c r="AH425" t="s">
        <v>11</v>
      </c>
      <c r="AI425">
        <v>0.99509499999999995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3620.6997799999999</v>
      </c>
      <c r="I426">
        <v>1824.9482889999999</v>
      </c>
      <c r="J426" t="s">
        <v>3</v>
      </c>
      <c r="K426">
        <v>3390.2301440000001</v>
      </c>
      <c r="L426">
        <v>1768.5733889999999</v>
      </c>
      <c r="M426" t="s">
        <v>4</v>
      </c>
      <c r="N426">
        <v>47.758636000000003</v>
      </c>
      <c r="O426">
        <v>1.3135699999999999</v>
      </c>
      <c r="P426" t="s">
        <v>5</v>
      </c>
      <c r="Q426">
        <v>35.639747999999997</v>
      </c>
      <c r="R426">
        <v>0.14463699999999999</v>
      </c>
      <c r="S426" t="s">
        <v>6</v>
      </c>
      <c r="T426">
        <v>5.9245460000000003</v>
      </c>
      <c r="U426">
        <v>1.4762000000000001E-2</v>
      </c>
      <c r="V426" t="s">
        <v>7</v>
      </c>
      <c r="W426">
        <v>3.5914899999999998</v>
      </c>
      <c r="X426">
        <v>1.9729999999999999E-3</v>
      </c>
      <c r="Y426" t="s">
        <v>8</v>
      </c>
      <c r="Z426">
        <v>19.745457999999999</v>
      </c>
      <c r="AA426">
        <v>0.106865</v>
      </c>
      <c r="AB426" t="s">
        <v>9</v>
      </c>
      <c r="AC426">
        <v>3301.1703739999998</v>
      </c>
      <c r="AD426">
        <v>1763.292391</v>
      </c>
      <c r="AE426" t="s">
        <v>10</v>
      </c>
      <c r="AF426">
        <v>1.841E-3</v>
      </c>
      <c r="AG426">
        <v>1.9999999999999999E-6</v>
      </c>
      <c r="AH426" t="s">
        <v>11</v>
      </c>
      <c r="AI426">
        <v>0.99510299999999996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4340.2496819999997</v>
      </c>
      <c r="I427">
        <v>2742.6045519999998</v>
      </c>
      <c r="J427" t="s">
        <v>3</v>
      </c>
      <c r="K427">
        <v>4063.7569619999999</v>
      </c>
      <c r="L427">
        <v>2667.1881469999998</v>
      </c>
      <c r="M427" t="s">
        <v>4</v>
      </c>
      <c r="N427">
        <v>57.276643999999997</v>
      </c>
      <c r="O427">
        <v>1.8924719999999999</v>
      </c>
      <c r="P427" t="s">
        <v>5</v>
      </c>
      <c r="Q427">
        <v>42.791156000000001</v>
      </c>
      <c r="R427">
        <v>0.207124</v>
      </c>
      <c r="S427" t="s">
        <v>6</v>
      </c>
      <c r="T427">
        <v>7.111504</v>
      </c>
      <c r="U427">
        <v>2.1173000000000001E-2</v>
      </c>
      <c r="V427" t="s">
        <v>7</v>
      </c>
      <c r="W427">
        <v>4.3115839999999999</v>
      </c>
      <c r="X427">
        <v>2.3900000000000002E-3</v>
      </c>
      <c r="Y427" t="s">
        <v>8</v>
      </c>
      <c r="Z427">
        <v>23.714656000000002</v>
      </c>
      <c r="AA427">
        <v>0.14621100000000001</v>
      </c>
      <c r="AB427" t="s">
        <v>9</v>
      </c>
      <c r="AC427">
        <v>3956.885072</v>
      </c>
      <c r="AD427">
        <v>2662.4691950000001</v>
      </c>
      <c r="AE427" t="s">
        <v>10</v>
      </c>
      <c r="AF427">
        <v>1.4729999999999999E-3</v>
      </c>
      <c r="AG427">
        <v>0</v>
      </c>
      <c r="AH427" t="s">
        <v>11</v>
      </c>
      <c r="AI427">
        <v>0.99510600000000005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5063.753224</v>
      </c>
      <c r="I428">
        <v>3114.195271</v>
      </c>
      <c r="J428" t="s">
        <v>3</v>
      </c>
      <c r="K428">
        <v>4741.2339259999999</v>
      </c>
      <c r="L428">
        <v>3006.4349539999998</v>
      </c>
      <c r="M428" t="s">
        <v>4</v>
      </c>
      <c r="N428">
        <v>66.822612000000007</v>
      </c>
      <c r="O428">
        <v>2.4400369999999998</v>
      </c>
      <c r="P428" t="s">
        <v>5</v>
      </c>
      <c r="Q428">
        <v>49.944800000000001</v>
      </c>
      <c r="R428">
        <v>0.307253</v>
      </c>
      <c r="S428" t="s">
        <v>6</v>
      </c>
      <c r="T428">
        <v>8.2973599999999994</v>
      </c>
      <c r="U428">
        <v>2.4971E-2</v>
      </c>
      <c r="V428" t="s">
        <v>7</v>
      </c>
      <c r="W428">
        <v>5.0391360000000001</v>
      </c>
      <c r="X428">
        <v>3.0339999999999998E-3</v>
      </c>
      <c r="Y428" t="s">
        <v>8</v>
      </c>
      <c r="Z428">
        <v>27.684526000000002</v>
      </c>
      <c r="AA428">
        <v>0.228576</v>
      </c>
      <c r="AB428" t="s">
        <v>9</v>
      </c>
      <c r="AC428">
        <v>4616.5347359999996</v>
      </c>
      <c r="AD428">
        <v>2988.4277790000001</v>
      </c>
      <c r="AE428" t="s">
        <v>10</v>
      </c>
      <c r="AF428">
        <v>1.41E-3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5788.421722</v>
      </c>
      <c r="I429">
        <v>3235.133409</v>
      </c>
      <c r="J429" t="s">
        <v>3</v>
      </c>
      <c r="K429">
        <v>5419.7967580000004</v>
      </c>
      <c r="L429">
        <v>3059.6520099999998</v>
      </c>
      <c r="M429" t="s">
        <v>4</v>
      </c>
      <c r="N429">
        <v>76.377848</v>
      </c>
      <c r="O429">
        <v>3.0024190000000002</v>
      </c>
      <c r="P429" t="s">
        <v>5</v>
      </c>
      <c r="Q429">
        <v>57.071254000000003</v>
      </c>
      <c r="R429">
        <v>0.36313600000000001</v>
      </c>
      <c r="S429" t="s">
        <v>6</v>
      </c>
      <c r="T429">
        <v>9.4853000000000005</v>
      </c>
      <c r="U429">
        <v>3.4473999999999998E-2</v>
      </c>
      <c r="V429" t="s">
        <v>7</v>
      </c>
      <c r="W429">
        <v>5.7606799999999998</v>
      </c>
      <c r="X429">
        <v>3.0630000000000002E-3</v>
      </c>
      <c r="Y429" t="s">
        <v>8</v>
      </c>
      <c r="Z429">
        <v>31.628716000000001</v>
      </c>
      <c r="AA429">
        <v>0.27500599999999997</v>
      </c>
      <c r="AB429" t="s">
        <v>9</v>
      </c>
      <c r="AC429">
        <v>5277.2811320000001</v>
      </c>
      <c r="AD429">
        <v>3022.9338299999999</v>
      </c>
      <c r="AE429" t="s">
        <v>10</v>
      </c>
      <c r="AF429">
        <v>1.3569999999999999E-3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6512.3533459999999</v>
      </c>
      <c r="I430">
        <v>3337.2924419999999</v>
      </c>
      <c r="J430" t="s">
        <v>3</v>
      </c>
      <c r="K430">
        <v>6097.6478699999998</v>
      </c>
      <c r="L430">
        <v>3131.146737</v>
      </c>
      <c r="M430" t="s">
        <v>4</v>
      </c>
      <c r="N430">
        <v>85.928864000000004</v>
      </c>
      <c r="O430">
        <v>3.7292580000000002</v>
      </c>
      <c r="P430" t="s">
        <v>5</v>
      </c>
      <c r="Q430">
        <v>64.217262000000005</v>
      </c>
      <c r="R430">
        <v>0.43116500000000002</v>
      </c>
      <c r="S430" t="s">
        <v>6</v>
      </c>
      <c r="T430">
        <v>10.666904000000001</v>
      </c>
      <c r="U430">
        <v>3.7286E-2</v>
      </c>
      <c r="V430" t="s">
        <v>7</v>
      </c>
      <c r="W430">
        <v>6.4840439999999999</v>
      </c>
      <c r="X430">
        <v>3.6459999999999999E-3</v>
      </c>
      <c r="Y430" t="s">
        <v>8</v>
      </c>
      <c r="Z430">
        <v>35.590482000000002</v>
      </c>
      <c r="AA430">
        <v>0.32949200000000001</v>
      </c>
      <c r="AB430" t="s">
        <v>9</v>
      </c>
      <c r="AC430">
        <v>5937.2977860000001</v>
      </c>
      <c r="AD430">
        <v>3086.4289090000002</v>
      </c>
      <c r="AE430" t="s">
        <v>10</v>
      </c>
      <c r="AF430">
        <v>1.3489999999999999E-3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7235.522164</v>
      </c>
      <c r="I431">
        <v>4092.7604019999999</v>
      </c>
      <c r="J431" t="s">
        <v>3</v>
      </c>
      <c r="K431">
        <v>6774.6306020000002</v>
      </c>
      <c r="L431">
        <v>3854.6352790000001</v>
      </c>
      <c r="M431" t="s">
        <v>4</v>
      </c>
      <c r="N431">
        <v>95.518158</v>
      </c>
      <c r="O431">
        <v>4.322565</v>
      </c>
      <c r="P431" t="s">
        <v>5</v>
      </c>
      <c r="Q431">
        <v>71.346626000000001</v>
      </c>
      <c r="R431">
        <v>0.507135</v>
      </c>
      <c r="S431" t="s">
        <v>6</v>
      </c>
      <c r="T431">
        <v>11.857913999999999</v>
      </c>
      <c r="U431">
        <v>4.6789999999999998E-2</v>
      </c>
      <c r="V431" t="s">
        <v>7</v>
      </c>
      <c r="W431">
        <v>7.2121700000000004</v>
      </c>
      <c r="X431">
        <v>5.2110000000000004E-3</v>
      </c>
      <c r="Y431" t="s">
        <v>8</v>
      </c>
      <c r="Z431">
        <v>39.528654000000003</v>
      </c>
      <c r="AA431">
        <v>0.38894000000000001</v>
      </c>
      <c r="AB431" t="s">
        <v>9</v>
      </c>
      <c r="AC431">
        <v>6596.4301759999998</v>
      </c>
      <c r="AD431">
        <v>3803.241442</v>
      </c>
      <c r="AE431" t="s">
        <v>10</v>
      </c>
      <c r="AF431">
        <v>1.33E-3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7956.5181599999996</v>
      </c>
      <c r="I432">
        <v>4825.4528890000001</v>
      </c>
      <c r="J432" t="s">
        <v>3</v>
      </c>
      <c r="K432">
        <v>7449.4015179999997</v>
      </c>
      <c r="L432">
        <v>4505.5419879999999</v>
      </c>
      <c r="M432" t="s">
        <v>4</v>
      </c>
      <c r="N432">
        <v>105.094424</v>
      </c>
      <c r="O432">
        <v>4.8140830000000001</v>
      </c>
      <c r="P432" t="s">
        <v>5</v>
      </c>
      <c r="Q432">
        <v>78.495943999999994</v>
      </c>
      <c r="R432">
        <v>0.58651399999999998</v>
      </c>
      <c r="S432" t="s">
        <v>6</v>
      </c>
      <c r="T432">
        <v>13.04583</v>
      </c>
      <c r="U432">
        <v>5.2226000000000002E-2</v>
      </c>
      <c r="V432" t="s">
        <v>7</v>
      </c>
      <c r="W432">
        <v>7.9329239999999999</v>
      </c>
      <c r="X432">
        <v>5.5149999999999999E-3</v>
      </c>
      <c r="Y432" t="s">
        <v>8</v>
      </c>
      <c r="Z432">
        <v>43.492226000000002</v>
      </c>
      <c r="AA432">
        <v>0.46002300000000002</v>
      </c>
      <c r="AB432" t="s">
        <v>9</v>
      </c>
      <c r="AC432">
        <v>7253.3453239999999</v>
      </c>
      <c r="AD432">
        <v>4432.112177</v>
      </c>
      <c r="AE432" t="s">
        <v>10</v>
      </c>
      <c r="AF432">
        <v>1.323E-3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8679.531524</v>
      </c>
      <c r="I433">
        <v>5154.5896130000001</v>
      </c>
      <c r="J433" t="s">
        <v>3</v>
      </c>
      <c r="K433">
        <v>8126.1054919999997</v>
      </c>
      <c r="L433">
        <v>4835.7373010000001</v>
      </c>
      <c r="M433" t="s">
        <v>4</v>
      </c>
      <c r="N433">
        <v>114.689052</v>
      </c>
      <c r="O433">
        <v>5.6673910000000003</v>
      </c>
      <c r="P433" t="s">
        <v>5</v>
      </c>
      <c r="Q433">
        <v>85.659672</v>
      </c>
      <c r="R433">
        <v>0.63412900000000005</v>
      </c>
      <c r="S433" t="s">
        <v>6</v>
      </c>
      <c r="T433">
        <v>14.231816</v>
      </c>
      <c r="U433">
        <v>6.0797999999999998E-2</v>
      </c>
      <c r="V433" t="s">
        <v>7</v>
      </c>
      <c r="W433">
        <v>8.6582659999999994</v>
      </c>
      <c r="X433">
        <v>7.4599999999999996E-3</v>
      </c>
      <c r="Y433" t="s">
        <v>8</v>
      </c>
      <c r="Z433">
        <v>47.457756000000003</v>
      </c>
      <c r="AA433">
        <v>0.51089399999999996</v>
      </c>
      <c r="AB433" t="s">
        <v>9</v>
      </c>
      <c r="AC433">
        <v>7912.1503119999998</v>
      </c>
      <c r="AD433">
        <v>4759.7277670000003</v>
      </c>
      <c r="AE433" t="s">
        <v>10</v>
      </c>
      <c r="AF433">
        <v>1.3029999999999999E-3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9398.4469700000009</v>
      </c>
      <c r="I434">
        <v>6219.3975829999999</v>
      </c>
      <c r="J434" t="s">
        <v>3</v>
      </c>
      <c r="K434">
        <v>8798.7400799999996</v>
      </c>
      <c r="L434">
        <v>5901.2695819999999</v>
      </c>
      <c r="M434" t="s">
        <v>4</v>
      </c>
      <c r="N434">
        <v>124.282726</v>
      </c>
      <c r="O434">
        <v>6.6730830000000001</v>
      </c>
      <c r="P434" t="s">
        <v>5</v>
      </c>
      <c r="Q434">
        <v>92.843328</v>
      </c>
      <c r="R434">
        <v>0.70651699999999995</v>
      </c>
      <c r="S434" t="s">
        <v>6</v>
      </c>
      <c r="T434">
        <v>15.424682000000001</v>
      </c>
      <c r="U434">
        <v>6.8214999999999998E-2</v>
      </c>
      <c r="V434" t="s">
        <v>7</v>
      </c>
      <c r="W434">
        <v>9.3887699999999992</v>
      </c>
      <c r="X434">
        <v>1.0482E-2</v>
      </c>
      <c r="Y434" t="s">
        <v>8</v>
      </c>
      <c r="Z434">
        <v>51.444070000000004</v>
      </c>
      <c r="AA434">
        <v>0.57324299999999995</v>
      </c>
      <c r="AB434" t="s">
        <v>9</v>
      </c>
      <c r="AC434">
        <v>8566.8665220000003</v>
      </c>
      <c r="AD434">
        <v>5840.8875580000004</v>
      </c>
      <c r="AE434" t="s">
        <v>10</v>
      </c>
      <c r="AF434">
        <v>1.299E-3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10117.691326</v>
      </c>
      <c r="I435">
        <v>8290.6697519999998</v>
      </c>
      <c r="J435" t="s">
        <v>3</v>
      </c>
      <c r="K435">
        <v>9471.8624340000006</v>
      </c>
      <c r="L435">
        <v>7945.2865819999997</v>
      </c>
      <c r="M435" t="s">
        <v>4</v>
      </c>
      <c r="N435">
        <v>133.83248800000001</v>
      </c>
      <c r="O435">
        <v>7.5814830000000004</v>
      </c>
      <c r="P435" t="s">
        <v>5</v>
      </c>
      <c r="Q435">
        <v>99.988050000000001</v>
      </c>
      <c r="R435">
        <v>0.78315699999999999</v>
      </c>
      <c r="S435" t="s">
        <v>6</v>
      </c>
      <c r="T435">
        <v>16.615414000000001</v>
      </c>
      <c r="U435">
        <v>7.4477000000000002E-2</v>
      </c>
      <c r="V435" t="s">
        <v>7</v>
      </c>
      <c r="W435">
        <v>10.111084</v>
      </c>
      <c r="X435">
        <v>1.0449999999999999E-2</v>
      </c>
      <c r="Y435" t="s">
        <v>8</v>
      </c>
      <c r="Z435">
        <v>55.39931</v>
      </c>
      <c r="AA435">
        <v>0.64249800000000001</v>
      </c>
      <c r="AB435" t="s">
        <v>9</v>
      </c>
      <c r="AC435">
        <v>9222.1562900000008</v>
      </c>
      <c r="AD435">
        <v>7900.0845120000004</v>
      </c>
      <c r="AE435" t="s">
        <v>10</v>
      </c>
      <c r="AF435">
        <v>1.2930000000000001E-3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10842.80278</v>
      </c>
      <c r="I436">
        <v>9885.8495370000001</v>
      </c>
      <c r="J436" t="s">
        <v>3</v>
      </c>
      <c r="K436">
        <v>10150.811282000001</v>
      </c>
      <c r="L436">
        <v>9487.2935560000005</v>
      </c>
      <c r="M436" t="s">
        <v>4</v>
      </c>
      <c r="N436">
        <v>143.3689</v>
      </c>
      <c r="O436">
        <v>8.7371499999999997</v>
      </c>
      <c r="P436" t="s">
        <v>5</v>
      </c>
      <c r="Q436">
        <v>107.151168</v>
      </c>
      <c r="R436">
        <v>0.87164799999999998</v>
      </c>
      <c r="S436" t="s">
        <v>6</v>
      </c>
      <c r="T436">
        <v>17.800301999999999</v>
      </c>
      <c r="U436">
        <v>8.1939999999999999E-2</v>
      </c>
      <c r="V436" t="s">
        <v>7</v>
      </c>
      <c r="W436">
        <v>10.838642</v>
      </c>
      <c r="X436">
        <v>1.1244000000000001E-2</v>
      </c>
      <c r="Y436" t="s">
        <v>8</v>
      </c>
      <c r="Z436">
        <v>59.370491999999999</v>
      </c>
      <c r="AA436">
        <v>0.74131100000000005</v>
      </c>
      <c r="AB436" t="s">
        <v>9</v>
      </c>
      <c r="AC436">
        <v>9883.2736440000008</v>
      </c>
      <c r="AD436">
        <v>9445.3876970000001</v>
      </c>
      <c r="AE436" t="s">
        <v>10</v>
      </c>
      <c r="AF436">
        <v>1.284E-3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11568.686688</v>
      </c>
      <c r="I437">
        <v>11493.211971000001</v>
      </c>
      <c r="J437" t="s">
        <v>3</v>
      </c>
      <c r="K437">
        <v>10830.68043</v>
      </c>
      <c r="L437">
        <v>11032.407912999999</v>
      </c>
      <c r="M437" t="s">
        <v>4</v>
      </c>
      <c r="N437">
        <v>152.85176999999999</v>
      </c>
      <c r="O437">
        <v>9.8874189999999995</v>
      </c>
      <c r="P437" t="s">
        <v>5</v>
      </c>
      <c r="Q437">
        <v>114.305708</v>
      </c>
      <c r="R437">
        <v>1.0321709999999999</v>
      </c>
      <c r="S437" t="s">
        <v>6</v>
      </c>
      <c r="T437">
        <v>18.981368</v>
      </c>
      <c r="U437">
        <v>9.178E-2</v>
      </c>
      <c r="V437" t="s">
        <v>7</v>
      </c>
      <c r="W437">
        <v>11.564933999999999</v>
      </c>
      <c r="X437">
        <v>1.3372999999999999E-2</v>
      </c>
      <c r="Y437" t="s">
        <v>8</v>
      </c>
      <c r="Z437">
        <v>63.345283999999999</v>
      </c>
      <c r="AA437">
        <v>0.88159600000000005</v>
      </c>
      <c r="AB437" t="s">
        <v>9</v>
      </c>
      <c r="AC437">
        <v>10545.375494</v>
      </c>
      <c r="AD437">
        <v>10968.438153999999</v>
      </c>
      <c r="AE437" t="s">
        <v>10</v>
      </c>
      <c r="AF437">
        <v>1.279E-3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12289.254010000001</v>
      </c>
      <c r="I438">
        <v>12757.746134999999</v>
      </c>
      <c r="J438" t="s">
        <v>3</v>
      </c>
      <c r="K438">
        <v>11505.196076</v>
      </c>
      <c r="L438">
        <v>12152.764675</v>
      </c>
      <c r="M438" t="s">
        <v>4</v>
      </c>
      <c r="N438">
        <v>162.35587000000001</v>
      </c>
      <c r="O438">
        <v>11.125309</v>
      </c>
      <c r="P438" t="s">
        <v>5</v>
      </c>
      <c r="Q438">
        <v>121.466442</v>
      </c>
      <c r="R438">
        <v>1.091909</v>
      </c>
      <c r="S438" t="s">
        <v>6</v>
      </c>
      <c r="T438">
        <v>20.168963999999999</v>
      </c>
      <c r="U438">
        <v>0.101455</v>
      </c>
      <c r="V438" t="s">
        <v>7</v>
      </c>
      <c r="W438">
        <v>12.297651999999999</v>
      </c>
      <c r="X438">
        <v>1.5292999999999999E-2</v>
      </c>
      <c r="Y438" t="s">
        <v>8</v>
      </c>
      <c r="Z438">
        <v>67.309184000000002</v>
      </c>
      <c r="AA438">
        <v>0.93093499999999996</v>
      </c>
      <c r="AB438" t="s">
        <v>9</v>
      </c>
      <c r="AC438">
        <v>11202.092298</v>
      </c>
      <c r="AD438">
        <v>12050.986150999999</v>
      </c>
      <c r="AE438" t="s">
        <v>10</v>
      </c>
      <c r="AF438">
        <v>1.2750000000000001E-3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13010.934982000001</v>
      </c>
      <c r="I439">
        <v>14385.069434999999</v>
      </c>
      <c r="J439" t="s">
        <v>3</v>
      </c>
      <c r="K439">
        <v>12180.657413999999</v>
      </c>
      <c r="L439">
        <v>13695.862112999999</v>
      </c>
      <c r="M439" t="s">
        <v>4</v>
      </c>
      <c r="N439">
        <v>171.920794</v>
      </c>
      <c r="O439">
        <v>12.752611999999999</v>
      </c>
      <c r="P439" t="s">
        <v>5</v>
      </c>
      <c r="Q439">
        <v>128.60515599999999</v>
      </c>
      <c r="R439">
        <v>1.15343</v>
      </c>
      <c r="S439" t="s">
        <v>6</v>
      </c>
      <c r="T439">
        <v>21.352606000000002</v>
      </c>
      <c r="U439">
        <v>0.111321</v>
      </c>
      <c r="V439" t="s">
        <v>7</v>
      </c>
      <c r="W439">
        <v>13.023206</v>
      </c>
      <c r="X439">
        <v>1.7780000000000001E-2</v>
      </c>
      <c r="Y439" t="s">
        <v>8</v>
      </c>
      <c r="Z439">
        <v>71.268124</v>
      </c>
      <c r="AA439">
        <v>0.98765499999999995</v>
      </c>
      <c r="AB439" t="s">
        <v>9</v>
      </c>
      <c r="AC439">
        <v>11859.717906</v>
      </c>
      <c r="AD439">
        <v>13590.582128</v>
      </c>
      <c r="AE439" t="s">
        <v>10</v>
      </c>
      <c r="AF439">
        <v>1.274E-3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13734.807268</v>
      </c>
      <c r="I440">
        <v>15707.23986</v>
      </c>
      <c r="J440" t="s">
        <v>3</v>
      </c>
      <c r="K440">
        <v>12858.393357999999</v>
      </c>
      <c r="L440">
        <v>14943.717930000001</v>
      </c>
      <c r="M440" t="s">
        <v>4</v>
      </c>
      <c r="N440">
        <v>181.46056999999999</v>
      </c>
      <c r="O440">
        <v>13.500526000000001</v>
      </c>
      <c r="P440" t="s">
        <v>5</v>
      </c>
      <c r="Q440">
        <v>135.778346</v>
      </c>
      <c r="R440">
        <v>1.257028</v>
      </c>
      <c r="S440" t="s">
        <v>6</v>
      </c>
      <c r="T440">
        <v>22.56231</v>
      </c>
      <c r="U440">
        <v>0.122747</v>
      </c>
      <c r="V440" t="s">
        <v>7</v>
      </c>
      <c r="W440">
        <v>13.756276</v>
      </c>
      <c r="X440">
        <v>2.1787999999999998E-2</v>
      </c>
      <c r="Y440" t="s">
        <v>8</v>
      </c>
      <c r="Z440">
        <v>75.222275999999994</v>
      </c>
      <c r="AA440">
        <v>1.070068</v>
      </c>
      <c r="AB440" t="s">
        <v>9</v>
      </c>
      <c r="AC440">
        <v>12519.58862</v>
      </c>
      <c r="AD440">
        <v>14814.381124</v>
      </c>
      <c r="AE440" t="s">
        <v>10</v>
      </c>
      <c r="AF440">
        <v>1.2570000000000001E-3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14455.687226</v>
      </c>
      <c r="I441">
        <v>16773.533323</v>
      </c>
      <c r="J441" t="s">
        <v>3</v>
      </c>
      <c r="K441">
        <v>13533.056167999999</v>
      </c>
      <c r="L441">
        <v>16027.702133999999</v>
      </c>
      <c r="M441" t="s">
        <v>4</v>
      </c>
      <c r="N441">
        <v>191.046402</v>
      </c>
      <c r="O441">
        <v>14.349659000000001</v>
      </c>
      <c r="P441" t="s">
        <v>5</v>
      </c>
      <c r="Q441">
        <v>142.92555999999999</v>
      </c>
      <c r="R441">
        <v>1.3773340000000001</v>
      </c>
      <c r="S441" t="s">
        <v>6</v>
      </c>
      <c r="T441">
        <v>23.752155999999999</v>
      </c>
      <c r="U441">
        <v>0.13769200000000001</v>
      </c>
      <c r="V441" t="s">
        <v>7</v>
      </c>
      <c r="W441">
        <v>14.480406</v>
      </c>
      <c r="X441">
        <v>2.3844000000000001E-2</v>
      </c>
      <c r="Y441" t="s">
        <v>8</v>
      </c>
      <c r="Z441">
        <v>79.184073999999995</v>
      </c>
      <c r="AA441">
        <v>1.1494800000000001</v>
      </c>
      <c r="AB441" t="s">
        <v>9</v>
      </c>
      <c r="AC441">
        <v>13176.382535999999</v>
      </c>
      <c r="AD441">
        <v>15917.156932</v>
      </c>
      <c r="AE441" t="s">
        <v>10</v>
      </c>
      <c r="AF441">
        <v>1.2539999999999999E-3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429.161812</v>
      </c>
      <c r="I462">
        <v>149.78094400000001</v>
      </c>
      <c r="J462" t="s">
        <v>3</v>
      </c>
      <c r="K462">
        <v>383.87749600000001</v>
      </c>
      <c r="L462">
        <v>140.62562</v>
      </c>
      <c r="M462" t="s">
        <v>4</v>
      </c>
      <c r="N462">
        <v>8.9922280000000008</v>
      </c>
      <c r="O462">
        <v>7.5636999999999996E-2</v>
      </c>
      <c r="P462" t="s">
        <v>5</v>
      </c>
      <c r="Q462">
        <v>0</v>
      </c>
      <c r="R462">
        <v>0</v>
      </c>
      <c r="S462" t="s">
        <v>6</v>
      </c>
      <c r="T462">
        <v>1.1237539999999999</v>
      </c>
      <c r="U462">
        <v>2.6819999999999999E-3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6.3619999999999996E-3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0.99498299999999995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857.91127400000005</v>
      </c>
      <c r="I463">
        <v>538.834115</v>
      </c>
      <c r="J463" t="s">
        <v>3</v>
      </c>
      <c r="K463">
        <v>767.56883000000005</v>
      </c>
      <c r="L463">
        <v>516.68397200000004</v>
      </c>
      <c r="M463" t="s">
        <v>4</v>
      </c>
      <c r="N463">
        <v>17.985344000000001</v>
      </c>
      <c r="O463">
        <v>0.218857</v>
      </c>
      <c r="P463" t="s">
        <v>5</v>
      </c>
      <c r="Q463">
        <v>0</v>
      </c>
      <c r="R463">
        <v>0</v>
      </c>
      <c r="S463" t="s">
        <v>6</v>
      </c>
      <c r="T463">
        <v>2.23759</v>
      </c>
      <c r="U463">
        <v>4.3150000000000003E-3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4.0949999999999997E-3</v>
      </c>
      <c r="AD463">
        <v>1.0000000000000001E-5</v>
      </c>
      <c r="AE463" t="s">
        <v>10</v>
      </c>
      <c r="AF463">
        <v>0</v>
      </c>
      <c r="AG463">
        <v>0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1286.2187980000001</v>
      </c>
      <c r="I464">
        <v>1109.5652239999999</v>
      </c>
      <c r="J464" t="s">
        <v>3</v>
      </c>
      <c r="K464">
        <v>1150.8779919999999</v>
      </c>
      <c r="L464">
        <v>1067.7554829999999</v>
      </c>
      <c r="M464" t="s">
        <v>4</v>
      </c>
      <c r="N464">
        <v>26.934874000000001</v>
      </c>
      <c r="O464">
        <v>0.48569499999999999</v>
      </c>
      <c r="P464" t="s">
        <v>5</v>
      </c>
      <c r="Q464">
        <v>0</v>
      </c>
      <c r="R464">
        <v>0</v>
      </c>
      <c r="S464" t="s">
        <v>6</v>
      </c>
      <c r="T464">
        <v>3.3522259999999999</v>
      </c>
      <c r="U464">
        <v>6.9760000000000004E-3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3.14E-3</v>
      </c>
      <c r="AD464">
        <v>6.0000000000000002E-6</v>
      </c>
      <c r="AE464" t="s">
        <v>10</v>
      </c>
      <c r="AF464">
        <v>0</v>
      </c>
      <c r="AG464">
        <v>0</v>
      </c>
      <c r="AH464" t="s">
        <v>11</v>
      </c>
      <c r="AI464">
        <v>0.99509499999999995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1715.3473320000001</v>
      </c>
      <c r="I465">
        <v>2078.63931</v>
      </c>
      <c r="J465" t="s">
        <v>3</v>
      </c>
      <c r="K465">
        <v>1534.820982</v>
      </c>
      <c r="L465">
        <v>2014.3270580000001</v>
      </c>
      <c r="M465" t="s">
        <v>4</v>
      </c>
      <c r="N465">
        <v>35.942684</v>
      </c>
      <c r="O465">
        <v>0.73522799999999999</v>
      </c>
      <c r="P465" t="s">
        <v>5</v>
      </c>
      <c r="Q465">
        <v>0</v>
      </c>
      <c r="R465">
        <v>0</v>
      </c>
      <c r="S465" t="s">
        <v>6</v>
      </c>
      <c r="T465">
        <v>4.4725479999999997</v>
      </c>
      <c r="U465">
        <v>1.1929E-2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2.222E-3</v>
      </c>
      <c r="AD465">
        <v>1.9999999999999999E-6</v>
      </c>
      <c r="AE465" t="s">
        <v>10</v>
      </c>
      <c r="AF465">
        <v>0</v>
      </c>
      <c r="AG465">
        <v>0</v>
      </c>
      <c r="AH465" t="s">
        <v>11</v>
      </c>
      <c r="AI465">
        <v>0.99510600000000005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2144.208486</v>
      </c>
      <c r="I466">
        <v>3072.9037600000001</v>
      </c>
      <c r="J466" t="s">
        <v>3</v>
      </c>
      <c r="K466">
        <v>1918.604638</v>
      </c>
      <c r="L466">
        <v>2987.3485420000002</v>
      </c>
      <c r="M466" t="s">
        <v>4</v>
      </c>
      <c r="N466">
        <v>44.906461999999998</v>
      </c>
      <c r="O466">
        <v>0.92858200000000002</v>
      </c>
      <c r="P466" t="s">
        <v>5</v>
      </c>
      <c r="Q466">
        <v>0</v>
      </c>
      <c r="R466">
        <v>0</v>
      </c>
      <c r="S466" t="s">
        <v>6</v>
      </c>
      <c r="T466">
        <v>5.6009900000000004</v>
      </c>
      <c r="U466">
        <v>1.9202E-2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1.9789999999999999E-3</v>
      </c>
      <c r="AD466">
        <v>9.9999999999999995E-7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2572.9890059999998</v>
      </c>
      <c r="I467">
        <v>4323.7705990000004</v>
      </c>
      <c r="J467" t="s">
        <v>3</v>
      </c>
      <c r="K467">
        <v>2302.2513020000001</v>
      </c>
      <c r="L467">
        <v>4203.6889789999996</v>
      </c>
      <c r="M467" t="s">
        <v>4</v>
      </c>
      <c r="N467">
        <v>53.931883999999997</v>
      </c>
      <c r="O467">
        <v>1.3588279999999999</v>
      </c>
      <c r="P467" t="s">
        <v>5</v>
      </c>
      <c r="Q467">
        <v>0</v>
      </c>
      <c r="R467">
        <v>0</v>
      </c>
      <c r="S467" t="s">
        <v>6</v>
      </c>
      <c r="T467">
        <v>6.7196939999999996</v>
      </c>
      <c r="U467">
        <v>2.4063999999999999E-2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1.8129999999999999E-3</v>
      </c>
      <c r="AD467">
        <v>9.9999999999999995E-7</v>
      </c>
      <c r="AE467" t="s">
        <v>10</v>
      </c>
      <c r="AF467">
        <v>0</v>
      </c>
      <c r="AG467">
        <v>0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3001.6045079999999</v>
      </c>
      <c r="I468">
        <v>5746.8964729999998</v>
      </c>
      <c r="J468" t="s">
        <v>3</v>
      </c>
      <c r="K468">
        <v>2685.654434</v>
      </c>
      <c r="L468">
        <v>5617.7840299999998</v>
      </c>
      <c r="M468" t="s">
        <v>4</v>
      </c>
      <c r="N468">
        <v>62.95187</v>
      </c>
      <c r="O468">
        <v>1.6954199999999999</v>
      </c>
      <c r="P468" t="s">
        <v>5</v>
      </c>
      <c r="Q468">
        <v>0</v>
      </c>
      <c r="R468">
        <v>0</v>
      </c>
      <c r="S468" t="s">
        <v>6</v>
      </c>
      <c r="T468">
        <v>7.8441419999999997</v>
      </c>
      <c r="U468">
        <v>2.6897000000000001E-2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1.609E-3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3430.0032040000001</v>
      </c>
      <c r="I469">
        <v>7447.1479390000004</v>
      </c>
      <c r="J469" t="s">
        <v>3</v>
      </c>
      <c r="K469">
        <v>3069.0676159999998</v>
      </c>
      <c r="L469">
        <v>7267.9212740000003</v>
      </c>
      <c r="M469" t="s">
        <v>4</v>
      </c>
      <c r="N469">
        <v>71.915065999999996</v>
      </c>
      <c r="O469">
        <v>1.97993</v>
      </c>
      <c r="P469" t="s">
        <v>5</v>
      </c>
      <c r="Q469">
        <v>0</v>
      </c>
      <c r="R469">
        <v>0</v>
      </c>
      <c r="S469" t="s">
        <v>6</v>
      </c>
      <c r="T469">
        <v>8.9791720000000002</v>
      </c>
      <c r="U469">
        <v>3.2183000000000003E-2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1.5449999999999999E-3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3858.2408919999998</v>
      </c>
      <c r="I470">
        <v>9261.185211</v>
      </c>
      <c r="J470" t="s">
        <v>3</v>
      </c>
      <c r="K470">
        <v>3452.2441199999998</v>
      </c>
      <c r="L470">
        <v>9023.230673</v>
      </c>
      <c r="M470" t="s">
        <v>4</v>
      </c>
      <c r="N470">
        <v>80.809786000000003</v>
      </c>
      <c r="O470">
        <v>2.5356700000000001</v>
      </c>
      <c r="P470" t="s">
        <v>5</v>
      </c>
      <c r="Q470">
        <v>0</v>
      </c>
      <c r="R470">
        <v>0</v>
      </c>
      <c r="S470" t="s">
        <v>6</v>
      </c>
      <c r="T470">
        <v>10.096463999999999</v>
      </c>
      <c r="U470">
        <v>3.7704000000000001E-2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1.5269999999999999E-3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4286.9794760000004</v>
      </c>
      <c r="I471">
        <v>11475.881336</v>
      </c>
      <c r="J471" t="s">
        <v>3</v>
      </c>
      <c r="K471">
        <v>3835.9483100000002</v>
      </c>
      <c r="L471">
        <v>11178.679330000001</v>
      </c>
      <c r="M471" t="s">
        <v>4</v>
      </c>
      <c r="N471">
        <v>89.745121999999995</v>
      </c>
      <c r="O471">
        <v>3.1974149999999999</v>
      </c>
      <c r="P471" t="s">
        <v>5</v>
      </c>
      <c r="Q471">
        <v>0</v>
      </c>
      <c r="R471">
        <v>0</v>
      </c>
      <c r="S471" t="s">
        <v>6</v>
      </c>
      <c r="T471">
        <v>11.21725</v>
      </c>
      <c r="U471">
        <v>4.6046999999999998E-2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1.4909999999999999E-3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0.99511300000000003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4714.966512</v>
      </c>
      <c r="I472">
        <v>13625.030859</v>
      </c>
      <c r="J472" t="s">
        <v>3</v>
      </c>
      <c r="K472">
        <v>4218.9247519999999</v>
      </c>
      <c r="L472">
        <v>13277.150465999999</v>
      </c>
      <c r="M472" t="s">
        <v>4</v>
      </c>
      <c r="N472">
        <v>98.646158</v>
      </c>
      <c r="O472">
        <v>3.93072</v>
      </c>
      <c r="P472" t="s">
        <v>5</v>
      </c>
      <c r="Q472">
        <v>0</v>
      </c>
      <c r="R472">
        <v>0</v>
      </c>
      <c r="S472" t="s">
        <v>6</v>
      </c>
      <c r="T472">
        <v>12.333936</v>
      </c>
      <c r="U472">
        <v>5.7097000000000002E-2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1.4790000000000001E-3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5143.4429680000003</v>
      </c>
      <c r="I473">
        <v>16397.603322999999</v>
      </c>
      <c r="J473" t="s">
        <v>3</v>
      </c>
      <c r="K473">
        <v>4602.4698479999997</v>
      </c>
      <c r="L473">
        <v>16006.210214000001</v>
      </c>
      <c r="M473" t="s">
        <v>4</v>
      </c>
      <c r="N473">
        <v>107.57949000000001</v>
      </c>
      <c r="O473">
        <v>4.855607</v>
      </c>
      <c r="P473" t="s">
        <v>5</v>
      </c>
      <c r="Q473">
        <v>0</v>
      </c>
      <c r="R473">
        <v>0</v>
      </c>
      <c r="S473" t="s">
        <v>6</v>
      </c>
      <c r="T473">
        <v>13.456288000000001</v>
      </c>
      <c r="U473">
        <v>6.7443000000000003E-2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1.402E-3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5571.4187380000003</v>
      </c>
      <c r="I474">
        <v>18970.187052000001</v>
      </c>
      <c r="J474" t="s">
        <v>3</v>
      </c>
      <c r="K474">
        <v>4985.3681900000001</v>
      </c>
      <c r="L474">
        <v>18531.056790999999</v>
      </c>
      <c r="M474" t="s">
        <v>4</v>
      </c>
      <c r="N474">
        <v>116.57873600000001</v>
      </c>
      <c r="O474">
        <v>5.5149249999999999</v>
      </c>
      <c r="P474" t="s">
        <v>5</v>
      </c>
      <c r="Q474">
        <v>0</v>
      </c>
      <c r="R474">
        <v>0</v>
      </c>
      <c r="S474" t="s">
        <v>6</v>
      </c>
      <c r="T474">
        <v>14.567834</v>
      </c>
      <c r="U474">
        <v>7.5089000000000003E-2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1.3760000000000001E-3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5999.7857960000001</v>
      </c>
      <c r="I475">
        <v>21688.122234999999</v>
      </c>
      <c r="J475" t="s">
        <v>3</v>
      </c>
      <c r="K475">
        <v>5368.7312979999997</v>
      </c>
      <c r="L475">
        <v>21195.202009000001</v>
      </c>
      <c r="M475" t="s">
        <v>4</v>
      </c>
      <c r="N475">
        <v>125.485404</v>
      </c>
      <c r="O475">
        <v>6.092708</v>
      </c>
      <c r="P475" t="s">
        <v>5</v>
      </c>
      <c r="Q475">
        <v>0</v>
      </c>
      <c r="R475">
        <v>0</v>
      </c>
      <c r="S475" t="s">
        <v>6</v>
      </c>
      <c r="T475">
        <v>15.69445</v>
      </c>
      <c r="U475">
        <v>7.7410000000000007E-2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1.361E-3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0.99511400000000005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6429.0151420000002</v>
      </c>
      <c r="I476">
        <v>24729.081887</v>
      </c>
      <c r="J476" t="s">
        <v>3</v>
      </c>
      <c r="K476">
        <v>5753.0750399999997</v>
      </c>
      <c r="L476">
        <v>24227.575819000002</v>
      </c>
      <c r="M476" t="s">
        <v>4</v>
      </c>
      <c r="N476">
        <v>134.42170200000001</v>
      </c>
      <c r="O476">
        <v>6.9270019999999999</v>
      </c>
      <c r="P476" t="s">
        <v>5</v>
      </c>
      <c r="Q476">
        <v>0</v>
      </c>
      <c r="R476">
        <v>0</v>
      </c>
      <c r="S476" t="s">
        <v>6</v>
      </c>
      <c r="T476">
        <v>16.810804000000001</v>
      </c>
      <c r="U476">
        <v>8.4128999999999995E-2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6857.397586</v>
      </c>
      <c r="I477">
        <v>27869.956511</v>
      </c>
      <c r="J477" t="s">
        <v>3</v>
      </c>
      <c r="K477">
        <v>6136.5018899999995</v>
      </c>
      <c r="L477">
        <v>27370.302847999999</v>
      </c>
      <c r="M477" t="s">
        <v>4</v>
      </c>
      <c r="N477">
        <v>143.34150199999999</v>
      </c>
      <c r="O477">
        <v>7.8301860000000003</v>
      </c>
      <c r="P477" t="s">
        <v>5</v>
      </c>
      <c r="Q477">
        <v>0</v>
      </c>
      <c r="R477">
        <v>0</v>
      </c>
      <c r="S477" t="s">
        <v>6</v>
      </c>
      <c r="T477">
        <v>17.931994</v>
      </c>
      <c r="U477">
        <v>9.6369999999999997E-2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1.3140000000000001E-3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7287.0638419999996</v>
      </c>
      <c r="I478">
        <v>31316.13019</v>
      </c>
      <c r="J478" t="s">
        <v>3</v>
      </c>
      <c r="K478">
        <v>6520.9374019999996</v>
      </c>
      <c r="L478">
        <v>30704.328540999999</v>
      </c>
      <c r="M478" t="s">
        <v>4</v>
      </c>
      <c r="N478">
        <v>152.326672</v>
      </c>
      <c r="O478">
        <v>8.5570489999999992</v>
      </c>
      <c r="P478" t="s">
        <v>5</v>
      </c>
      <c r="Q478">
        <v>0</v>
      </c>
      <c r="R478">
        <v>0</v>
      </c>
      <c r="S478" t="s">
        <v>6</v>
      </c>
      <c r="T478">
        <v>19.057988000000002</v>
      </c>
      <c r="U478">
        <v>0.103211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1.3110000000000001E-3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7716.3890080000001</v>
      </c>
      <c r="I479">
        <v>34776.710895999997</v>
      </c>
      <c r="J479" t="s">
        <v>3</v>
      </c>
      <c r="K479">
        <v>6905.0110439999999</v>
      </c>
      <c r="L479">
        <v>34107.396569999997</v>
      </c>
      <c r="M479" t="s">
        <v>4</v>
      </c>
      <c r="N479">
        <v>161.38871599999999</v>
      </c>
      <c r="O479">
        <v>9.7133620000000001</v>
      </c>
      <c r="P479" t="s">
        <v>5</v>
      </c>
      <c r="Q479">
        <v>0</v>
      </c>
      <c r="R479">
        <v>0</v>
      </c>
      <c r="S479" t="s">
        <v>6</v>
      </c>
      <c r="T479">
        <v>20.181114000000001</v>
      </c>
      <c r="U479">
        <v>0.11214499999999999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1.3110000000000001E-3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8145.0311680000004</v>
      </c>
      <c r="I480">
        <v>38821.378542999999</v>
      </c>
      <c r="J480" t="s">
        <v>3</v>
      </c>
      <c r="K480">
        <v>7288.4354000000003</v>
      </c>
      <c r="L480">
        <v>38115.937757</v>
      </c>
      <c r="M480" t="s">
        <v>4</v>
      </c>
      <c r="N480">
        <v>170.39364800000001</v>
      </c>
      <c r="O480">
        <v>11.154944</v>
      </c>
      <c r="P480" t="s">
        <v>5</v>
      </c>
      <c r="Q480">
        <v>0</v>
      </c>
      <c r="R480">
        <v>0</v>
      </c>
      <c r="S480" t="s">
        <v>6</v>
      </c>
      <c r="T480">
        <v>21.327088</v>
      </c>
      <c r="U480">
        <v>0.13359799999999999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1.3090000000000001E-3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8573.5996140000007</v>
      </c>
      <c r="I481">
        <v>42881.029161999999</v>
      </c>
      <c r="J481" t="s">
        <v>3</v>
      </c>
      <c r="K481">
        <v>7671.8159839999998</v>
      </c>
      <c r="L481">
        <v>42135.258045000002</v>
      </c>
      <c r="M481" t="s">
        <v>4</v>
      </c>
      <c r="N481">
        <v>179.440414</v>
      </c>
      <c r="O481">
        <v>12.028914</v>
      </c>
      <c r="P481" t="s">
        <v>5</v>
      </c>
      <c r="Q481">
        <v>0</v>
      </c>
      <c r="R481">
        <v>0</v>
      </c>
      <c r="S481" t="s">
        <v>6</v>
      </c>
      <c r="T481">
        <v>22.453845999999999</v>
      </c>
      <c r="U481">
        <v>0.144736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1.284E-3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361.05927200000002</v>
      </c>
      <c r="I482">
        <v>74.255651999999998</v>
      </c>
      <c r="J482" t="s">
        <v>3</v>
      </c>
      <c r="K482">
        <v>336.61450600000001</v>
      </c>
      <c r="L482">
        <v>62.262146000000001</v>
      </c>
      <c r="M482" t="s">
        <v>4</v>
      </c>
      <c r="N482">
        <v>5.1202940000000003</v>
      </c>
      <c r="O482">
        <v>0.117961</v>
      </c>
      <c r="P482" t="s">
        <v>5</v>
      </c>
      <c r="Q482">
        <v>8.1441999999999997</v>
      </c>
      <c r="R482">
        <v>2.7295E-2</v>
      </c>
      <c r="S482" t="s">
        <v>6</v>
      </c>
      <c r="T482">
        <v>2.8653740000000001</v>
      </c>
      <c r="U482">
        <v>2.2411E-2</v>
      </c>
      <c r="V482" t="s">
        <v>7</v>
      </c>
      <c r="W482">
        <v>0.64807800000000004</v>
      </c>
      <c r="X482">
        <v>4.66E-4</v>
      </c>
      <c r="Y482" t="s">
        <v>8</v>
      </c>
      <c r="Z482">
        <v>3.3838119999999998</v>
      </c>
      <c r="AA482">
        <v>5.378E-3</v>
      </c>
      <c r="AB482" t="s">
        <v>9</v>
      </c>
      <c r="AC482">
        <v>322.36346800000001</v>
      </c>
      <c r="AD482">
        <v>59.325119999999998</v>
      </c>
      <c r="AE482" t="s">
        <v>10</v>
      </c>
      <c r="AF482">
        <v>5.8989999999999997E-3</v>
      </c>
      <c r="AG482">
        <v>1.7E-5</v>
      </c>
      <c r="AH482" t="s">
        <v>11</v>
      </c>
      <c r="AI482">
        <v>0.99480599999999997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722.13207999999997</v>
      </c>
      <c r="I483">
        <v>242.51774800000001</v>
      </c>
      <c r="J483" t="s">
        <v>3</v>
      </c>
      <c r="K483">
        <v>673.31591200000003</v>
      </c>
      <c r="L483">
        <v>199.41914700000001</v>
      </c>
      <c r="M483" t="s">
        <v>4</v>
      </c>
      <c r="N483">
        <v>10.199593999999999</v>
      </c>
      <c r="O483">
        <v>0.380546</v>
      </c>
      <c r="P483" t="s">
        <v>5</v>
      </c>
      <c r="Q483">
        <v>16.290474</v>
      </c>
      <c r="R483">
        <v>7.3190000000000005E-2</v>
      </c>
      <c r="S483" t="s">
        <v>6</v>
      </c>
      <c r="T483">
        <v>5.7241099999999996</v>
      </c>
      <c r="U483">
        <v>6.0546000000000003E-2</v>
      </c>
      <c r="V483" t="s">
        <v>7</v>
      </c>
      <c r="W483">
        <v>1.2998559999999999</v>
      </c>
      <c r="X483">
        <v>3.6129999999999999E-3</v>
      </c>
      <c r="Y483" t="s">
        <v>8</v>
      </c>
      <c r="Z483">
        <v>6.7699059999999998</v>
      </c>
      <c r="AA483">
        <v>1.7634E-2</v>
      </c>
      <c r="AB483" t="s">
        <v>9</v>
      </c>
      <c r="AC483">
        <v>644.86290399999996</v>
      </c>
      <c r="AD483">
        <v>189.86582899999999</v>
      </c>
      <c r="AE483" t="s">
        <v>10</v>
      </c>
      <c r="AF483">
        <v>3.4759999999999999E-3</v>
      </c>
      <c r="AG483">
        <v>7.9999999999999996E-6</v>
      </c>
      <c r="AH483" t="s">
        <v>11</v>
      </c>
      <c r="AI483">
        <v>0.99499400000000005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1082.212644</v>
      </c>
      <c r="I484">
        <v>543.44191999999998</v>
      </c>
      <c r="J484" t="s">
        <v>3</v>
      </c>
      <c r="K484">
        <v>1009.0540559999999</v>
      </c>
      <c r="L484">
        <v>446.16840500000001</v>
      </c>
      <c r="M484" t="s">
        <v>4</v>
      </c>
      <c r="N484">
        <v>15.272898</v>
      </c>
      <c r="O484">
        <v>0.68303400000000003</v>
      </c>
      <c r="P484" t="s">
        <v>5</v>
      </c>
      <c r="Q484">
        <v>24.391763999999998</v>
      </c>
      <c r="R484">
        <v>0.194249</v>
      </c>
      <c r="S484" t="s">
        <v>6</v>
      </c>
      <c r="T484">
        <v>8.5736120000000007</v>
      </c>
      <c r="U484">
        <v>0.13285</v>
      </c>
      <c r="V484" t="s">
        <v>7</v>
      </c>
      <c r="W484">
        <v>1.94529</v>
      </c>
      <c r="X484">
        <v>3.712E-3</v>
      </c>
      <c r="Y484" t="s">
        <v>8</v>
      </c>
      <c r="Z484">
        <v>10.115962</v>
      </c>
      <c r="AA484">
        <v>2.6964999999999999E-2</v>
      </c>
      <c r="AB484" t="s">
        <v>9</v>
      </c>
      <c r="AC484">
        <v>966.44504800000004</v>
      </c>
      <c r="AD484">
        <v>426.44901599999997</v>
      </c>
      <c r="AE484" t="s">
        <v>10</v>
      </c>
      <c r="AF484">
        <v>2.4780000000000002E-3</v>
      </c>
      <c r="AG484">
        <v>3.9999999999999998E-6</v>
      </c>
      <c r="AH484" t="s">
        <v>11</v>
      </c>
      <c r="AI484">
        <v>0.99509400000000003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1443.2699</v>
      </c>
      <c r="I485">
        <v>856.66949599999998</v>
      </c>
      <c r="J485" t="s">
        <v>3</v>
      </c>
      <c r="K485">
        <v>1345.7919019999999</v>
      </c>
      <c r="L485">
        <v>706.889949</v>
      </c>
      <c r="M485" t="s">
        <v>4</v>
      </c>
      <c r="N485">
        <v>20.33445</v>
      </c>
      <c r="O485">
        <v>0.99481200000000003</v>
      </c>
      <c r="P485" t="s">
        <v>5</v>
      </c>
      <c r="Q485">
        <v>32.490673999999999</v>
      </c>
      <c r="R485">
        <v>0.25671899999999997</v>
      </c>
      <c r="S485" t="s">
        <v>6</v>
      </c>
      <c r="T485">
        <v>11.415357999999999</v>
      </c>
      <c r="U485">
        <v>0.18412300000000001</v>
      </c>
      <c r="V485" t="s">
        <v>7</v>
      </c>
      <c r="W485">
        <v>2.5910419999999998</v>
      </c>
      <c r="X485">
        <v>3.8479999999999999E-3</v>
      </c>
      <c r="Y485" t="s">
        <v>8</v>
      </c>
      <c r="Z485">
        <v>13.477282000000001</v>
      </c>
      <c r="AA485">
        <v>3.6706000000000003E-2</v>
      </c>
      <c r="AB485" t="s">
        <v>9</v>
      </c>
      <c r="AC485">
        <v>1289.027182</v>
      </c>
      <c r="AD485">
        <v>675.85727499999996</v>
      </c>
      <c r="AE485" t="s">
        <v>10</v>
      </c>
      <c r="AF485">
        <v>2.1779999999999998E-3</v>
      </c>
      <c r="AG485">
        <v>3.0000000000000001E-6</v>
      </c>
      <c r="AH485" t="s">
        <v>11</v>
      </c>
      <c r="AI485">
        <v>0.99510399999999999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1805.8556739999999</v>
      </c>
      <c r="I486">
        <v>1248.1303559999999</v>
      </c>
      <c r="J486" t="s">
        <v>3</v>
      </c>
      <c r="K486">
        <v>1683.910394</v>
      </c>
      <c r="L486">
        <v>1030.85752</v>
      </c>
      <c r="M486" t="s">
        <v>4</v>
      </c>
      <c r="N486">
        <v>25.425816000000001</v>
      </c>
      <c r="O486">
        <v>1.335474</v>
      </c>
      <c r="P486" t="s">
        <v>5</v>
      </c>
      <c r="Q486">
        <v>40.590733999999998</v>
      </c>
      <c r="R486">
        <v>0.35040199999999999</v>
      </c>
      <c r="S486" t="s">
        <v>6</v>
      </c>
      <c r="T486">
        <v>14.264545999999999</v>
      </c>
      <c r="U486">
        <v>0.268598</v>
      </c>
      <c r="V486" t="s">
        <v>7</v>
      </c>
      <c r="W486">
        <v>3.234696</v>
      </c>
      <c r="X486">
        <v>3.872E-3</v>
      </c>
      <c r="Y486" t="s">
        <v>8</v>
      </c>
      <c r="Z486">
        <v>16.839686</v>
      </c>
      <c r="AA486">
        <v>5.7405999999999999E-2</v>
      </c>
      <c r="AB486" t="s">
        <v>9</v>
      </c>
      <c r="AC486">
        <v>1612.9697060000001</v>
      </c>
      <c r="AD486">
        <v>986.93681600000002</v>
      </c>
      <c r="AE486" t="s">
        <v>10</v>
      </c>
      <c r="AF486">
        <v>1.7669999999999999E-3</v>
      </c>
      <c r="AG486">
        <v>9.9999999999999995E-7</v>
      </c>
      <c r="AH486" t="s">
        <v>11</v>
      </c>
      <c r="AI486">
        <v>0.99510600000000005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2166.7208879999998</v>
      </c>
      <c r="I487">
        <v>1838.589768</v>
      </c>
      <c r="J487" t="s">
        <v>3</v>
      </c>
      <c r="K487">
        <v>2020.4668059999999</v>
      </c>
      <c r="L487">
        <v>1523.0446529999999</v>
      </c>
      <c r="M487" t="s">
        <v>4</v>
      </c>
      <c r="N487">
        <v>30.478073999999999</v>
      </c>
      <c r="O487">
        <v>1.91858</v>
      </c>
      <c r="P487" t="s">
        <v>5</v>
      </c>
      <c r="Q487">
        <v>48.711419999999997</v>
      </c>
      <c r="R487">
        <v>0.44033699999999998</v>
      </c>
      <c r="S487" t="s">
        <v>6</v>
      </c>
      <c r="T487">
        <v>17.127217999999999</v>
      </c>
      <c r="U487">
        <v>0.368616</v>
      </c>
      <c r="V487" t="s">
        <v>7</v>
      </c>
      <c r="W487">
        <v>3.8854679999999999</v>
      </c>
      <c r="X487">
        <v>4.0829999999999998E-3</v>
      </c>
      <c r="Y487" t="s">
        <v>8</v>
      </c>
      <c r="Z487">
        <v>20.199280000000002</v>
      </c>
      <c r="AA487">
        <v>6.1849000000000001E-2</v>
      </c>
      <c r="AB487" t="s">
        <v>9</v>
      </c>
      <c r="AC487">
        <v>1935.377158</v>
      </c>
      <c r="AD487">
        <v>1455.7094609999999</v>
      </c>
      <c r="AE487" t="s">
        <v>10</v>
      </c>
      <c r="AF487">
        <v>1.6590000000000001E-3</v>
      </c>
      <c r="AG487">
        <v>0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2528.4066699999998</v>
      </c>
      <c r="I488">
        <v>2350.6178749999999</v>
      </c>
      <c r="J488" t="s">
        <v>3</v>
      </c>
      <c r="K488">
        <v>2357.8373099999999</v>
      </c>
      <c r="L488">
        <v>1944.532649</v>
      </c>
      <c r="M488" t="s">
        <v>4</v>
      </c>
      <c r="N488">
        <v>35.538227999999997</v>
      </c>
      <c r="O488">
        <v>2.4410120000000002</v>
      </c>
      <c r="P488" t="s">
        <v>5</v>
      </c>
      <c r="Q488">
        <v>56.812745999999997</v>
      </c>
      <c r="R488">
        <v>0.56760600000000005</v>
      </c>
      <c r="S488" t="s">
        <v>6</v>
      </c>
      <c r="T488">
        <v>19.989045999999998</v>
      </c>
      <c r="U488">
        <v>0.47238999999999998</v>
      </c>
      <c r="V488" t="s">
        <v>7</v>
      </c>
      <c r="W488">
        <v>4.5324540000000004</v>
      </c>
      <c r="X488">
        <v>4.1320000000000003E-3</v>
      </c>
      <c r="Y488" t="s">
        <v>8</v>
      </c>
      <c r="Z488">
        <v>23.550139999999999</v>
      </c>
      <c r="AA488">
        <v>7.7257999999999993E-2</v>
      </c>
      <c r="AB488" t="s">
        <v>9</v>
      </c>
      <c r="AC488">
        <v>2258.614536</v>
      </c>
      <c r="AD488">
        <v>1858.9496879999999</v>
      </c>
      <c r="AE488" t="s">
        <v>10</v>
      </c>
      <c r="AF488">
        <v>1.5510000000000001E-3</v>
      </c>
      <c r="AG488">
        <v>0</v>
      </c>
      <c r="AH488" t="s">
        <v>11</v>
      </c>
      <c r="AI488">
        <v>0.99511099999999997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2890.0580399999999</v>
      </c>
      <c r="I489">
        <v>2927.9047350000001</v>
      </c>
      <c r="J489" t="s">
        <v>3</v>
      </c>
      <c r="K489">
        <v>2694.9982839999998</v>
      </c>
      <c r="L489">
        <v>2426.0384869999998</v>
      </c>
      <c r="M489" t="s">
        <v>4</v>
      </c>
      <c r="N489">
        <v>40.670478000000003</v>
      </c>
      <c r="O489">
        <v>3.0626319999999998</v>
      </c>
      <c r="P489" t="s">
        <v>5</v>
      </c>
      <c r="Q489">
        <v>64.898166000000003</v>
      </c>
      <c r="R489">
        <v>0.66918500000000003</v>
      </c>
      <c r="S489" t="s">
        <v>6</v>
      </c>
      <c r="T489">
        <v>22.815277999999999</v>
      </c>
      <c r="U489">
        <v>0.58502299999999996</v>
      </c>
      <c r="V489" t="s">
        <v>7</v>
      </c>
      <c r="W489">
        <v>5.1804800000000002</v>
      </c>
      <c r="X489">
        <v>4.3049999999999998E-3</v>
      </c>
      <c r="Y489" t="s">
        <v>8</v>
      </c>
      <c r="Z489">
        <v>26.921982</v>
      </c>
      <c r="AA489">
        <v>9.7487000000000004E-2</v>
      </c>
      <c r="AB489" t="s">
        <v>9</v>
      </c>
      <c r="AC489">
        <v>2581.5818220000001</v>
      </c>
      <c r="AD489">
        <v>2319.5905290000001</v>
      </c>
      <c r="AE489" t="s">
        <v>10</v>
      </c>
      <c r="AF489">
        <v>1.4630000000000001E-3</v>
      </c>
      <c r="AG489">
        <v>0</v>
      </c>
      <c r="AH489" t="s">
        <v>11</v>
      </c>
      <c r="AI489">
        <v>0.99511099999999997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3251.861492</v>
      </c>
      <c r="I490">
        <v>3568.1527839999999</v>
      </c>
      <c r="J490" t="s">
        <v>3</v>
      </c>
      <c r="K490">
        <v>3032.2296679999999</v>
      </c>
      <c r="L490">
        <v>2960.972319</v>
      </c>
      <c r="M490" t="s">
        <v>4</v>
      </c>
      <c r="N490">
        <v>45.822346000000003</v>
      </c>
      <c r="O490">
        <v>3.65469</v>
      </c>
      <c r="P490" t="s">
        <v>5</v>
      </c>
      <c r="Q490">
        <v>73.005207999999996</v>
      </c>
      <c r="R490">
        <v>0.76885899999999996</v>
      </c>
      <c r="S490" t="s">
        <v>6</v>
      </c>
      <c r="T490">
        <v>25.651803999999998</v>
      </c>
      <c r="U490">
        <v>0.68610499999999996</v>
      </c>
      <c r="V490" t="s">
        <v>7</v>
      </c>
      <c r="W490">
        <v>5.8281099999999997</v>
      </c>
      <c r="X490">
        <v>4.5120000000000004E-3</v>
      </c>
      <c r="Y490" t="s">
        <v>8</v>
      </c>
      <c r="Z490">
        <v>30.288964</v>
      </c>
      <c r="AA490">
        <v>0.101234</v>
      </c>
      <c r="AB490" t="s">
        <v>9</v>
      </c>
      <c r="AC490">
        <v>2904.5864240000001</v>
      </c>
      <c r="AD490">
        <v>2832.7528010000001</v>
      </c>
      <c r="AE490" t="s">
        <v>10</v>
      </c>
      <c r="AF490">
        <v>1.428E-3</v>
      </c>
      <c r="AG490">
        <v>0</v>
      </c>
      <c r="AH490" t="s">
        <v>11</v>
      </c>
      <c r="AI490">
        <v>0.995112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3614.5064699999998</v>
      </c>
      <c r="I491">
        <v>4030.5314199999998</v>
      </c>
      <c r="J491" t="s">
        <v>3</v>
      </c>
      <c r="K491">
        <v>3370.38681</v>
      </c>
      <c r="L491">
        <v>3356.5001630000002</v>
      </c>
      <c r="M491" t="s">
        <v>4</v>
      </c>
      <c r="N491">
        <v>50.957250000000002</v>
      </c>
      <c r="O491">
        <v>4.1745700000000001</v>
      </c>
      <c r="P491" t="s">
        <v>5</v>
      </c>
      <c r="Q491">
        <v>81.109979999999993</v>
      </c>
      <c r="R491">
        <v>0.90457200000000004</v>
      </c>
      <c r="S491" t="s">
        <v>6</v>
      </c>
      <c r="T491">
        <v>28.494498</v>
      </c>
      <c r="U491">
        <v>0.76688599999999996</v>
      </c>
      <c r="V491" t="s">
        <v>7</v>
      </c>
      <c r="W491">
        <v>6.4766919999999999</v>
      </c>
      <c r="X491">
        <v>4.6540000000000002E-3</v>
      </c>
      <c r="Y491" t="s">
        <v>8</v>
      </c>
      <c r="Z491">
        <v>33.660395999999999</v>
      </c>
      <c r="AA491">
        <v>0.10865</v>
      </c>
      <c r="AB491" t="s">
        <v>9</v>
      </c>
      <c r="AC491">
        <v>3228.5199120000002</v>
      </c>
      <c r="AD491">
        <v>3212.7439519999998</v>
      </c>
      <c r="AE491" t="s">
        <v>10</v>
      </c>
      <c r="AF491">
        <v>1.395E-3</v>
      </c>
      <c r="AG491">
        <v>0</v>
      </c>
      <c r="AH491" t="s">
        <v>11</v>
      </c>
      <c r="AI491">
        <v>0.99511300000000003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3972.6980779999999</v>
      </c>
      <c r="I492">
        <v>4337.251381</v>
      </c>
      <c r="J492" t="s">
        <v>3</v>
      </c>
      <c r="K492">
        <v>3704.450108</v>
      </c>
      <c r="L492">
        <v>3625.6092739999999</v>
      </c>
      <c r="M492" t="s">
        <v>4</v>
      </c>
      <c r="N492">
        <v>55.940345999999998</v>
      </c>
      <c r="O492">
        <v>4.5187889999999999</v>
      </c>
      <c r="P492" t="s">
        <v>5</v>
      </c>
      <c r="Q492">
        <v>89.275565999999998</v>
      </c>
      <c r="R492">
        <v>0.99568900000000005</v>
      </c>
      <c r="S492" t="s">
        <v>6</v>
      </c>
      <c r="T492">
        <v>31.393642</v>
      </c>
      <c r="U492">
        <v>0.84494400000000003</v>
      </c>
      <c r="V492" t="s">
        <v>7</v>
      </c>
      <c r="W492">
        <v>7.1386399999999997</v>
      </c>
      <c r="X492">
        <v>1.0567999999999999E-2</v>
      </c>
      <c r="Y492" t="s">
        <v>8</v>
      </c>
      <c r="Z492">
        <v>37.022184000000003</v>
      </c>
      <c r="AA492">
        <v>0.123738</v>
      </c>
      <c r="AB492" t="s">
        <v>9</v>
      </c>
      <c r="AC492">
        <v>3548.460376</v>
      </c>
      <c r="AD492">
        <v>3469.2830399999998</v>
      </c>
      <c r="AE492" t="s">
        <v>10</v>
      </c>
      <c r="AF492">
        <v>1.346E-3</v>
      </c>
      <c r="AG492">
        <v>0</v>
      </c>
      <c r="AH492" t="s">
        <v>11</v>
      </c>
      <c r="AI492">
        <v>0.99511300000000003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4330.8233179999997</v>
      </c>
      <c r="I493">
        <v>4603.3964370000003</v>
      </c>
      <c r="J493" t="s">
        <v>3</v>
      </c>
      <c r="K493">
        <v>4038.455786</v>
      </c>
      <c r="L493">
        <v>3852.1257260000002</v>
      </c>
      <c r="M493" t="s">
        <v>4</v>
      </c>
      <c r="N493">
        <v>60.927508000000003</v>
      </c>
      <c r="O493">
        <v>4.7701279999999997</v>
      </c>
      <c r="P493" t="s">
        <v>5</v>
      </c>
      <c r="Q493">
        <v>97.442160000000001</v>
      </c>
      <c r="R493">
        <v>1.081064</v>
      </c>
      <c r="S493" t="s">
        <v>6</v>
      </c>
      <c r="T493">
        <v>34.296084</v>
      </c>
      <c r="U493">
        <v>0.91400700000000001</v>
      </c>
      <c r="V493" t="s">
        <v>7</v>
      </c>
      <c r="W493">
        <v>7.7867300000000004</v>
      </c>
      <c r="X493">
        <v>1.0283E-2</v>
      </c>
      <c r="Y493" t="s">
        <v>8</v>
      </c>
      <c r="Z493">
        <v>40.393146000000002</v>
      </c>
      <c r="AA493">
        <v>0.148202</v>
      </c>
      <c r="AB493" t="s">
        <v>9</v>
      </c>
      <c r="AC493">
        <v>3868.3333980000002</v>
      </c>
      <c r="AD493">
        <v>3689.1367879999998</v>
      </c>
      <c r="AE493" t="s">
        <v>10</v>
      </c>
      <c r="AF493">
        <v>1.3129999999999999E-3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4688.6771479999998</v>
      </c>
      <c r="I494">
        <v>4947.5912850000004</v>
      </c>
      <c r="J494" t="s">
        <v>3</v>
      </c>
      <c r="K494">
        <v>4372.2146899999998</v>
      </c>
      <c r="L494">
        <v>4137.324071</v>
      </c>
      <c r="M494" t="s">
        <v>4</v>
      </c>
      <c r="N494">
        <v>65.914150000000006</v>
      </c>
      <c r="O494">
        <v>5.0761370000000001</v>
      </c>
      <c r="P494" t="s">
        <v>5</v>
      </c>
      <c r="Q494">
        <v>105.595754</v>
      </c>
      <c r="R494">
        <v>1.2338169999999999</v>
      </c>
      <c r="S494" t="s">
        <v>6</v>
      </c>
      <c r="T494">
        <v>37.187558000000003</v>
      </c>
      <c r="U494">
        <v>1.021806</v>
      </c>
      <c r="V494" t="s">
        <v>7</v>
      </c>
      <c r="W494">
        <v>8.4364480000000004</v>
      </c>
      <c r="X494">
        <v>1.0325000000000001E-2</v>
      </c>
      <c r="Y494" t="s">
        <v>8</v>
      </c>
      <c r="Z494">
        <v>43.763618000000001</v>
      </c>
      <c r="AA494">
        <v>0.16852200000000001</v>
      </c>
      <c r="AB494" t="s">
        <v>9</v>
      </c>
      <c r="AC494">
        <v>4187.9711939999997</v>
      </c>
      <c r="AD494">
        <v>3965.8451970000001</v>
      </c>
      <c r="AE494" t="s">
        <v>10</v>
      </c>
      <c r="AF494">
        <v>1.3079999999999999E-3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5047.2417839999998</v>
      </c>
      <c r="I495">
        <v>5674.5963179999999</v>
      </c>
      <c r="J495" t="s">
        <v>3</v>
      </c>
      <c r="K495">
        <v>4706.6454080000003</v>
      </c>
      <c r="L495">
        <v>4753.228908</v>
      </c>
      <c r="M495" t="s">
        <v>4</v>
      </c>
      <c r="N495">
        <v>70.880567999999997</v>
      </c>
      <c r="O495">
        <v>5.7987989999999998</v>
      </c>
      <c r="P495" t="s">
        <v>5</v>
      </c>
      <c r="Q495">
        <v>113.73370799999999</v>
      </c>
      <c r="R495">
        <v>1.421613</v>
      </c>
      <c r="S495" t="s">
        <v>6</v>
      </c>
      <c r="T495">
        <v>40.078336</v>
      </c>
      <c r="U495">
        <v>1.149651</v>
      </c>
      <c r="V495" t="s">
        <v>7</v>
      </c>
      <c r="W495">
        <v>9.0843760000000007</v>
      </c>
      <c r="X495">
        <v>1.0399E-2</v>
      </c>
      <c r="Y495" t="s">
        <v>8</v>
      </c>
      <c r="Z495">
        <v>47.113368000000001</v>
      </c>
      <c r="AA495">
        <v>0.19175800000000001</v>
      </c>
      <c r="AB495" t="s">
        <v>9</v>
      </c>
      <c r="AC495">
        <v>4508.3280299999997</v>
      </c>
      <c r="AD495">
        <v>4554.7544079999998</v>
      </c>
      <c r="AE495" t="s">
        <v>10</v>
      </c>
      <c r="AF495">
        <v>1.3010000000000001E-3</v>
      </c>
      <c r="AG495">
        <v>0</v>
      </c>
      <c r="AH495" t="s">
        <v>11</v>
      </c>
      <c r="AI495">
        <v>0.99511400000000005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5406.6940039999999</v>
      </c>
      <c r="I496">
        <v>6532.4098530000001</v>
      </c>
      <c r="J496" t="s">
        <v>3</v>
      </c>
      <c r="K496">
        <v>5041.9314919999997</v>
      </c>
      <c r="L496">
        <v>5488.1879289999997</v>
      </c>
      <c r="M496" t="s">
        <v>4</v>
      </c>
      <c r="N496">
        <v>75.918801999999999</v>
      </c>
      <c r="O496">
        <v>6.5445919999999997</v>
      </c>
      <c r="P496" t="s">
        <v>5</v>
      </c>
      <c r="Q496">
        <v>121.870268</v>
      </c>
      <c r="R496">
        <v>1.6796580000000001</v>
      </c>
      <c r="S496" t="s">
        <v>6</v>
      </c>
      <c r="T496">
        <v>42.959797999999999</v>
      </c>
      <c r="U496">
        <v>1.32592</v>
      </c>
      <c r="V496" t="s">
        <v>7</v>
      </c>
      <c r="W496">
        <v>9.7340359999999997</v>
      </c>
      <c r="X496">
        <v>1.031E-2</v>
      </c>
      <c r="Y496" t="s">
        <v>8</v>
      </c>
      <c r="Z496">
        <v>50.474331999999997</v>
      </c>
      <c r="AA496">
        <v>0.21505199999999999</v>
      </c>
      <c r="AB496" t="s">
        <v>9</v>
      </c>
      <c r="AC496">
        <v>4829.4625740000001</v>
      </c>
      <c r="AD496">
        <v>5262.4388479999998</v>
      </c>
      <c r="AE496" t="s">
        <v>10</v>
      </c>
      <c r="AF496">
        <v>1.299E-3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5769.4804459999996</v>
      </c>
      <c r="I497">
        <v>7317.6012570000003</v>
      </c>
      <c r="J497" t="s">
        <v>3</v>
      </c>
      <c r="K497">
        <v>5380.2141060000004</v>
      </c>
      <c r="L497">
        <v>6144.2696919999998</v>
      </c>
      <c r="M497" t="s">
        <v>4</v>
      </c>
      <c r="N497">
        <v>81.036445999999998</v>
      </c>
      <c r="O497">
        <v>7.2526250000000001</v>
      </c>
      <c r="P497" t="s">
        <v>5</v>
      </c>
      <c r="Q497">
        <v>130.00472400000001</v>
      </c>
      <c r="R497">
        <v>1.951967</v>
      </c>
      <c r="S497" t="s">
        <v>6</v>
      </c>
      <c r="T497">
        <v>45.795727999999997</v>
      </c>
      <c r="U497">
        <v>1.476191</v>
      </c>
      <c r="V497" t="s">
        <v>7</v>
      </c>
      <c r="W497">
        <v>10.38406</v>
      </c>
      <c r="X497">
        <v>1.0623E-2</v>
      </c>
      <c r="Y497" t="s">
        <v>8</v>
      </c>
      <c r="Z497">
        <v>53.866433999999998</v>
      </c>
      <c r="AA497">
        <v>0.26950800000000003</v>
      </c>
      <c r="AB497" t="s">
        <v>9</v>
      </c>
      <c r="AC497">
        <v>5153.5118679999996</v>
      </c>
      <c r="AD497">
        <v>5890.8793109999997</v>
      </c>
      <c r="AE497" t="s">
        <v>10</v>
      </c>
      <c r="AF497">
        <v>1.2830000000000001E-3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6133.4734879999996</v>
      </c>
      <c r="I498">
        <v>8112.1388120000001</v>
      </c>
      <c r="J498" t="s">
        <v>3</v>
      </c>
      <c r="K498">
        <v>5719.6648519999999</v>
      </c>
      <c r="L498">
        <v>6813.6090169999998</v>
      </c>
      <c r="M498" t="s">
        <v>4</v>
      </c>
      <c r="N498">
        <v>86.186363999999998</v>
      </c>
      <c r="O498">
        <v>8.0595499999999998</v>
      </c>
      <c r="P498" t="s">
        <v>5</v>
      </c>
      <c r="Q498">
        <v>138.13870199999999</v>
      </c>
      <c r="R498">
        <v>2.1972900000000002</v>
      </c>
      <c r="S498" t="s">
        <v>6</v>
      </c>
      <c r="T498">
        <v>48.631368000000002</v>
      </c>
      <c r="U498">
        <v>1.621829</v>
      </c>
      <c r="V498" t="s">
        <v>7</v>
      </c>
      <c r="W498">
        <v>11.038629999999999</v>
      </c>
      <c r="X498">
        <v>1.1582E-2</v>
      </c>
      <c r="Y498" t="s">
        <v>8</v>
      </c>
      <c r="Z498">
        <v>57.265452000000003</v>
      </c>
      <c r="AA498">
        <v>0.33519300000000002</v>
      </c>
      <c r="AB498" t="s">
        <v>9</v>
      </c>
      <c r="AC498">
        <v>5478.6962240000003</v>
      </c>
      <c r="AD498">
        <v>6519.1467080000002</v>
      </c>
      <c r="AE498" t="s">
        <v>10</v>
      </c>
      <c r="AF498">
        <v>1.2780000000000001E-3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6498.218038</v>
      </c>
      <c r="I499">
        <v>8893.4825569999994</v>
      </c>
      <c r="J499" t="s">
        <v>3</v>
      </c>
      <c r="K499">
        <v>6059.7564080000002</v>
      </c>
      <c r="L499">
        <v>7460.1730699999998</v>
      </c>
      <c r="M499" t="s">
        <v>4</v>
      </c>
      <c r="N499">
        <v>91.402761999999996</v>
      </c>
      <c r="O499">
        <v>9.1154539999999997</v>
      </c>
      <c r="P499" t="s">
        <v>5</v>
      </c>
      <c r="Q499">
        <v>146.24195800000001</v>
      </c>
      <c r="R499">
        <v>2.5581149999999999</v>
      </c>
      <c r="S499" t="s">
        <v>6</v>
      </c>
      <c r="T499">
        <v>51.448478000000001</v>
      </c>
      <c r="U499">
        <v>1.8235539999999999</v>
      </c>
      <c r="V499" t="s">
        <v>7</v>
      </c>
      <c r="W499">
        <v>11.690184</v>
      </c>
      <c r="X499">
        <v>1.1816E-2</v>
      </c>
      <c r="Y499" t="s">
        <v>8</v>
      </c>
      <c r="Z499">
        <v>60.649810000000002</v>
      </c>
      <c r="AA499">
        <v>0.41379500000000002</v>
      </c>
      <c r="AB499" t="s">
        <v>9</v>
      </c>
      <c r="AC499">
        <v>5804.4857199999997</v>
      </c>
      <c r="AD499">
        <v>7130.8663310000002</v>
      </c>
      <c r="AE499" t="s">
        <v>10</v>
      </c>
      <c r="AF499">
        <v>1.268E-3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6862.0196139999998</v>
      </c>
      <c r="I500">
        <v>9829.4420960000007</v>
      </c>
      <c r="J500" t="s">
        <v>3</v>
      </c>
      <c r="K500">
        <v>6398.963068</v>
      </c>
      <c r="L500">
        <v>8256.2515530000001</v>
      </c>
      <c r="M500" t="s">
        <v>4</v>
      </c>
      <c r="N500">
        <v>96.620524000000003</v>
      </c>
      <c r="O500">
        <v>10.376338000000001</v>
      </c>
      <c r="P500" t="s">
        <v>5</v>
      </c>
      <c r="Q500">
        <v>154.39114599999999</v>
      </c>
      <c r="R500">
        <v>2.9320029999999999</v>
      </c>
      <c r="S500" t="s">
        <v>6</v>
      </c>
      <c r="T500">
        <v>54.291004000000001</v>
      </c>
      <c r="U500">
        <v>1.9702109999999999</v>
      </c>
      <c r="V500" t="s">
        <v>7</v>
      </c>
      <c r="W500">
        <v>12.341728</v>
      </c>
      <c r="X500">
        <v>1.2803E-2</v>
      </c>
      <c r="Y500" t="s">
        <v>8</v>
      </c>
      <c r="Z500">
        <v>64.058194</v>
      </c>
      <c r="AA500">
        <v>0.51336499999999996</v>
      </c>
      <c r="AB500" t="s">
        <v>9</v>
      </c>
      <c r="AC500">
        <v>6129.3439159999998</v>
      </c>
      <c r="AD500">
        <v>7875.5968190000003</v>
      </c>
      <c r="AE500" t="s">
        <v>10</v>
      </c>
      <c r="AF500">
        <v>1.2639999999999999E-3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7223.9434540000002</v>
      </c>
      <c r="I501">
        <v>10962.083465</v>
      </c>
      <c r="J501" t="s">
        <v>3</v>
      </c>
      <c r="K501">
        <v>6736.3563039999999</v>
      </c>
      <c r="L501">
        <v>9213.3581169999998</v>
      </c>
      <c r="M501" t="s">
        <v>4</v>
      </c>
      <c r="N501">
        <v>101.77249399999999</v>
      </c>
      <c r="O501">
        <v>11.457775</v>
      </c>
      <c r="P501" t="s">
        <v>5</v>
      </c>
      <c r="Q501">
        <v>162.56564800000001</v>
      </c>
      <c r="R501">
        <v>3.1367120000000002</v>
      </c>
      <c r="S501" t="s">
        <v>6</v>
      </c>
      <c r="T501">
        <v>57.153461999999998</v>
      </c>
      <c r="U501">
        <v>2.128962</v>
      </c>
      <c r="V501" t="s">
        <v>7</v>
      </c>
      <c r="W501">
        <v>12.991618000000001</v>
      </c>
      <c r="X501">
        <v>1.2973E-2</v>
      </c>
      <c r="Y501" t="s">
        <v>8</v>
      </c>
      <c r="Z501">
        <v>67.473761999999994</v>
      </c>
      <c r="AA501">
        <v>0.56635000000000002</v>
      </c>
      <c r="AB501" t="s">
        <v>9</v>
      </c>
      <c r="AC501">
        <v>6452.4325879999997</v>
      </c>
      <c r="AD501">
        <v>8786.6519740000003</v>
      </c>
      <c r="AE501" t="s">
        <v>10</v>
      </c>
      <c r="AF501">
        <v>1.263E-3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345.73931199999998</v>
      </c>
      <c r="I522">
        <v>118.19704400000001</v>
      </c>
      <c r="J522" t="s">
        <v>3</v>
      </c>
      <c r="K522">
        <v>321.35598599999997</v>
      </c>
      <c r="L522">
        <v>98.320710000000005</v>
      </c>
      <c r="M522" t="s">
        <v>4</v>
      </c>
      <c r="N522">
        <v>4.9575459999999998</v>
      </c>
      <c r="O522">
        <v>0.184776</v>
      </c>
      <c r="P522" t="s">
        <v>5</v>
      </c>
      <c r="Q522">
        <v>0</v>
      </c>
      <c r="R522">
        <v>0</v>
      </c>
      <c r="S522" t="s">
        <v>6</v>
      </c>
      <c r="T522">
        <v>2.717352</v>
      </c>
      <c r="U522">
        <v>1.2949E-2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6.1190000000000003E-3</v>
      </c>
      <c r="AD522">
        <v>1.7E-5</v>
      </c>
      <c r="AE522" t="s">
        <v>10</v>
      </c>
      <c r="AF522">
        <v>0</v>
      </c>
      <c r="AG522">
        <v>0</v>
      </c>
      <c r="AH522" t="s">
        <v>11</v>
      </c>
      <c r="AI522">
        <v>0.99502699999999999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691.95360800000003</v>
      </c>
      <c r="I523">
        <v>382.69674300000003</v>
      </c>
      <c r="J523" t="s">
        <v>3</v>
      </c>
      <c r="K523">
        <v>643.28096200000005</v>
      </c>
      <c r="L523">
        <v>322.46700299999998</v>
      </c>
      <c r="M523" t="s">
        <v>4</v>
      </c>
      <c r="N523">
        <v>9.9270519999999998</v>
      </c>
      <c r="O523">
        <v>0.64490899999999995</v>
      </c>
      <c r="P523" t="s">
        <v>5</v>
      </c>
      <c r="Q523">
        <v>0</v>
      </c>
      <c r="R523">
        <v>0</v>
      </c>
      <c r="S523" t="s">
        <v>6</v>
      </c>
      <c r="T523">
        <v>5.4395040000000003</v>
      </c>
      <c r="U523">
        <v>4.1699E-2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3.2260000000000001E-3</v>
      </c>
      <c r="AD523">
        <v>9.0000000000000002E-6</v>
      </c>
      <c r="AE523" t="s">
        <v>10</v>
      </c>
      <c r="AF523">
        <v>0</v>
      </c>
      <c r="AG523">
        <v>0</v>
      </c>
      <c r="AH523" t="s">
        <v>11</v>
      </c>
      <c r="AI523">
        <v>0.99507199999999996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1037.3029759999999</v>
      </c>
      <c r="I524">
        <v>753.71320900000001</v>
      </c>
      <c r="J524" t="s">
        <v>3</v>
      </c>
      <c r="K524">
        <v>964.31497999999999</v>
      </c>
      <c r="L524">
        <v>635.33662100000004</v>
      </c>
      <c r="M524" t="s">
        <v>4</v>
      </c>
      <c r="N524">
        <v>14.829558</v>
      </c>
      <c r="O524">
        <v>1.2211829999999999</v>
      </c>
      <c r="P524" t="s">
        <v>5</v>
      </c>
      <c r="Q524">
        <v>0</v>
      </c>
      <c r="R524">
        <v>0</v>
      </c>
      <c r="S524" t="s">
        <v>6</v>
      </c>
      <c r="T524">
        <v>8.1562920000000005</v>
      </c>
      <c r="U524">
        <v>7.1774000000000004E-2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2.3419999999999999E-3</v>
      </c>
      <c r="AD524">
        <v>3.9999999999999998E-6</v>
      </c>
      <c r="AE524" t="s">
        <v>10</v>
      </c>
      <c r="AF524">
        <v>0</v>
      </c>
      <c r="AG524">
        <v>0</v>
      </c>
      <c r="AH524" t="s">
        <v>11</v>
      </c>
      <c r="AI524">
        <v>0.99509700000000001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1383.533608</v>
      </c>
      <c r="I525">
        <v>1333.112721</v>
      </c>
      <c r="J525" t="s">
        <v>3</v>
      </c>
      <c r="K525">
        <v>1286.149496</v>
      </c>
      <c r="L525">
        <v>1128.8433480000001</v>
      </c>
      <c r="M525" t="s">
        <v>4</v>
      </c>
      <c r="N525">
        <v>19.769756000000001</v>
      </c>
      <c r="O525">
        <v>2.1296390000000001</v>
      </c>
      <c r="P525" t="s">
        <v>5</v>
      </c>
      <c r="Q525">
        <v>0</v>
      </c>
      <c r="R525">
        <v>0</v>
      </c>
      <c r="S525" t="s">
        <v>6</v>
      </c>
      <c r="T525">
        <v>10.877942000000001</v>
      </c>
      <c r="U525">
        <v>0.12729399999999999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1.8680000000000001E-3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0.99510500000000002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1730.5706720000001</v>
      </c>
      <c r="I526">
        <v>1964.8618759999999</v>
      </c>
      <c r="J526" t="s">
        <v>3</v>
      </c>
      <c r="K526">
        <v>1608.7294019999999</v>
      </c>
      <c r="L526">
        <v>1670.00053</v>
      </c>
      <c r="M526" t="s">
        <v>4</v>
      </c>
      <c r="N526">
        <v>24.740629999999999</v>
      </c>
      <c r="O526">
        <v>3.0883949999999998</v>
      </c>
      <c r="P526" t="s">
        <v>5</v>
      </c>
      <c r="Q526">
        <v>0</v>
      </c>
      <c r="R526">
        <v>0</v>
      </c>
      <c r="S526" t="s">
        <v>6</v>
      </c>
      <c r="T526">
        <v>13.594904</v>
      </c>
      <c r="U526">
        <v>0.182419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1.704E-3</v>
      </c>
      <c r="AD526">
        <v>9.9999999999999995E-7</v>
      </c>
      <c r="AE526" t="s">
        <v>10</v>
      </c>
      <c r="AF526">
        <v>0</v>
      </c>
      <c r="AG526">
        <v>0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2076.6828599999999</v>
      </c>
      <c r="I527">
        <v>2608.1420450000001</v>
      </c>
      <c r="J527" t="s">
        <v>3</v>
      </c>
      <c r="K527">
        <v>1930.4402640000001</v>
      </c>
      <c r="L527">
        <v>2211.1509799999999</v>
      </c>
      <c r="M527" t="s">
        <v>4</v>
      </c>
      <c r="N527">
        <v>29.68338</v>
      </c>
      <c r="O527">
        <v>4.0692190000000004</v>
      </c>
      <c r="P527" t="s">
        <v>5</v>
      </c>
      <c r="Q527">
        <v>0</v>
      </c>
      <c r="R527">
        <v>0</v>
      </c>
      <c r="S527" t="s">
        <v>6</v>
      </c>
      <c r="T527">
        <v>16.321504000000001</v>
      </c>
      <c r="U527">
        <v>0.217085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1.6479999999999999E-3</v>
      </c>
      <c r="AD527">
        <v>9.9999999999999995E-7</v>
      </c>
      <c r="AE527" t="s">
        <v>10</v>
      </c>
      <c r="AF527">
        <v>0</v>
      </c>
      <c r="AG527">
        <v>0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2424.399324</v>
      </c>
      <c r="I528">
        <v>3287.7937940000002</v>
      </c>
      <c r="J528" t="s">
        <v>3</v>
      </c>
      <c r="K528">
        <v>2253.6801220000002</v>
      </c>
      <c r="L528">
        <v>2787.5054930000001</v>
      </c>
      <c r="M528" t="s">
        <v>4</v>
      </c>
      <c r="N528">
        <v>34.654170000000001</v>
      </c>
      <c r="O528">
        <v>5.0926689999999999</v>
      </c>
      <c r="P528" t="s">
        <v>5</v>
      </c>
      <c r="Q528">
        <v>0</v>
      </c>
      <c r="R528">
        <v>0</v>
      </c>
      <c r="S528" t="s">
        <v>6</v>
      </c>
      <c r="T528">
        <v>19.027090000000001</v>
      </c>
      <c r="U528">
        <v>0.26135999999999998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1.4940000000000001E-3</v>
      </c>
      <c r="AD528">
        <v>9.9999999999999995E-7</v>
      </c>
      <c r="AE528" t="s">
        <v>10</v>
      </c>
      <c r="AF528">
        <v>0</v>
      </c>
      <c r="AG528">
        <v>0</v>
      </c>
      <c r="AH528" t="s">
        <v>11</v>
      </c>
      <c r="AI528">
        <v>0.99511300000000003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2771.345382</v>
      </c>
      <c r="I529">
        <v>4110.6284619999997</v>
      </c>
      <c r="J529" t="s">
        <v>3</v>
      </c>
      <c r="K529">
        <v>2576.1538500000001</v>
      </c>
      <c r="L529">
        <v>3477.027407</v>
      </c>
      <c r="M529" t="s">
        <v>4</v>
      </c>
      <c r="N529">
        <v>39.613700000000001</v>
      </c>
      <c r="O529">
        <v>6.2027489999999998</v>
      </c>
      <c r="P529" t="s">
        <v>5</v>
      </c>
      <c r="Q529">
        <v>0</v>
      </c>
      <c r="R529">
        <v>0</v>
      </c>
      <c r="S529" t="s">
        <v>6</v>
      </c>
      <c r="T529">
        <v>21.756632</v>
      </c>
      <c r="U529">
        <v>0.341387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1.4790000000000001E-3</v>
      </c>
      <c r="AD529">
        <v>9.9999999999999995E-7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3117.0942380000001</v>
      </c>
      <c r="I530">
        <v>4965.5949119999996</v>
      </c>
      <c r="J530" t="s">
        <v>3</v>
      </c>
      <c r="K530">
        <v>2897.6069659999998</v>
      </c>
      <c r="L530">
        <v>4195.5389130000003</v>
      </c>
      <c r="M530" t="s">
        <v>4</v>
      </c>
      <c r="N530">
        <v>44.522649999999999</v>
      </c>
      <c r="O530">
        <v>7.3980329999999999</v>
      </c>
      <c r="P530" t="s">
        <v>5</v>
      </c>
      <c r="Q530">
        <v>0</v>
      </c>
      <c r="R530">
        <v>0</v>
      </c>
      <c r="S530" t="s">
        <v>6</v>
      </c>
      <c r="T530">
        <v>24.508538000000001</v>
      </c>
      <c r="U530">
        <v>0.416157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1.451E-3</v>
      </c>
      <c r="AD530">
        <v>9.9999999999999995E-7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3463.6356219999998</v>
      </c>
      <c r="I531">
        <v>6061.2526820000003</v>
      </c>
      <c r="J531" t="s">
        <v>3</v>
      </c>
      <c r="K531">
        <v>3219.7598560000001</v>
      </c>
      <c r="L531">
        <v>5118.0627910000003</v>
      </c>
      <c r="M531" t="s">
        <v>4</v>
      </c>
      <c r="N531">
        <v>49.479402</v>
      </c>
      <c r="O531">
        <v>8.9217449999999996</v>
      </c>
      <c r="P531" t="s">
        <v>5</v>
      </c>
      <c r="Q531">
        <v>0</v>
      </c>
      <c r="R531">
        <v>0</v>
      </c>
      <c r="S531" t="s">
        <v>6</v>
      </c>
      <c r="T531">
        <v>27.219235999999999</v>
      </c>
      <c r="U531">
        <v>0.48688100000000001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1.3450000000000001E-3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3809.4359399999998</v>
      </c>
      <c r="I532">
        <v>7223.7662229999996</v>
      </c>
      <c r="J532" t="s">
        <v>3</v>
      </c>
      <c r="K532">
        <v>3541.2328600000001</v>
      </c>
      <c r="L532">
        <v>6103.0061569999998</v>
      </c>
      <c r="M532" t="s">
        <v>4</v>
      </c>
      <c r="N532">
        <v>54.401747999999998</v>
      </c>
      <c r="O532">
        <v>10.522926</v>
      </c>
      <c r="P532" t="s">
        <v>5</v>
      </c>
      <c r="Q532">
        <v>0</v>
      </c>
      <c r="R532">
        <v>0</v>
      </c>
      <c r="S532" t="s">
        <v>6</v>
      </c>
      <c r="T532">
        <v>29.955141999999999</v>
      </c>
      <c r="U532">
        <v>0.561975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1.3439999999999999E-3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0.99511499999999997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4152.5740539999997</v>
      </c>
      <c r="I533">
        <v>8446.6585869999999</v>
      </c>
      <c r="J533" t="s">
        <v>3</v>
      </c>
      <c r="K533">
        <v>3860.2532460000002</v>
      </c>
      <c r="L533">
        <v>7130.6037539999998</v>
      </c>
      <c r="M533" t="s">
        <v>4</v>
      </c>
      <c r="N533">
        <v>59.212569999999999</v>
      </c>
      <c r="O533">
        <v>12.239167</v>
      </c>
      <c r="P533" t="s">
        <v>5</v>
      </c>
      <c r="Q533">
        <v>0</v>
      </c>
      <c r="R533">
        <v>0</v>
      </c>
      <c r="S533" t="s">
        <v>6</v>
      </c>
      <c r="T533">
        <v>32.698866000000002</v>
      </c>
      <c r="U533">
        <v>0.69496800000000003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1.3370000000000001E-3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4497.8533280000001</v>
      </c>
      <c r="I534">
        <v>9725.6161800000009</v>
      </c>
      <c r="J534" t="s">
        <v>3</v>
      </c>
      <c r="K534">
        <v>4181.2805840000001</v>
      </c>
      <c r="L534">
        <v>8217.8070399999997</v>
      </c>
      <c r="M534" t="s">
        <v>4</v>
      </c>
      <c r="N534">
        <v>64.112322000000006</v>
      </c>
      <c r="O534">
        <v>14.075763</v>
      </c>
      <c r="P534" t="s">
        <v>5</v>
      </c>
      <c r="Q534">
        <v>0</v>
      </c>
      <c r="R534">
        <v>0</v>
      </c>
      <c r="S534" t="s">
        <v>6</v>
      </c>
      <c r="T534">
        <v>35.431882000000002</v>
      </c>
      <c r="U534">
        <v>0.78953899999999999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1.3129999999999999E-3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4844.4415399999998</v>
      </c>
      <c r="I535">
        <v>10915.839888</v>
      </c>
      <c r="J535" t="s">
        <v>3</v>
      </c>
      <c r="K535">
        <v>4503.5209420000001</v>
      </c>
      <c r="L535">
        <v>9240.8239560000002</v>
      </c>
      <c r="M535" t="s">
        <v>4</v>
      </c>
      <c r="N535">
        <v>69.064971999999997</v>
      </c>
      <c r="O535">
        <v>15.541316</v>
      </c>
      <c r="P535" t="s">
        <v>5</v>
      </c>
      <c r="Q535">
        <v>0</v>
      </c>
      <c r="R535">
        <v>0</v>
      </c>
      <c r="S535" t="s">
        <v>6</v>
      </c>
      <c r="T535">
        <v>38.152470000000001</v>
      </c>
      <c r="U535">
        <v>0.83867599999999998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1.3010000000000001E-3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5191.6308440000003</v>
      </c>
      <c r="I536">
        <v>12327.118856999999</v>
      </c>
      <c r="J536" t="s">
        <v>3</v>
      </c>
      <c r="K536">
        <v>4826.2001920000002</v>
      </c>
      <c r="L536">
        <v>10448.670867999999</v>
      </c>
      <c r="M536" t="s">
        <v>4</v>
      </c>
      <c r="N536">
        <v>74.057919999999996</v>
      </c>
      <c r="O536">
        <v>17.628710999999999</v>
      </c>
      <c r="P536" t="s">
        <v>5</v>
      </c>
      <c r="Q536">
        <v>0</v>
      </c>
      <c r="R536">
        <v>0</v>
      </c>
      <c r="S536" t="s">
        <v>6</v>
      </c>
      <c r="T536">
        <v>40.846856000000002</v>
      </c>
      <c r="U536">
        <v>0.97477999999999998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1.2960000000000001E-3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5540.1647439999997</v>
      </c>
      <c r="I537">
        <v>13587.701153</v>
      </c>
      <c r="J537" t="s">
        <v>3</v>
      </c>
      <c r="K537">
        <v>5150.1593919999996</v>
      </c>
      <c r="L537">
        <v>11532.470165999999</v>
      </c>
      <c r="M537" t="s">
        <v>4</v>
      </c>
      <c r="N537">
        <v>79.112244000000004</v>
      </c>
      <c r="O537">
        <v>19.310922000000001</v>
      </c>
      <c r="P537" t="s">
        <v>5</v>
      </c>
      <c r="Q537">
        <v>0</v>
      </c>
      <c r="R537">
        <v>0</v>
      </c>
      <c r="S537" t="s">
        <v>6</v>
      </c>
      <c r="T537">
        <v>43.554215999999997</v>
      </c>
      <c r="U537">
        <v>1.0880339999999999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1.292E-3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5887.6040599999997</v>
      </c>
      <c r="I538">
        <v>14719.797544999999</v>
      </c>
      <c r="J538" t="s">
        <v>3</v>
      </c>
      <c r="K538">
        <v>5473.1818659999999</v>
      </c>
      <c r="L538">
        <v>12503.746851</v>
      </c>
      <c r="M538" t="s">
        <v>4</v>
      </c>
      <c r="N538">
        <v>84.076505999999995</v>
      </c>
      <c r="O538">
        <v>20.874279999999999</v>
      </c>
      <c r="P538" t="s">
        <v>5</v>
      </c>
      <c r="Q538">
        <v>0</v>
      </c>
      <c r="R538">
        <v>0</v>
      </c>
      <c r="S538" t="s">
        <v>6</v>
      </c>
      <c r="T538">
        <v>46.281174</v>
      </c>
      <c r="U538">
        <v>1.208399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1.2880000000000001E-3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6233.1729260000002</v>
      </c>
      <c r="I539">
        <v>16018.496483999999</v>
      </c>
      <c r="J539" t="s">
        <v>3</v>
      </c>
      <c r="K539">
        <v>5794.4922720000004</v>
      </c>
      <c r="L539">
        <v>13620.073888999999</v>
      </c>
      <c r="M539" t="s">
        <v>4</v>
      </c>
      <c r="N539">
        <v>89.005058000000005</v>
      </c>
      <c r="O539">
        <v>22.565427</v>
      </c>
      <c r="P539" t="s">
        <v>5</v>
      </c>
      <c r="Q539">
        <v>0</v>
      </c>
      <c r="R539">
        <v>0</v>
      </c>
      <c r="S539" t="s">
        <v>6</v>
      </c>
      <c r="T539">
        <v>49.028188</v>
      </c>
      <c r="U539">
        <v>1.3097479999999999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1.2869999999999999E-3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6579.984058</v>
      </c>
      <c r="I540">
        <v>17614.867784999999</v>
      </c>
      <c r="J540" t="s">
        <v>3</v>
      </c>
      <c r="K540">
        <v>6116.8729480000002</v>
      </c>
      <c r="L540">
        <v>14985.212544</v>
      </c>
      <c r="M540" t="s">
        <v>4</v>
      </c>
      <c r="N540">
        <v>93.980508</v>
      </c>
      <c r="O540">
        <v>24.991358999999999</v>
      </c>
      <c r="P540" t="s">
        <v>5</v>
      </c>
      <c r="Q540">
        <v>0</v>
      </c>
      <c r="R540">
        <v>0</v>
      </c>
      <c r="S540" t="s">
        <v>6</v>
      </c>
      <c r="T540">
        <v>51.745179999999998</v>
      </c>
      <c r="U540">
        <v>1.4357530000000001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1.2819999999999999E-3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6928.2543839999998</v>
      </c>
      <c r="I541">
        <v>19320.996751999999</v>
      </c>
      <c r="J541" t="s">
        <v>3</v>
      </c>
      <c r="K541">
        <v>6440.5863200000003</v>
      </c>
      <c r="L541">
        <v>16435.690981</v>
      </c>
      <c r="M541" t="s">
        <v>4</v>
      </c>
      <c r="N541">
        <v>99.021614</v>
      </c>
      <c r="O541">
        <v>27.103407000000001</v>
      </c>
      <c r="P541" t="s">
        <v>5</v>
      </c>
      <c r="Q541">
        <v>0</v>
      </c>
      <c r="R541">
        <v>0</v>
      </c>
      <c r="S541" t="s">
        <v>6</v>
      </c>
      <c r="T541">
        <v>54.440095999999997</v>
      </c>
      <c r="U541">
        <v>1.5806249999999999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1.274E-3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724.18436399999996</v>
      </c>
      <c r="I542">
        <v>342.11667499999999</v>
      </c>
      <c r="J542" t="s">
        <v>3</v>
      </c>
      <c r="K542">
        <v>699.31508599999995</v>
      </c>
      <c r="L542">
        <v>359.39811700000001</v>
      </c>
      <c r="M542" t="s">
        <v>4</v>
      </c>
      <c r="N542">
        <v>5.3903759999999998</v>
      </c>
      <c r="O542">
        <v>0.13941000000000001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5.2729999999999999E-3</v>
      </c>
      <c r="AG542">
        <v>1.5999999999999999E-5</v>
      </c>
      <c r="AH542" t="s">
        <v>11</v>
      </c>
      <c r="AI542">
        <v>0.99488399999999999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1452.905368</v>
      </c>
      <c r="I543">
        <v>886.80571999999995</v>
      </c>
      <c r="J543" t="s">
        <v>3</v>
      </c>
      <c r="K543">
        <v>1403.3806</v>
      </c>
      <c r="L543">
        <v>948.82539399999996</v>
      </c>
      <c r="M543" t="s">
        <v>4</v>
      </c>
      <c r="N543">
        <v>10.718256</v>
      </c>
      <c r="O543">
        <v>0.448625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3.3899999999999998E-3</v>
      </c>
      <c r="AG543">
        <v>1.1E-5</v>
      </c>
      <c r="AH543" t="s">
        <v>11</v>
      </c>
      <c r="AI543">
        <v>0.99508300000000005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2184.5905080000002</v>
      </c>
      <c r="I544">
        <v>1231.6855619999999</v>
      </c>
      <c r="J544" t="s">
        <v>3</v>
      </c>
      <c r="K544">
        <v>2110.6345000000001</v>
      </c>
      <c r="L544">
        <v>1318.1574169999999</v>
      </c>
      <c r="M544" t="s">
        <v>4</v>
      </c>
      <c r="N544">
        <v>15.973478</v>
      </c>
      <c r="O544">
        <v>0.67655399999999999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2.33E-3</v>
      </c>
      <c r="AG544">
        <v>3.0000000000000001E-6</v>
      </c>
      <c r="AH544" t="s">
        <v>11</v>
      </c>
      <c r="AI544">
        <v>0.99509199999999998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2916.1774059999998</v>
      </c>
      <c r="I545">
        <v>1873.4224119999999</v>
      </c>
      <c r="J545" t="s">
        <v>3</v>
      </c>
      <c r="K545">
        <v>2817.6860419999998</v>
      </c>
      <c r="L545">
        <v>1991.50305</v>
      </c>
      <c r="M545" t="s">
        <v>4</v>
      </c>
      <c r="N545">
        <v>21.245992000000001</v>
      </c>
      <c r="O545">
        <v>0.88141999999999998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2.2060000000000001E-3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3647.2966080000001</v>
      </c>
      <c r="I546">
        <v>2345.5852639999998</v>
      </c>
      <c r="J546" t="s">
        <v>3</v>
      </c>
      <c r="K546">
        <v>3524.2531840000001</v>
      </c>
      <c r="L546">
        <v>2501.4244170000002</v>
      </c>
      <c r="M546" t="s">
        <v>4</v>
      </c>
      <c r="N546">
        <v>26.556263999999999</v>
      </c>
      <c r="O546">
        <v>1.2731939999999999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1.903E-3</v>
      </c>
      <c r="AG546">
        <v>9.9999999999999995E-7</v>
      </c>
      <c r="AH546" t="s">
        <v>11</v>
      </c>
      <c r="AI546">
        <v>0.99510500000000002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4372.0384640000002</v>
      </c>
      <c r="I547">
        <v>3885.2233289999999</v>
      </c>
      <c r="J547" t="s">
        <v>3</v>
      </c>
      <c r="K547">
        <v>4224.5786619999999</v>
      </c>
      <c r="L547">
        <v>4107.8023830000002</v>
      </c>
      <c r="M547" t="s">
        <v>4</v>
      </c>
      <c r="N547">
        <v>31.829339999999998</v>
      </c>
      <c r="O547">
        <v>1.592875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1.73E-3</v>
      </c>
      <c r="AG547">
        <v>9.9999999999999995E-7</v>
      </c>
      <c r="AH547" t="s">
        <v>11</v>
      </c>
      <c r="AI547">
        <v>0.99510900000000002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5096.8130719999999</v>
      </c>
      <c r="I548">
        <v>4652.0363699999998</v>
      </c>
      <c r="J548" t="s">
        <v>3</v>
      </c>
      <c r="K548">
        <v>4924.7989580000003</v>
      </c>
      <c r="L548">
        <v>4952.0960429999996</v>
      </c>
      <c r="M548" t="s">
        <v>4</v>
      </c>
      <c r="N548">
        <v>37.132109999999997</v>
      </c>
      <c r="O548">
        <v>2.16703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1.534E-3</v>
      </c>
      <c r="AG548">
        <v>0</v>
      </c>
      <c r="AH548" t="s">
        <v>11</v>
      </c>
      <c r="AI548">
        <v>0.99511000000000005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5825.6523779999998</v>
      </c>
      <c r="I549">
        <v>5616.9225640000004</v>
      </c>
      <c r="J549" t="s">
        <v>3</v>
      </c>
      <c r="K549">
        <v>5629.2945659999996</v>
      </c>
      <c r="L549">
        <v>5968.1113480000004</v>
      </c>
      <c r="M549" t="s">
        <v>4</v>
      </c>
      <c r="N549">
        <v>42.385663999999998</v>
      </c>
      <c r="O549">
        <v>2.7222379999999999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1.529E-3</v>
      </c>
      <c r="AG549">
        <v>0</v>
      </c>
      <c r="AH549" t="s">
        <v>11</v>
      </c>
      <c r="AI549">
        <v>0.99511000000000005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6550.7630140000001</v>
      </c>
      <c r="I550">
        <v>6912.7815819999996</v>
      </c>
      <c r="J550" t="s">
        <v>3</v>
      </c>
      <c r="K550">
        <v>6329.8966440000004</v>
      </c>
      <c r="L550">
        <v>7368.8520509999998</v>
      </c>
      <c r="M550" t="s">
        <v>4</v>
      </c>
      <c r="N550">
        <v>47.658382000000003</v>
      </c>
      <c r="O550">
        <v>3.4982220000000002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1.4450000000000001E-3</v>
      </c>
      <c r="AG550">
        <v>0</v>
      </c>
      <c r="AH550" t="s">
        <v>11</v>
      </c>
      <c r="AI550">
        <v>0.99511300000000003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7279.9397339999996</v>
      </c>
      <c r="I551">
        <v>7824.6173319999998</v>
      </c>
      <c r="J551" t="s">
        <v>3</v>
      </c>
      <c r="K551">
        <v>7034.5684380000002</v>
      </c>
      <c r="L551">
        <v>8384.6572479999995</v>
      </c>
      <c r="M551" t="s">
        <v>4</v>
      </c>
      <c r="N551">
        <v>52.934441999999997</v>
      </c>
      <c r="O551">
        <v>4.3040380000000003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1.358E-3</v>
      </c>
      <c r="AG551">
        <v>0</v>
      </c>
      <c r="AH551" t="s">
        <v>11</v>
      </c>
      <c r="AI551">
        <v>0.99511300000000003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8007.5239659999997</v>
      </c>
      <c r="I552">
        <v>9476.2832600000002</v>
      </c>
      <c r="J552" t="s">
        <v>3</v>
      </c>
      <c r="K552">
        <v>7737.6187819999996</v>
      </c>
      <c r="L552">
        <v>10114.292434000001</v>
      </c>
      <c r="M552" t="s">
        <v>4</v>
      </c>
      <c r="N552">
        <v>58.246305999999997</v>
      </c>
      <c r="O552">
        <v>5.1013169999999999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1.3500000000000001E-3</v>
      </c>
      <c r="AG552">
        <v>0</v>
      </c>
      <c r="AH552" t="s">
        <v>11</v>
      </c>
      <c r="AI552">
        <v>0.99511300000000003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8734.7873899999995</v>
      </c>
      <c r="I553">
        <v>10981.527381</v>
      </c>
      <c r="J553" t="s">
        <v>3</v>
      </c>
      <c r="K553">
        <v>8440.1460079999997</v>
      </c>
      <c r="L553">
        <v>11731.752439</v>
      </c>
      <c r="M553" t="s">
        <v>4</v>
      </c>
      <c r="N553">
        <v>63.580376000000001</v>
      </c>
      <c r="O553">
        <v>5.6723730000000003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1.2979999999999999E-3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9462.9213579999996</v>
      </c>
      <c r="I554">
        <v>12122.363115</v>
      </c>
      <c r="J554" t="s">
        <v>3</v>
      </c>
      <c r="K554">
        <v>9143.6180499999991</v>
      </c>
      <c r="L554">
        <v>13006.52556</v>
      </c>
      <c r="M554" t="s">
        <v>4</v>
      </c>
      <c r="N554">
        <v>68.889554000000004</v>
      </c>
      <c r="O554">
        <v>6.3287339999999999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1.292E-3</v>
      </c>
      <c r="AG554">
        <v>0</v>
      </c>
      <c r="AH554" t="s">
        <v>11</v>
      </c>
      <c r="AI554">
        <v>0.99511400000000005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10186.649649999999</v>
      </c>
      <c r="I555">
        <v>14236.328465000001</v>
      </c>
      <c r="J555" t="s">
        <v>3</v>
      </c>
      <c r="K555">
        <v>9842.6813959999999</v>
      </c>
      <c r="L555">
        <v>15209.721759</v>
      </c>
      <c r="M555" t="s">
        <v>4</v>
      </c>
      <c r="N555">
        <v>74.185410000000005</v>
      </c>
      <c r="O555">
        <v>7.2349600000000001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1.291E-3</v>
      </c>
      <c r="AG555">
        <v>0</v>
      </c>
      <c r="AH555" t="s">
        <v>11</v>
      </c>
      <c r="AI555">
        <v>0.99511400000000005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10914.091872000001</v>
      </c>
      <c r="I556">
        <v>15779.846396999999</v>
      </c>
      <c r="J556" t="s">
        <v>3</v>
      </c>
      <c r="K556">
        <v>10545.372754</v>
      </c>
      <c r="L556">
        <v>16853.645629999999</v>
      </c>
      <c r="M556" t="s">
        <v>4</v>
      </c>
      <c r="N556">
        <v>79.508257999999998</v>
      </c>
      <c r="O556">
        <v>8.1482229999999998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1.289E-3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11643.280268</v>
      </c>
      <c r="I557">
        <v>16957.494822000001</v>
      </c>
      <c r="J557" t="s">
        <v>3</v>
      </c>
      <c r="K557">
        <v>11249.765196</v>
      </c>
      <c r="L557">
        <v>18165.482370000002</v>
      </c>
      <c r="M557" t="s">
        <v>4</v>
      </c>
      <c r="N557">
        <v>84.838185999999993</v>
      </c>
      <c r="O557">
        <v>8.9327799999999993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1.289E-3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12371.842103999999</v>
      </c>
      <c r="I558">
        <v>18665.436506999999</v>
      </c>
      <c r="J558" t="s">
        <v>3</v>
      </c>
      <c r="K558">
        <v>11953.590036</v>
      </c>
      <c r="L558">
        <v>20045.277654000001</v>
      </c>
      <c r="M558" t="s">
        <v>4</v>
      </c>
      <c r="N558">
        <v>90.123059999999995</v>
      </c>
      <c r="O558">
        <v>9.8119080000000007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1.2869999999999999E-3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13101.363756000001</v>
      </c>
      <c r="I559">
        <v>18581.304049999999</v>
      </c>
      <c r="J559" t="s">
        <v>3</v>
      </c>
      <c r="K559">
        <v>12658.695659999999</v>
      </c>
      <c r="L559">
        <v>19943.523312000001</v>
      </c>
      <c r="M559" t="s">
        <v>4</v>
      </c>
      <c r="N559">
        <v>95.371476000000001</v>
      </c>
      <c r="O559">
        <v>10.194343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1.2819999999999999E-3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13826.060595999999</v>
      </c>
      <c r="I560">
        <v>21256.633675000001</v>
      </c>
      <c r="J560" t="s">
        <v>3</v>
      </c>
      <c r="K560">
        <v>13358.927736</v>
      </c>
      <c r="L560">
        <v>22579.316771999998</v>
      </c>
      <c r="M560" t="s">
        <v>4</v>
      </c>
      <c r="N560">
        <v>100.61288999999999</v>
      </c>
      <c r="O560">
        <v>10.837368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1.2769999999999999E-3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14552.674897999999</v>
      </c>
      <c r="I561">
        <v>22671.952742000001</v>
      </c>
      <c r="J561" t="s">
        <v>3</v>
      </c>
      <c r="K561">
        <v>14061.008948000001</v>
      </c>
      <c r="L561">
        <v>23949.512827999999</v>
      </c>
      <c r="M561" t="s">
        <v>4</v>
      </c>
      <c r="N561">
        <v>105.880526</v>
      </c>
      <c r="O561">
        <v>11.455743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1.2750000000000001E-3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721.59139200000004</v>
      </c>
      <c r="I582">
        <v>717.52758700000004</v>
      </c>
      <c r="J582" t="s">
        <v>3</v>
      </c>
      <c r="K582">
        <v>697.18847000000005</v>
      </c>
      <c r="L582">
        <v>739.65282999999999</v>
      </c>
      <c r="M582" t="s">
        <v>4</v>
      </c>
      <c r="N582">
        <v>5.0385859999999996</v>
      </c>
      <c r="O582">
        <v>0.13905899999999999</v>
      </c>
      <c r="P582" t="s">
        <v>5</v>
      </c>
      <c r="Q582">
        <v>0</v>
      </c>
      <c r="R582">
        <v>0</v>
      </c>
      <c r="S582" t="s">
        <v>6</v>
      </c>
      <c r="T582">
        <v>2.8108379999999999</v>
      </c>
      <c r="U582">
        <v>1.1919000000000001E-2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6.4609999999999997E-3</v>
      </c>
      <c r="AD582">
        <v>1.5E-5</v>
      </c>
      <c r="AE582" t="s">
        <v>10</v>
      </c>
      <c r="AF582">
        <v>0</v>
      </c>
      <c r="AG582">
        <v>0</v>
      </c>
      <c r="AH582" t="s">
        <v>11</v>
      </c>
      <c r="AI582">
        <v>0.99495400000000001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1447.0508620000001</v>
      </c>
      <c r="I583">
        <v>1403.7610950000001</v>
      </c>
      <c r="J583" t="s">
        <v>3</v>
      </c>
      <c r="K583">
        <v>1398.211912</v>
      </c>
      <c r="L583">
        <v>1481.227787</v>
      </c>
      <c r="M583" t="s">
        <v>4</v>
      </c>
      <c r="N583">
        <v>10.086028000000001</v>
      </c>
      <c r="O583">
        <v>0.42292200000000002</v>
      </c>
      <c r="P583" t="s">
        <v>5</v>
      </c>
      <c r="Q583">
        <v>0</v>
      </c>
      <c r="R583">
        <v>0</v>
      </c>
      <c r="S583" t="s">
        <v>6</v>
      </c>
      <c r="T583">
        <v>5.6051859999999998</v>
      </c>
      <c r="U583">
        <v>3.4138000000000002E-2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4.1609999999999998E-3</v>
      </c>
      <c r="AD583">
        <v>1.1E-5</v>
      </c>
      <c r="AE583" t="s">
        <v>10</v>
      </c>
      <c r="AF583">
        <v>0</v>
      </c>
      <c r="AG583">
        <v>0</v>
      </c>
      <c r="AH583" t="s">
        <v>11</v>
      </c>
      <c r="AI583">
        <v>0.99507900000000005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2175.332766</v>
      </c>
      <c r="I584">
        <v>2020.9714059999999</v>
      </c>
      <c r="J584" t="s">
        <v>3</v>
      </c>
      <c r="K584">
        <v>2102.0449699999999</v>
      </c>
      <c r="L584">
        <v>2182.8802860000001</v>
      </c>
      <c r="M584" t="s">
        <v>4</v>
      </c>
      <c r="N584">
        <v>15.134568</v>
      </c>
      <c r="O584">
        <v>0.76675599999999999</v>
      </c>
      <c r="P584" t="s">
        <v>5</v>
      </c>
      <c r="Q584">
        <v>0</v>
      </c>
      <c r="R584">
        <v>0</v>
      </c>
      <c r="S584" t="s">
        <v>6</v>
      </c>
      <c r="T584">
        <v>8.4065879999999993</v>
      </c>
      <c r="U584">
        <v>5.8740000000000001E-2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2.6099999999999999E-3</v>
      </c>
      <c r="AD584">
        <v>3.0000000000000001E-6</v>
      </c>
      <c r="AE584" t="s">
        <v>10</v>
      </c>
      <c r="AF584">
        <v>0</v>
      </c>
      <c r="AG584">
        <v>0</v>
      </c>
      <c r="AH584" t="s">
        <v>11</v>
      </c>
      <c r="AI584">
        <v>0.99509800000000004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2897.6943200000001</v>
      </c>
      <c r="I585">
        <v>2493.7403100000001</v>
      </c>
      <c r="J585" t="s">
        <v>3</v>
      </c>
      <c r="K585">
        <v>2799.7424839999999</v>
      </c>
      <c r="L585">
        <v>2727.0171140000002</v>
      </c>
      <c r="M585" t="s">
        <v>4</v>
      </c>
      <c r="N585">
        <v>20.177042</v>
      </c>
      <c r="O585">
        <v>1.1153500000000001</v>
      </c>
      <c r="P585" t="s">
        <v>5</v>
      </c>
      <c r="Q585">
        <v>0</v>
      </c>
      <c r="R585">
        <v>0</v>
      </c>
      <c r="S585" t="s">
        <v>6</v>
      </c>
      <c r="T585">
        <v>11.200825999999999</v>
      </c>
      <c r="U585">
        <v>8.6577000000000001E-2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2.1710000000000002E-3</v>
      </c>
      <c r="AD585">
        <v>3.0000000000000001E-6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3617.5333019999998</v>
      </c>
      <c r="I586">
        <v>2989.483878</v>
      </c>
      <c r="J586" t="s">
        <v>3</v>
      </c>
      <c r="K586">
        <v>3494.7194939999999</v>
      </c>
      <c r="L586">
        <v>3270.9359209999998</v>
      </c>
      <c r="M586" t="s">
        <v>4</v>
      </c>
      <c r="N586">
        <v>25.299755999999999</v>
      </c>
      <c r="O586">
        <v>1.3989579999999999</v>
      </c>
      <c r="P586" t="s">
        <v>5</v>
      </c>
      <c r="Q586">
        <v>0</v>
      </c>
      <c r="R586">
        <v>0</v>
      </c>
      <c r="S586" t="s">
        <v>6</v>
      </c>
      <c r="T586">
        <v>13.981798</v>
      </c>
      <c r="U586">
        <v>0.13716100000000001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1.8799999999999999E-3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4348.3204839999999</v>
      </c>
      <c r="I587">
        <v>4321.0473899999997</v>
      </c>
      <c r="J587" t="s">
        <v>3</v>
      </c>
      <c r="K587">
        <v>4201.0593500000004</v>
      </c>
      <c r="L587">
        <v>4746.4085379999997</v>
      </c>
      <c r="M587" t="s">
        <v>4</v>
      </c>
      <c r="N587">
        <v>30.313714000000001</v>
      </c>
      <c r="O587">
        <v>1.86263</v>
      </c>
      <c r="P587" t="s">
        <v>5</v>
      </c>
      <c r="Q587">
        <v>0</v>
      </c>
      <c r="R587">
        <v>0</v>
      </c>
      <c r="S587" t="s">
        <v>6</v>
      </c>
      <c r="T587">
        <v>16.778572</v>
      </c>
      <c r="U587">
        <v>0.19461500000000001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1.753E-3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0.99511099999999997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5074.4009139999998</v>
      </c>
      <c r="I588">
        <v>5322.1012870000004</v>
      </c>
      <c r="J588" t="s">
        <v>3</v>
      </c>
      <c r="K588">
        <v>4902.6370539999998</v>
      </c>
      <c r="L588">
        <v>5877.2564410000005</v>
      </c>
      <c r="M588" t="s">
        <v>4</v>
      </c>
      <c r="N588">
        <v>35.368107999999999</v>
      </c>
      <c r="O588">
        <v>2.3769049999999998</v>
      </c>
      <c r="P588" t="s">
        <v>5</v>
      </c>
      <c r="Q588">
        <v>0</v>
      </c>
      <c r="R588">
        <v>0</v>
      </c>
      <c r="S588" t="s">
        <v>6</v>
      </c>
      <c r="T588">
        <v>19.566251999999999</v>
      </c>
      <c r="U588">
        <v>0.23446900000000001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1.6739999999999999E-3</v>
      </c>
      <c r="AD588">
        <v>9.9999999999999995E-7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5798.4094139999997</v>
      </c>
      <c r="I589">
        <v>7193.539777</v>
      </c>
      <c r="J589" t="s">
        <v>3</v>
      </c>
      <c r="K589">
        <v>5601.9667980000004</v>
      </c>
      <c r="L589">
        <v>7906.0472419999996</v>
      </c>
      <c r="M589" t="s">
        <v>4</v>
      </c>
      <c r="N589">
        <v>40.472892000000002</v>
      </c>
      <c r="O589">
        <v>3.0387559999999998</v>
      </c>
      <c r="P589" t="s">
        <v>5</v>
      </c>
      <c r="Q589">
        <v>0</v>
      </c>
      <c r="R589">
        <v>0</v>
      </c>
      <c r="S589" t="s">
        <v>6</v>
      </c>
      <c r="T589">
        <v>22.351559999999999</v>
      </c>
      <c r="U589">
        <v>0.275366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1.451E-3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0.99511300000000003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6524.303046</v>
      </c>
      <c r="I590">
        <v>7909.7430430000004</v>
      </c>
      <c r="J590" t="s">
        <v>3</v>
      </c>
      <c r="K590">
        <v>6303.2135559999997</v>
      </c>
      <c r="L590">
        <v>8713.2147559999994</v>
      </c>
      <c r="M590" t="s">
        <v>4</v>
      </c>
      <c r="N590">
        <v>45.563276000000002</v>
      </c>
      <c r="O590">
        <v>3.6596959999999998</v>
      </c>
      <c r="P590" t="s">
        <v>5</v>
      </c>
      <c r="Q590">
        <v>0</v>
      </c>
      <c r="R590">
        <v>0</v>
      </c>
      <c r="S590" t="s">
        <v>6</v>
      </c>
      <c r="T590">
        <v>25.152259999999998</v>
      </c>
      <c r="U590">
        <v>0.345883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1.4189999999999999E-3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7248.7711479999998</v>
      </c>
      <c r="I591">
        <v>8908.1802630000002</v>
      </c>
      <c r="J591" t="s">
        <v>3</v>
      </c>
      <c r="K591">
        <v>7003.1055020000003</v>
      </c>
      <c r="L591">
        <v>9900.4209940000001</v>
      </c>
      <c r="M591" t="s">
        <v>4</v>
      </c>
      <c r="N591">
        <v>50.630063999999997</v>
      </c>
      <c r="O591">
        <v>4.5101050000000003</v>
      </c>
      <c r="P591" t="s">
        <v>5</v>
      </c>
      <c r="Q591">
        <v>0</v>
      </c>
      <c r="R591">
        <v>0</v>
      </c>
      <c r="S591" t="s">
        <v>6</v>
      </c>
      <c r="T591">
        <v>27.950524000000001</v>
      </c>
      <c r="U591">
        <v>0.41741699999999998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1.3600000000000001E-3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7973.104018</v>
      </c>
      <c r="I592">
        <v>9267.5180509999991</v>
      </c>
      <c r="J592" t="s">
        <v>3</v>
      </c>
      <c r="K592">
        <v>7702.833208</v>
      </c>
      <c r="L592">
        <v>10389.440538999999</v>
      </c>
      <c r="M592" t="s">
        <v>4</v>
      </c>
      <c r="N592">
        <v>55.691490000000002</v>
      </c>
      <c r="O592">
        <v>5.2890649999999999</v>
      </c>
      <c r="P592" t="s">
        <v>5</v>
      </c>
      <c r="Q592">
        <v>0</v>
      </c>
      <c r="R592">
        <v>0</v>
      </c>
      <c r="S592" t="s">
        <v>6</v>
      </c>
      <c r="T592">
        <v>30.755198</v>
      </c>
      <c r="U592">
        <v>0.49193300000000001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1.34E-3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8697.5719360000003</v>
      </c>
      <c r="I593">
        <v>10033.834347</v>
      </c>
      <c r="J593" t="s">
        <v>3</v>
      </c>
      <c r="K593">
        <v>8402.6764399999993</v>
      </c>
      <c r="L593">
        <v>11268.813156</v>
      </c>
      <c r="M593" t="s">
        <v>4</v>
      </c>
      <c r="N593">
        <v>60.773963999999999</v>
      </c>
      <c r="O593">
        <v>6.1249370000000001</v>
      </c>
      <c r="P593" t="s">
        <v>5</v>
      </c>
      <c r="Q593">
        <v>0</v>
      </c>
      <c r="R593">
        <v>0</v>
      </c>
      <c r="S593" t="s">
        <v>6</v>
      </c>
      <c r="T593">
        <v>33.544697999999997</v>
      </c>
      <c r="U593">
        <v>0.57895200000000002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1.299E-3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9425.0078460000004</v>
      </c>
      <c r="I594">
        <v>11154.627503</v>
      </c>
      <c r="J594" t="s">
        <v>3</v>
      </c>
      <c r="K594">
        <v>9105.5283299999992</v>
      </c>
      <c r="L594">
        <v>12562.229939999999</v>
      </c>
      <c r="M594" t="s">
        <v>4</v>
      </c>
      <c r="N594">
        <v>65.831744</v>
      </c>
      <c r="O594">
        <v>6.9640139999999997</v>
      </c>
      <c r="P594" t="s">
        <v>5</v>
      </c>
      <c r="Q594">
        <v>0</v>
      </c>
      <c r="R594">
        <v>0</v>
      </c>
      <c r="S594" t="s">
        <v>6</v>
      </c>
      <c r="T594">
        <v>36.330677999999999</v>
      </c>
      <c r="U594">
        <v>0.63980599999999999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1.2960000000000001E-3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10152.330411999999</v>
      </c>
      <c r="I595">
        <v>13239.143665</v>
      </c>
      <c r="J595" t="s">
        <v>3</v>
      </c>
      <c r="K595">
        <v>9808.2824660000006</v>
      </c>
      <c r="L595">
        <v>14918.134774</v>
      </c>
      <c r="M595" t="s">
        <v>4</v>
      </c>
      <c r="N595">
        <v>70.889635999999996</v>
      </c>
      <c r="O595">
        <v>8.0265000000000004</v>
      </c>
      <c r="P595" t="s">
        <v>5</v>
      </c>
      <c r="Q595">
        <v>0</v>
      </c>
      <c r="R595">
        <v>0</v>
      </c>
      <c r="S595" t="s">
        <v>6</v>
      </c>
      <c r="T595">
        <v>39.118304000000002</v>
      </c>
      <c r="U595">
        <v>0.72337300000000004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10879.909342000001</v>
      </c>
      <c r="I596">
        <v>14115.298348</v>
      </c>
      <c r="J596" t="s">
        <v>3</v>
      </c>
      <c r="K596">
        <v>10511.326902000001</v>
      </c>
      <c r="L596">
        <v>15956.222610000001</v>
      </c>
      <c r="M596" t="s">
        <v>4</v>
      </c>
      <c r="N596">
        <v>75.924583999999996</v>
      </c>
      <c r="O596">
        <v>8.9898939999999996</v>
      </c>
      <c r="P596" t="s">
        <v>5</v>
      </c>
      <c r="Q596">
        <v>0</v>
      </c>
      <c r="R596">
        <v>0</v>
      </c>
      <c r="S596" t="s">
        <v>6</v>
      </c>
      <c r="T596">
        <v>41.905768000000002</v>
      </c>
      <c r="U596">
        <v>0.82574499999999995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1.2780000000000001E-3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11602.931756</v>
      </c>
      <c r="I597">
        <v>14969.355355</v>
      </c>
      <c r="J597" t="s">
        <v>3</v>
      </c>
      <c r="K597">
        <v>11209.578758</v>
      </c>
      <c r="L597">
        <v>16997.405187</v>
      </c>
      <c r="M597" t="s">
        <v>4</v>
      </c>
      <c r="N597">
        <v>81.053998000000007</v>
      </c>
      <c r="O597">
        <v>9.7458810000000007</v>
      </c>
      <c r="P597" t="s">
        <v>5</v>
      </c>
      <c r="Q597">
        <v>0</v>
      </c>
      <c r="R597">
        <v>0</v>
      </c>
      <c r="S597" t="s">
        <v>6</v>
      </c>
      <c r="T597">
        <v>44.68947</v>
      </c>
      <c r="U597">
        <v>0.91715599999999997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12323.664434</v>
      </c>
      <c r="I598">
        <v>16340.201351</v>
      </c>
      <c r="J598" t="s">
        <v>3</v>
      </c>
      <c r="K598">
        <v>11905.725234</v>
      </c>
      <c r="L598">
        <v>18483.348262</v>
      </c>
      <c r="M598" t="s">
        <v>4</v>
      </c>
      <c r="N598">
        <v>86.152925999999994</v>
      </c>
      <c r="O598">
        <v>10.539402000000001</v>
      </c>
      <c r="P598" t="s">
        <v>5</v>
      </c>
      <c r="Q598">
        <v>0</v>
      </c>
      <c r="R598">
        <v>0</v>
      </c>
      <c r="S598" t="s">
        <v>6</v>
      </c>
      <c r="T598">
        <v>47.469768000000002</v>
      </c>
      <c r="U598">
        <v>1.018921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1.266E-3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13046.668076</v>
      </c>
      <c r="I599">
        <v>18095.517285999998</v>
      </c>
      <c r="J599" t="s">
        <v>3</v>
      </c>
      <c r="K599">
        <v>12604.1073</v>
      </c>
      <c r="L599">
        <v>20416.901645999998</v>
      </c>
      <c r="M599" t="s">
        <v>4</v>
      </c>
      <c r="N599">
        <v>91.260242000000005</v>
      </c>
      <c r="O599">
        <v>11.588153999999999</v>
      </c>
      <c r="P599" t="s">
        <v>5</v>
      </c>
      <c r="Q599">
        <v>0</v>
      </c>
      <c r="R599">
        <v>0</v>
      </c>
      <c r="S599" t="s">
        <v>6</v>
      </c>
      <c r="T599">
        <v>50.233694</v>
      </c>
      <c r="U599">
        <v>1.1525989999999999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1.261E-3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13775.047871999999</v>
      </c>
      <c r="I600">
        <v>19245.978247999999</v>
      </c>
      <c r="J600" t="s">
        <v>3</v>
      </c>
      <c r="K600">
        <v>13307.798234</v>
      </c>
      <c r="L600">
        <v>21742.666846</v>
      </c>
      <c r="M600" t="s">
        <v>4</v>
      </c>
      <c r="N600">
        <v>96.345894000000001</v>
      </c>
      <c r="O600">
        <v>12.621689</v>
      </c>
      <c r="P600" t="s">
        <v>5</v>
      </c>
      <c r="Q600">
        <v>0</v>
      </c>
      <c r="R600">
        <v>0</v>
      </c>
      <c r="S600" t="s">
        <v>6</v>
      </c>
      <c r="T600">
        <v>53.012442</v>
      </c>
      <c r="U600">
        <v>1.3003800000000001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1.256E-3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14497.336353999999</v>
      </c>
      <c r="I601">
        <v>21917.791577</v>
      </c>
      <c r="J601" t="s">
        <v>3</v>
      </c>
      <c r="K601">
        <v>14005.460897999999</v>
      </c>
      <c r="L601">
        <v>24725.300276999998</v>
      </c>
      <c r="M601" t="s">
        <v>4</v>
      </c>
      <c r="N601">
        <v>101.443758</v>
      </c>
      <c r="O601">
        <v>13.611304000000001</v>
      </c>
      <c r="P601" t="s">
        <v>5</v>
      </c>
      <c r="Q601">
        <v>0</v>
      </c>
      <c r="R601">
        <v>0</v>
      </c>
      <c r="S601" t="s">
        <v>6</v>
      </c>
      <c r="T601">
        <v>55.804065999999999</v>
      </c>
      <c r="U601">
        <v>1.3798440000000001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938.57885699999997</v>
      </c>
      <c r="I602">
        <v>2.2271649999999998</v>
      </c>
      <c r="J602" t="s">
        <v>3</v>
      </c>
      <c r="K602">
        <v>913.53843900000004</v>
      </c>
      <c r="L602">
        <v>0.99326499999999995</v>
      </c>
      <c r="M602" t="s">
        <v>4</v>
      </c>
      <c r="N602">
        <v>5.5480799999999997</v>
      </c>
      <c r="O602">
        <v>9.4933000000000003E-2</v>
      </c>
      <c r="P602" t="s">
        <v>5</v>
      </c>
      <c r="Q602">
        <v>25.012695999999998</v>
      </c>
      <c r="R602">
        <v>0.74372799999999994</v>
      </c>
      <c r="S602" t="s">
        <v>6</v>
      </c>
      <c r="T602">
        <v>898.61334799999997</v>
      </c>
      <c r="U602">
        <v>0.82162500000000005</v>
      </c>
      <c r="V602" t="s">
        <v>7</v>
      </c>
      <c r="W602">
        <v>0.47214800000000001</v>
      </c>
      <c r="X602">
        <v>4.4669999999999996E-3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5.5259999999999997E-3</v>
      </c>
      <c r="AG602">
        <v>1.5999999999999999E-5</v>
      </c>
      <c r="AH602" t="s">
        <v>11</v>
      </c>
      <c r="AI602">
        <v>0.99497400000000003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1874.538904</v>
      </c>
      <c r="I603">
        <v>6.874606</v>
      </c>
      <c r="J603" t="s">
        <v>3</v>
      </c>
      <c r="K603">
        <v>1824.364077</v>
      </c>
      <c r="L603">
        <v>3.2173569999999998</v>
      </c>
      <c r="M603" t="s">
        <v>4</v>
      </c>
      <c r="N603">
        <v>11.11828</v>
      </c>
      <c r="O603">
        <v>0.32983299999999999</v>
      </c>
      <c r="P603" t="s">
        <v>5</v>
      </c>
      <c r="Q603">
        <v>50.120489999999997</v>
      </c>
      <c r="R603">
        <v>2.500988</v>
      </c>
      <c r="S603" t="s">
        <v>6</v>
      </c>
      <c r="T603">
        <v>1794.3774510000001</v>
      </c>
      <c r="U603">
        <v>2.7002549999999998</v>
      </c>
      <c r="V603" t="s">
        <v>7</v>
      </c>
      <c r="W603">
        <v>0.94350599999999996</v>
      </c>
      <c r="X603">
        <v>1.3971000000000001E-2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3.2520000000000001E-3</v>
      </c>
      <c r="AG603">
        <v>7.9999999999999996E-6</v>
      </c>
      <c r="AH603" t="s">
        <v>11</v>
      </c>
      <c r="AI603">
        <v>0.99507299999999999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2810.4997899999998</v>
      </c>
      <c r="I604">
        <v>12.997973999999999</v>
      </c>
      <c r="J604" t="s">
        <v>3</v>
      </c>
      <c r="K604">
        <v>2735.1745070000002</v>
      </c>
      <c r="L604">
        <v>5.8897560000000002</v>
      </c>
      <c r="M604" t="s">
        <v>4</v>
      </c>
      <c r="N604">
        <v>16.665132</v>
      </c>
      <c r="O604">
        <v>0.69935999999999998</v>
      </c>
      <c r="P604" t="s">
        <v>5</v>
      </c>
      <c r="Q604">
        <v>75.225792999999996</v>
      </c>
      <c r="R604">
        <v>4.8509549999999999</v>
      </c>
      <c r="S604" t="s">
        <v>6</v>
      </c>
      <c r="T604">
        <v>2690.2252880000001</v>
      </c>
      <c r="U604">
        <v>5.2452220000000001</v>
      </c>
      <c r="V604" t="s">
        <v>7</v>
      </c>
      <c r="W604">
        <v>1.414696</v>
      </c>
      <c r="X604">
        <v>2.7394999999999999E-2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2.6840000000000002E-3</v>
      </c>
      <c r="AG604">
        <v>6.0000000000000002E-6</v>
      </c>
      <c r="AH604" t="s">
        <v>11</v>
      </c>
      <c r="AI604">
        <v>0.99509000000000003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3746.5827979999999</v>
      </c>
      <c r="I605">
        <v>22.511970000000002</v>
      </c>
      <c r="J605" t="s">
        <v>3</v>
      </c>
      <c r="K605">
        <v>3646.0386079999998</v>
      </c>
      <c r="L605">
        <v>10.377746999999999</v>
      </c>
      <c r="M605" t="s">
        <v>4</v>
      </c>
      <c r="N605">
        <v>22.215814000000002</v>
      </c>
      <c r="O605">
        <v>1.149831</v>
      </c>
      <c r="P605" t="s">
        <v>5</v>
      </c>
      <c r="Q605">
        <v>100.377833</v>
      </c>
      <c r="R605">
        <v>8.2136259999999996</v>
      </c>
      <c r="S605" t="s">
        <v>6</v>
      </c>
      <c r="T605">
        <v>3586.047642</v>
      </c>
      <c r="U605">
        <v>8.9205860000000001</v>
      </c>
      <c r="V605" t="s">
        <v>7</v>
      </c>
      <c r="W605">
        <v>1.8956679999999999</v>
      </c>
      <c r="X605">
        <v>4.7830999999999999E-2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1.9970000000000001E-3</v>
      </c>
      <c r="AG605">
        <v>1.9999999999999999E-6</v>
      </c>
      <c r="AH605" t="s">
        <v>11</v>
      </c>
      <c r="AI605">
        <v>0.99510699999999996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4682.6512300000004</v>
      </c>
      <c r="I606">
        <v>35.283062000000001</v>
      </c>
      <c r="J606" t="s">
        <v>3</v>
      </c>
      <c r="K606">
        <v>4556.9324509999997</v>
      </c>
      <c r="L606">
        <v>15.709946</v>
      </c>
      <c r="M606" t="s">
        <v>4</v>
      </c>
      <c r="N606">
        <v>27.776350000000001</v>
      </c>
      <c r="O606">
        <v>1.8637699999999999</v>
      </c>
      <c r="P606" t="s">
        <v>5</v>
      </c>
      <c r="Q606">
        <v>125.518531</v>
      </c>
      <c r="R606">
        <v>14.078362</v>
      </c>
      <c r="S606" t="s">
        <v>6</v>
      </c>
      <c r="T606">
        <v>4481.889717</v>
      </c>
      <c r="U606">
        <v>14.442421</v>
      </c>
      <c r="V606" t="s">
        <v>7</v>
      </c>
      <c r="W606">
        <v>2.3644780000000001</v>
      </c>
      <c r="X606">
        <v>7.7216999999999994E-2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1.7440000000000001E-3</v>
      </c>
      <c r="AG606">
        <v>9.9999999999999995E-7</v>
      </c>
      <c r="AH606" t="s">
        <v>11</v>
      </c>
      <c r="AI606">
        <v>0.99510799999999999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5618.7079880000001</v>
      </c>
      <c r="I607">
        <v>45.557516</v>
      </c>
      <c r="J607" t="s">
        <v>3</v>
      </c>
      <c r="K607">
        <v>5467.8215719999998</v>
      </c>
      <c r="L607">
        <v>19.945847000000001</v>
      </c>
      <c r="M607" t="s">
        <v>4</v>
      </c>
      <c r="N607">
        <v>33.355252</v>
      </c>
      <c r="O607">
        <v>2.4561289999999998</v>
      </c>
      <c r="P607" t="s">
        <v>5</v>
      </c>
      <c r="Q607">
        <v>150.65876600000001</v>
      </c>
      <c r="R607">
        <v>18.604111</v>
      </c>
      <c r="S607" t="s">
        <v>6</v>
      </c>
      <c r="T607">
        <v>5377.8210939999999</v>
      </c>
      <c r="U607">
        <v>19.102675000000001</v>
      </c>
      <c r="V607" t="s">
        <v>7</v>
      </c>
      <c r="W607">
        <v>2.8298100000000002</v>
      </c>
      <c r="X607">
        <v>0.110246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1.6850000000000001E-3</v>
      </c>
      <c r="AG607">
        <v>9.9999999999999995E-7</v>
      </c>
      <c r="AH607" t="s">
        <v>11</v>
      </c>
      <c r="AI607">
        <v>0.99511099999999997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6554.6297560000003</v>
      </c>
      <c r="I608">
        <v>57.274090999999999</v>
      </c>
      <c r="J608" t="s">
        <v>3</v>
      </c>
      <c r="K608">
        <v>6378.6517190000004</v>
      </c>
      <c r="L608">
        <v>25.272943000000001</v>
      </c>
      <c r="M608" t="s">
        <v>4</v>
      </c>
      <c r="N608">
        <v>38.867556</v>
      </c>
      <c r="O608">
        <v>3.1638139999999999</v>
      </c>
      <c r="P608" t="s">
        <v>5</v>
      </c>
      <c r="Q608">
        <v>175.714358</v>
      </c>
      <c r="R608">
        <v>23.586008</v>
      </c>
      <c r="S608" t="s">
        <v>6</v>
      </c>
      <c r="T608">
        <v>6273.7396189999999</v>
      </c>
      <c r="U608">
        <v>24.694496000000001</v>
      </c>
      <c r="V608" t="s">
        <v>7</v>
      </c>
      <c r="W608">
        <v>3.2988019999999998</v>
      </c>
      <c r="X608">
        <v>0.14865300000000001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1.645E-3</v>
      </c>
      <c r="AG608">
        <v>9.9999999999999995E-7</v>
      </c>
      <c r="AH608" t="s">
        <v>11</v>
      </c>
      <c r="AI608">
        <v>0.99511099999999997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7490.3878809999997</v>
      </c>
      <c r="I609">
        <v>72.447068999999999</v>
      </c>
      <c r="J609" t="s">
        <v>3</v>
      </c>
      <c r="K609">
        <v>7289.4578030000002</v>
      </c>
      <c r="L609">
        <v>31.042093999999999</v>
      </c>
      <c r="M609" t="s">
        <v>4</v>
      </c>
      <c r="N609">
        <v>44.357461000000001</v>
      </c>
      <c r="O609">
        <v>3.9840059999999999</v>
      </c>
      <c r="P609" t="s">
        <v>5</v>
      </c>
      <c r="Q609">
        <v>200.633737</v>
      </c>
      <c r="R609">
        <v>29.997838999999999</v>
      </c>
      <c r="S609" t="s">
        <v>6</v>
      </c>
      <c r="T609">
        <v>7169.6284569999998</v>
      </c>
      <c r="U609">
        <v>29.866392000000001</v>
      </c>
      <c r="V609" t="s">
        <v>7</v>
      </c>
      <c r="W609">
        <v>3.7667359999999999</v>
      </c>
      <c r="X609">
        <v>0.18542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1.495E-3</v>
      </c>
      <c r="AG609">
        <v>0</v>
      </c>
      <c r="AH609" t="s">
        <v>11</v>
      </c>
      <c r="AI609">
        <v>0.99511099999999997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8426.5861519999999</v>
      </c>
      <c r="I610">
        <v>90.660578000000001</v>
      </c>
      <c r="J610" t="s">
        <v>3</v>
      </c>
      <c r="K610">
        <v>8200.3813869999994</v>
      </c>
      <c r="L610">
        <v>38.283993000000002</v>
      </c>
      <c r="M610" t="s">
        <v>4</v>
      </c>
      <c r="N610">
        <v>49.927078000000002</v>
      </c>
      <c r="O610">
        <v>4.8045400000000003</v>
      </c>
      <c r="P610" t="s">
        <v>5</v>
      </c>
      <c r="Q610">
        <v>225.84860499999999</v>
      </c>
      <c r="R610">
        <v>37.115468999999997</v>
      </c>
      <c r="S610" t="s">
        <v>6</v>
      </c>
      <c r="T610">
        <v>8065.5395410000001</v>
      </c>
      <c r="U610">
        <v>35.988472000000002</v>
      </c>
      <c r="V610" t="s">
        <v>7</v>
      </c>
      <c r="W610">
        <v>4.2348739999999996</v>
      </c>
      <c r="X610">
        <v>0.23538100000000001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1.3389999999999999E-3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9362.8809569999994</v>
      </c>
      <c r="I611">
        <v>111.295923</v>
      </c>
      <c r="J611" t="s">
        <v>3</v>
      </c>
      <c r="K611">
        <v>9111.3554490000006</v>
      </c>
      <c r="L611">
        <v>48.996335000000002</v>
      </c>
      <c r="M611" t="s">
        <v>4</v>
      </c>
      <c r="N611">
        <v>55.506596999999999</v>
      </c>
      <c r="O611">
        <v>5.6696660000000003</v>
      </c>
      <c r="P611" t="s">
        <v>5</v>
      </c>
      <c r="Q611">
        <v>251.12581299999999</v>
      </c>
      <c r="R611">
        <v>44.694797999999999</v>
      </c>
      <c r="S611" t="s">
        <v>6</v>
      </c>
      <c r="T611">
        <v>8961.4816410000003</v>
      </c>
      <c r="U611">
        <v>46.264299999999999</v>
      </c>
      <c r="V611" t="s">
        <v>7</v>
      </c>
      <c r="W611">
        <v>4.6978920000000004</v>
      </c>
      <c r="X611">
        <v>0.28835100000000002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1.312E-3</v>
      </c>
      <c r="AG611">
        <v>0</v>
      </c>
      <c r="AH611" t="s">
        <v>11</v>
      </c>
      <c r="AI611">
        <v>0.99511400000000005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10298.803438000001</v>
      </c>
      <c r="I612">
        <v>138.63701499999999</v>
      </c>
      <c r="J612" t="s">
        <v>3</v>
      </c>
      <c r="K612">
        <v>10022.178223000001</v>
      </c>
      <c r="L612">
        <v>60.255412</v>
      </c>
      <c r="M612" t="s">
        <v>4</v>
      </c>
      <c r="N612">
        <v>61.058714000000002</v>
      </c>
      <c r="O612">
        <v>6.9232500000000003</v>
      </c>
      <c r="P612" t="s">
        <v>5</v>
      </c>
      <c r="Q612">
        <v>276.18803800000001</v>
      </c>
      <c r="R612">
        <v>54.762244000000003</v>
      </c>
      <c r="S612" t="s">
        <v>6</v>
      </c>
      <c r="T612">
        <v>9857.3512109999992</v>
      </c>
      <c r="U612">
        <v>56.870396</v>
      </c>
      <c r="V612" t="s">
        <v>7</v>
      </c>
      <c r="W612">
        <v>5.1612140000000002</v>
      </c>
      <c r="X612">
        <v>0.35509600000000002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1.2979999999999999E-3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11234.818555</v>
      </c>
      <c r="I613">
        <v>167.19465</v>
      </c>
      <c r="J613" t="s">
        <v>3</v>
      </c>
      <c r="K613">
        <v>10933.128710999999</v>
      </c>
      <c r="L613">
        <v>72.264634999999998</v>
      </c>
      <c r="M613" t="s">
        <v>4</v>
      </c>
      <c r="N613">
        <v>66.575838000000005</v>
      </c>
      <c r="O613">
        <v>8.1749130000000001</v>
      </c>
      <c r="P613" t="s">
        <v>5</v>
      </c>
      <c r="Q613">
        <v>301.23271099999999</v>
      </c>
      <c r="R613">
        <v>63.517519</v>
      </c>
      <c r="S613" t="s">
        <v>6</v>
      </c>
      <c r="T613">
        <v>10753.287773</v>
      </c>
      <c r="U613">
        <v>66.096688</v>
      </c>
      <c r="V613" t="s">
        <v>7</v>
      </c>
      <c r="W613">
        <v>5.63598</v>
      </c>
      <c r="X613">
        <v>0.43255199999999999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1.297E-3</v>
      </c>
      <c r="AG613">
        <v>0</v>
      </c>
      <c r="AH613" t="s">
        <v>11</v>
      </c>
      <c r="AI613">
        <v>0.99511499999999997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12170.894434</v>
      </c>
      <c r="I614">
        <v>189.71551199999999</v>
      </c>
      <c r="J614" t="s">
        <v>3</v>
      </c>
      <c r="K614">
        <v>11844.075801000001</v>
      </c>
      <c r="L614">
        <v>80.317355000000006</v>
      </c>
      <c r="M614" t="s">
        <v>4</v>
      </c>
      <c r="N614">
        <v>72.137873999999996</v>
      </c>
      <c r="O614">
        <v>9.1735439999999997</v>
      </c>
      <c r="P614" t="s">
        <v>5</v>
      </c>
      <c r="Q614">
        <v>326.34533099999999</v>
      </c>
      <c r="R614">
        <v>72.412306999999998</v>
      </c>
      <c r="S614" t="s">
        <v>6</v>
      </c>
      <c r="T614">
        <v>11649.244140999999</v>
      </c>
      <c r="U614">
        <v>73.765957</v>
      </c>
      <c r="V614" t="s">
        <v>7</v>
      </c>
      <c r="W614">
        <v>6.0974719999999998</v>
      </c>
      <c r="X614">
        <v>0.500166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1.2800000000000001E-3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13106.544003999999</v>
      </c>
      <c r="I615">
        <v>217.43690799999999</v>
      </c>
      <c r="J615" t="s">
        <v>3</v>
      </c>
      <c r="K615">
        <v>12754.829766000001</v>
      </c>
      <c r="L615">
        <v>90.781892999999997</v>
      </c>
      <c r="M615" t="s">
        <v>4</v>
      </c>
      <c r="N615">
        <v>77.630370999999997</v>
      </c>
      <c r="O615">
        <v>10.740344</v>
      </c>
      <c r="P615" t="s">
        <v>5</v>
      </c>
      <c r="Q615">
        <v>351.23074500000001</v>
      </c>
      <c r="R615">
        <v>83.818387999999999</v>
      </c>
      <c r="S615" t="s">
        <v>6</v>
      </c>
      <c r="T615">
        <v>12545.190547</v>
      </c>
      <c r="U615">
        <v>84.925917999999996</v>
      </c>
      <c r="V615" t="s">
        <v>7</v>
      </c>
      <c r="W615">
        <v>6.5501740000000002</v>
      </c>
      <c r="X615">
        <v>0.57836900000000002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1.2780000000000001E-3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14042.401406000001</v>
      </c>
      <c r="I616">
        <v>255.634019</v>
      </c>
      <c r="J616" t="s">
        <v>3</v>
      </c>
      <c r="K616">
        <v>13665.7575</v>
      </c>
      <c r="L616">
        <v>106.677302</v>
      </c>
      <c r="M616" t="s">
        <v>4</v>
      </c>
      <c r="N616">
        <v>83.096417000000002</v>
      </c>
      <c r="O616">
        <v>12.413841</v>
      </c>
      <c r="P616" t="s">
        <v>5</v>
      </c>
      <c r="Q616">
        <v>376.12769200000002</v>
      </c>
      <c r="R616">
        <v>97.720617000000004</v>
      </c>
      <c r="S616" t="s">
        <v>6</v>
      </c>
      <c r="T616">
        <v>13441.181914000001</v>
      </c>
      <c r="U616">
        <v>100.26824999999999</v>
      </c>
      <c r="V616" t="s">
        <v>7</v>
      </c>
      <c r="W616">
        <v>7.0110260000000002</v>
      </c>
      <c r="X616">
        <v>0.65626499999999999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1.2719999999999999E-3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14978.399512</v>
      </c>
      <c r="I617">
        <v>301.75735800000001</v>
      </c>
      <c r="J617" t="s">
        <v>3</v>
      </c>
      <c r="K617">
        <v>14576.712401999999</v>
      </c>
      <c r="L617">
        <v>124.621559</v>
      </c>
      <c r="M617" t="s">
        <v>4</v>
      </c>
      <c r="N617">
        <v>88.634146000000001</v>
      </c>
      <c r="O617">
        <v>14.256418</v>
      </c>
      <c r="P617" t="s">
        <v>5</v>
      </c>
      <c r="Q617">
        <v>401.16329200000001</v>
      </c>
      <c r="R617">
        <v>112.10633300000001</v>
      </c>
      <c r="S617" t="s">
        <v>6</v>
      </c>
      <c r="T617">
        <v>14337.170819999999</v>
      </c>
      <c r="U617">
        <v>114.44218100000001</v>
      </c>
      <c r="V617" t="s">
        <v>7</v>
      </c>
      <c r="W617">
        <v>7.4713060000000002</v>
      </c>
      <c r="X617">
        <v>0.73171799999999998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1.2639999999999999E-3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15914.553438000001</v>
      </c>
      <c r="I618">
        <v>333.70254399999999</v>
      </c>
      <c r="J618" t="s">
        <v>3</v>
      </c>
      <c r="K618">
        <v>15487.706894999999</v>
      </c>
      <c r="L618">
        <v>138.20714799999999</v>
      </c>
      <c r="M618" t="s">
        <v>4</v>
      </c>
      <c r="N618">
        <v>94.200367999999997</v>
      </c>
      <c r="O618">
        <v>15.595832</v>
      </c>
      <c r="P618" t="s">
        <v>5</v>
      </c>
      <c r="Q618">
        <v>426.300074</v>
      </c>
      <c r="R618">
        <v>121.208808</v>
      </c>
      <c r="S618" t="s">
        <v>6</v>
      </c>
      <c r="T618">
        <v>15233.140898</v>
      </c>
      <c r="U618">
        <v>128.14254500000001</v>
      </c>
      <c r="V618" t="s">
        <v>7</v>
      </c>
      <c r="W618">
        <v>7.9413020000000003</v>
      </c>
      <c r="X618">
        <v>0.80902799999999997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1.2600000000000001E-3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16850.631172000001</v>
      </c>
      <c r="I619">
        <v>362.44167499999998</v>
      </c>
      <c r="J619" t="s">
        <v>3</v>
      </c>
      <c r="K619">
        <v>16398.656563</v>
      </c>
      <c r="L619">
        <v>149.419284</v>
      </c>
      <c r="M619" t="s">
        <v>4</v>
      </c>
      <c r="N619">
        <v>99.751892999999995</v>
      </c>
      <c r="O619">
        <v>16.824925</v>
      </c>
      <c r="P619" t="s">
        <v>5</v>
      </c>
      <c r="Q619">
        <v>451.39207299999998</v>
      </c>
      <c r="R619">
        <v>131.62125900000001</v>
      </c>
      <c r="S619" t="s">
        <v>6</v>
      </c>
      <c r="T619">
        <v>16129.117851999999</v>
      </c>
      <c r="U619">
        <v>139.71100300000001</v>
      </c>
      <c r="V619" t="s">
        <v>7</v>
      </c>
      <c r="W619">
        <v>8.4073910000000005</v>
      </c>
      <c r="X619">
        <v>0.87379399999999996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1.2600000000000001E-3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17786.6175</v>
      </c>
      <c r="I620">
        <v>384.57438500000001</v>
      </c>
      <c r="J620" t="s">
        <v>3</v>
      </c>
      <c r="K620">
        <v>17309.603085999999</v>
      </c>
      <c r="L620">
        <v>156.312468</v>
      </c>
      <c r="M620" t="s">
        <v>4</v>
      </c>
      <c r="N620">
        <v>105.318397</v>
      </c>
      <c r="O620">
        <v>18.086568</v>
      </c>
      <c r="P620" t="s">
        <v>5</v>
      </c>
      <c r="Q620">
        <v>476.42954200000003</v>
      </c>
      <c r="R620">
        <v>143.626958</v>
      </c>
      <c r="S620" t="s">
        <v>6</v>
      </c>
      <c r="T620">
        <v>17025.087734000001</v>
      </c>
      <c r="U620">
        <v>150.14316099999999</v>
      </c>
      <c r="V620" t="s">
        <v>7</v>
      </c>
      <c r="W620">
        <v>8.8717670000000002</v>
      </c>
      <c r="X620">
        <v>0.95274000000000003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1.258E-3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18722.624726999999</v>
      </c>
      <c r="I621">
        <v>411.33961199999999</v>
      </c>
      <c r="J621" t="s">
        <v>3</v>
      </c>
      <c r="K621">
        <v>18220.543867</v>
      </c>
      <c r="L621">
        <v>166.67610199999999</v>
      </c>
      <c r="M621" t="s">
        <v>4</v>
      </c>
      <c r="N621">
        <v>110.867195</v>
      </c>
      <c r="O621">
        <v>19.423743999999999</v>
      </c>
      <c r="P621" t="s">
        <v>5</v>
      </c>
      <c r="Q621">
        <v>501.473795</v>
      </c>
      <c r="R621">
        <v>156.30956699999999</v>
      </c>
      <c r="S621" t="s">
        <v>6</v>
      </c>
      <c r="T621">
        <v>17921.056132999998</v>
      </c>
      <c r="U621">
        <v>160.356864</v>
      </c>
      <c r="V621" t="s">
        <v>7</v>
      </c>
      <c r="W621">
        <v>9.3335340000000002</v>
      </c>
      <c r="X621">
        <v>1.0410429999999999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715.66663400000004</v>
      </c>
      <c r="I622">
        <v>375.48334399999999</v>
      </c>
      <c r="J622" t="s">
        <v>3</v>
      </c>
      <c r="K622">
        <v>672.07777999999996</v>
      </c>
      <c r="L622">
        <v>376.69846100000001</v>
      </c>
      <c r="M622" t="s">
        <v>4</v>
      </c>
      <c r="N622">
        <v>6.5223180000000003</v>
      </c>
      <c r="O622">
        <v>7.3221999999999995E-2</v>
      </c>
      <c r="P622" t="s">
        <v>5</v>
      </c>
      <c r="Q622">
        <v>8.8848020000000005</v>
      </c>
      <c r="R622">
        <v>6.9417000000000006E-2</v>
      </c>
      <c r="S622" t="s">
        <v>6</v>
      </c>
      <c r="T622">
        <v>3.0914959999999998</v>
      </c>
      <c r="U622">
        <v>3.1453000000000002E-2</v>
      </c>
      <c r="V622" t="s">
        <v>7</v>
      </c>
      <c r="W622">
        <v>0.72525600000000001</v>
      </c>
      <c r="X622">
        <v>5.9100000000000005E-4</v>
      </c>
      <c r="Y622" t="s">
        <v>8</v>
      </c>
      <c r="Z622">
        <v>3.7909980000000001</v>
      </c>
      <c r="AA622">
        <v>2.8747999999999999E-2</v>
      </c>
      <c r="AB622" t="s">
        <v>9</v>
      </c>
      <c r="AC622">
        <v>655.53788199999997</v>
      </c>
      <c r="AD622">
        <v>381.96319299999999</v>
      </c>
      <c r="AE622" t="s">
        <v>10</v>
      </c>
      <c r="AF622">
        <v>5.3860000000000002E-3</v>
      </c>
      <c r="AG622">
        <v>1.4E-5</v>
      </c>
      <c r="AH622" t="s">
        <v>11</v>
      </c>
      <c r="AI622">
        <v>0.99495699999999998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1436.6480079999999</v>
      </c>
      <c r="I623">
        <v>591.63550799999996</v>
      </c>
      <c r="J623" t="s">
        <v>3</v>
      </c>
      <c r="K623">
        <v>1349.604994</v>
      </c>
      <c r="L623">
        <v>583.18387099999995</v>
      </c>
      <c r="M623" t="s">
        <v>4</v>
      </c>
      <c r="N623">
        <v>13.041732</v>
      </c>
      <c r="O623">
        <v>0.23616400000000001</v>
      </c>
      <c r="P623" t="s">
        <v>5</v>
      </c>
      <c r="Q623">
        <v>17.717386000000001</v>
      </c>
      <c r="R623">
        <v>0.16733700000000001</v>
      </c>
      <c r="S623" t="s">
        <v>6</v>
      </c>
      <c r="T623">
        <v>6.165896</v>
      </c>
      <c r="U623">
        <v>9.7279000000000004E-2</v>
      </c>
      <c r="V623" t="s">
        <v>7</v>
      </c>
      <c r="W623">
        <v>1.44834</v>
      </c>
      <c r="X623">
        <v>6.8599999999999998E-4</v>
      </c>
      <c r="Y623" t="s">
        <v>8</v>
      </c>
      <c r="Z623">
        <v>7.547104</v>
      </c>
      <c r="AA623">
        <v>3.9305E-2</v>
      </c>
      <c r="AB623" t="s">
        <v>9</v>
      </c>
      <c r="AC623">
        <v>1316.5821639999999</v>
      </c>
      <c r="AD623">
        <v>588.49858300000005</v>
      </c>
      <c r="AE623" t="s">
        <v>10</v>
      </c>
      <c r="AF623">
        <v>2.8609999999999998E-3</v>
      </c>
      <c r="AG623">
        <v>5.0000000000000004E-6</v>
      </c>
      <c r="AH623" t="s">
        <v>11</v>
      </c>
      <c r="AI623">
        <v>0.995085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2156.5167660000002</v>
      </c>
      <c r="I624">
        <v>915.81835999999998</v>
      </c>
      <c r="J624" t="s">
        <v>3</v>
      </c>
      <c r="K624">
        <v>2025.9675580000001</v>
      </c>
      <c r="L624">
        <v>922.456456</v>
      </c>
      <c r="M624" t="s">
        <v>4</v>
      </c>
      <c r="N624">
        <v>19.540068000000002</v>
      </c>
      <c r="O624">
        <v>0.47597299999999998</v>
      </c>
      <c r="P624" t="s">
        <v>5</v>
      </c>
      <c r="Q624">
        <v>26.556808</v>
      </c>
      <c r="R624">
        <v>0.25841999999999998</v>
      </c>
      <c r="S624" t="s">
        <v>6</v>
      </c>
      <c r="T624">
        <v>9.2496460000000003</v>
      </c>
      <c r="U624">
        <v>0.17310900000000001</v>
      </c>
      <c r="V624" t="s">
        <v>7</v>
      </c>
      <c r="W624">
        <v>2.1743160000000001</v>
      </c>
      <c r="X624">
        <v>9.8999999999999999E-4</v>
      </c>
      <c r="Y624" t="s">
        <v>8</v>
      </c>
      <c r="Z624">
        <v>11.299206</v>
      </c>
      <c r="AA624">
        <v>4.9224999999999998E-2</v>
      </c>
      <c r="AB624" t="s">
        <v>9</v>
      </c>
      <c r="AC624">
        <v>1976.4748959999999</v>
      </c>
      <c r="AD624">
        <v>933.74015999999995</v>
      </c>
      <c r="AE624" t="s">
        <v>10</v>
      </c>
      <c r="AF624">
        <v>2.2780000000000001E-3</v>
      </c>
      <c r="AG624">
        <v>3.0000000000000001E-6</v>
      </c>
      <c r="AH624" t="s">
        <v>11</v>
      </c>
      <c r="AI624">
        <v>0.995089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2874.7049379999999</v>
      </c>
      <c r="I625">
        <v>1385.8164830000001</v>
      </c>
      <c r="J625" t="s">
        <v>3</v>
      </c>
      <c r="K625">
        <v>2700.753252</v>
      </c>
      <c r="L625">
        <v>1365.3812419999999</v>
      </c>
      <c r="M625" t="s">
        <v>4</v>
      </c>
      <c r="N625">
        <v>26.030325999999999</v>
      </c>
      <c r="O625">
        <v>0.738703</v>
      </c>
      <c r="P625" t="s">
        <v>5</v>
      </c>
      <c r="Q625">
        <v>35.375</v>
      </c>
      <c r="R625">
        <v>0.408999</v>
      </c>
      <c r="S625" t="s">
        <v>6</v>
      </c>
      <c r="T625">
        <v>12.325431999999999</v>
      </c>
      <c r="U625">
        <v>0.29042299999999999</v>
      </c>
      <c r="V625" t="s">
        <v>7</v>
      </c>
      <c r="W625">
        <v>2.9001079999999999</v>
      </c>
      <c r="X625">
        <v>1.438E-3</v>
      </c>
      <c r="Y625" t="s">
        <v>8</v>
      </c>
      <c r="Z625">
        <v>15.045871999999999</v>
      </c>
      <c r="AA625">
        <v>6.2257E-2</v>
      </c>
      <c r="AB625" t="s">
        <v>9</v>
      </c>
      <c r="AC625">
        <v>2634.8262960000002</v>
      </c>
      <c r="AD625">
        <v>1378.3102799999999</v>
      </c>
      <c r="AE625" t="s">
        <v>10</v>
      </c>
      <c r="AF625">
        <v>2.026E-3</v>
      </c>
      <c r="AG625">
        <v>1.9999999999999999E-6</v>
      </c>
      <c r="AH625" t="s">
        <v>11</v>
      </c>
      <c r="AI625">
        <v>0.99510600000000005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3596.5185860000001</v>
      </c>
      <c r="I626">
        <v>1489.695099</v>
      </c>
      <c r="J626" t="s">
        <v>3</v>
      </c>
      <c r="K626">
        <v>3379.3608939999999</v>
      </c>
      <c r="L626">
        <v>1465.3955900000001</v>
      </c>
      <c r="M626" t="s">
        <v>4</v>
      </c>
      <c r="N626">
        <v>32.477091999999999</v>
      </c>
      <c r="O626">
        <v>0.93703700000000001</v>
      </c>
      <c r="P626" t="s">
        <v>5</v>
      </c>
      <c r="Q626">
        <v>44.262974</v>
      </c>
      <c r="R626">
        <v>0.54218999999999995</v>
      </c>
      <c r="S626" t="s">
        <v>6</v>
      </c>
      <c r="T626">
        <v>15.434812000000001</v>
      </c>
      <c r="U626">
        <v>0.388733</v>
      </c>
      <c r="V626" t="s">
        <v>7</v>
      </c>
      <c r="W626">
        <v>3.6273979999999999</v>
      </c>
      <c r="X626">
        <v>2.0509999999999999E-3</v>
      </c>
      <c r="Y626" t="s">
        <v>8</v>
      </c>
      <c r="Z626">
        <v>18.819676000000001</v>
      </c>
      <c r="AA626">
        <v>0.11636100000000001</v>
      </c>
      <c r="AB626" t="s">
        <v>9</v>
      </c>
      <c r="AC626">
        <v>3296.9735740000001</v>
      </c>
      <c r="AD626">
        <v>1480.5441450000001</v>
      </c>
      <c r="AE626" t="s">
        <v>10</v>
      </c>
      <c r="AF626">
        <v>1.722E-3</v>
      </c>
      <c r="AG626">
        <v>9.9999999999999995E-7</v>
      </c>
      <c r="AH626" t="s">
        <v>11</v>
      </c>
      <c r="AI626">
        <v>0.99511000000000005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4315.8565360000002</v>
      </c>
      <c r="I627">
        <v>2013.071044</v>
      </c>
      <c r="J627" t="s">
        <v>3</v>
      </c>
      <c r="K627">
        <v>4055.3586420000001</v>
      </c>
      <c r="L627">
        <v>2003.5245170000001</v>
      </c>
      <c r="M627" t="s">
        <v>4</v>
      </c>
      <c r="N627">
        <v>38.958292</v>
      </c>
      <c r="O627">
        <v>1.100535</v>
      </c>
      <c r="P627" t="s">
        <v>5</v>
      </c>
      <c r="Q627">
        <v>53.184144000000003</v>
      </c>
      <c r="R627">
        <v>0.73754500000000001</v>
      </c>
      <c r="S627" t="s">
        <v>6</v>
      </c>
      <c r="T627">
        <v>18.543688</v>
      </c>
      <c r="U627">
        <v>0.49180099999999999</v>
      </c>
      <c r="V627" t="s">
        <v>7</v>
      </c>
      <c r="W627">
        <v>4.3563200000000002</v>
      </c>
      <c r="X627">
        <v>2.6029999999999998E-3</v>
      </c>
      <c r="Y627" t="s">
        <v>8</v>
      </c>
      <c r="Z627">
        <v>22.611068</v>
      </c>
      <c r="AA627">
        <v>0.18840399999999999</v>
      </c>
      <c r="AB627" t="s">
        <v>9</v>
      </c>
      <c r="AC627">
        <v>3956.438772</v>
      </c>
      <c r="AD627">
        <v>2026.3692860000001</v>
      </c>
      <c r="AE627" t="s">
        <v>10</v>
      </c>
      <c r="AF627">
        <v>1.604E-3</v>
      </c>
      <c r="AG627">
        <v>0</v>
      </c>
      <c r="AH627" t="s">
        <v>11</v>
      </c>
      <c r="AI627">
        <v>0.99511300000000003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5031.684902</v>
      </c>
      <c r="I628">
        <v>2298.5841019999998</v>
      </c>
      <c r="J628" t="s">
        <v>3</v>
      </c>
      <c r="K628">
        <v>4727.614286</v>
      </c>
      <c r="L628">
        <v>2269.8828210000001</v>
      </c>
      <c r="M628" t="s">
        <v>4</v>
      </c>
      <c r="N628">
        <v>45.462573999999996</v>
      </c>
      <c r="O628">
        <v>1.4460519999999999</v>
      </c>
      <c r="P628" t="s">
        <v>5</v>
      </c>
      <c r="Q628">
        <v>62.046681999999997</v>
      </c>
      <c r="R628">
        <v>0.89287899999999998</v>
      </c>
      <c r="S628" t="s">
        <v>6</v>
      </c>
      <c r="T628">
        <v>21.623284000000002</v>
      </c>
      <c r="U628">
        <v>0.605518</v>
      </c>
      <c r="V628" t="s">
        <v>7</v>
      </c>
      <c r="W628">
        <v>5.0943519999999998</v>
      </c>
      <c r="X628">
        <v>1.0580000000000001E-2</v>
      </c>
      <c r="Y628" t="s">
        <v>8</v>
      </c>
      <c r="Z628">
        <v>26.380248000000002</v>
      </c>
      <c r="AA628">
        <v>0.210509</v>
      </c>
      <c r="AB628" t="s">
        <v>9</v>
      </c>
      <c r="AC628">
        <v>4612.1970300000003</v>
      </c>
      <c r="AD628">
        <v>2306.4523810000001</v>
      </c>
      <c r="AE628" t="s">
        <v>10</v>
      </c>
      <c r="AF628">
        <v>1.4859999999999999E-3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5753.0766979999999</v>
      </c>
      <c r="I629">
        <v>2804.885687</v>
      </c>
      <c r="J629" t="s">
        <v>3</v>
      </c>
      <c r="K629">
        <v>5405.3560500000003</v>
      </c>
      <c r="L629">
        <v>2766.770712</v>
      </c>
      <c r="M629" t="s">
        <v>4</v>
      </c>
      <c r="N629">
        <v>51.941581999999997</v>
      </c>
      <c r="O629">
        <v>1.7038660000000001</v>
      </c>
      <c r="P629" t="s">
        <v>5</v>
      </c>
      <c r="Q629">
        <v>70.923295999999993</v>
      </c>
      <c r="R629">
        <v>1.0567610000000001</v>
      </c>
      <c r="S629" t="s">
        <v>6</v>
      </c>
      <c r="T629">
        <v>24.720904000000001</v>
      </c>
      <c r="U629">
        <v>0.74780100000000005</v>
      </c>
      <c r="V629" t="s">
        <v>7</v>
      </c>
      <c r="W629">
        <v>5.8238719999999997</v>
      </c>
      <c r="X629">
        <v>1.1115999999999999E-2</v>
      </c>
      <c r="Y629" t="s">
        <v>8</v>
      </c>
      <c r="Z629">
        <v>30.150141999999999</v>
      </c>
      <c r="AA629">
        <v>0.225408</v>
      </c>
      <c r="AB629" t="s">
        <v>9</v>
      </c>
      <c r="AC629">
        <v>5273.4509600000001</v>
      </c>
      <c r="AD629">
        <v>2809.0846919999999</v>
      </c>
      <c r="AE629" t="s">
        <v>10</v>
      </c>
      <c r="AF629">
        <v>1.4170000000000001E-3</v>
      </c>
      <c r="AG629">
        <v>0</v>
      </c>
      <c r="AH629" t="s">
        <v>11</v>
      </c>
      <c r="AI629">
        <v>0.99511400000000005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6473.0551519999999</v>
      </c>
      <c r="I630">
        <v>3354.609547</v>
      </c>
      <c r="J630" t="s">
        <v>3</v>
      </c>
      <c r="K630">
        <v>6082.0435360000001</v>
      </c>
      <c r="L630">
        <v>3240.393779</v>
      </c>
      <c r="M630" t="s">
        <v>4</v>
      </c>
      <c r="N630">
        <v>58.377198</v>
      </c>
      <c r="O630">
        <v>1.944634</v>
      </c>
      <c r="P630" t="s">
        <v>5</v>
      </c>
      <c r="Q630">
        <v>79.788287999999994</v>
      </c>
      <c r="R630">
        <v>1.188874</v>
      </c>
      <c r="S630" t="s">
        <v>6</v>
      </c>
      <c r="T630">
        <v>27.812809999999999</v>
      </c>
      <c r="U630">
        <v>0.85880800000000002</v>
      </c>
      <c r="V630" t="s">
        <v>7</v>
      </c>
      <c r="W630">
        <v>6.54704</v>
      </c>
      <c r="X630">
        <v>1.0992999999999999E-2</v>
      </c>
      <c r="Y630" t="s">
        <v>8</v>
      </c>
      <c r="Z630">
        <v>33.924123999999999</v>
      </c>
      <c r="AA630">
        <v>0.26755000000000001</v>
      </c>
      <c r="AB630" t="s">
        <v>9</v>
      </c>
      <c r="AC630">
        <v>5933.7116040000001</v>
      </c>
      <c r="AD630">
        <v>3294.5375629999999</v>
      </c>
      <c r="AE630" t="s">
        <v>10</v>
      </c>
      <c r="AF630">
        <v>1.4040000000000001E-3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7191.2228720000003</v>
      </c>
      <c r="I631">
        <v>3871.5745029999998</v>
      </c>
      <c r="J631" t="s">
        <v>3</v>
      </c>
      <c r="K631">
        <v>6756.6877260000001</v>
      </c>
      <c r="L631">
        <v>3713.4138509999998</v>
      </c>
      <c r="M631" t="s">
        <v>4</v>
      </c>
      <c r="N631">
        <v>64.896861999999999</v>
      </c>
      <c r="O631">
        <v>2.1771159999999998</v>
      </c>
      <c r="P631" t="s">
        <v>5</v>
      </c>
      <c r="Q631">
        <v>88.665987999999999</v>
      </c>
      <c r="R631">
        <v>1.1821010000000001</v>
      </c>
      <c r="S631" t="s">
        <v>6</v>
      </c>
      <c r="T631">
        <v>30.905438</v>
      </c>
      <c r="U631">
        <v>0.89392000000000005</v>
      </c>
      <c r="V631" t="s">
        <v>7</v>
      </c>
      <c r="W631">
        <v>7.2733059999999998</v>
      </c>
      <c r="X631">
        <v>1.1141E-2</v>
      </c>
      <c r="Y631" t="s">
        <v>8</v>
      </c>
      <c r="Z631">
        <v>37.707878000000001</v>
      </c>
      <c r="AA631">
        <v>0.27889700000000001</v>
      </c>
      <c r="AB631" t="s">
        <v>9</v>
      </c>
      <c r="AC631">
        <v>6591.8214340000004</v>
      </c>
      <c r="AD631">
        <v>3774.4573559999999</v>
      </c>
      <c r="AE631" t="s">
        <v>10</v>
      </c>
      <c r="AF631">
        <v>1.377E-3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7909.0863019999997</v>
      </c>
      <c r="I632">
        <v>4971.46335</v>
      </c>
      <c r="J632" t="s">
        <v>3</v>
      </c>
      <c r="K632">
        <v>7430.9451980000003</v>
      </c>
      <c r="L632">
        <v>4836.9702260000004</v>
      </c>
      <c r="M632" t="s">
        <v>4</v>
      </c>
      <c r="N632">
        <v>71.428355999999994</v>
      </c>
      <c r="O632">
        <v>2.6179540000000001</v>
      </c>
      <c r="P632" t="s">
        <v>5</v>
      </c>
      <c r="Q632">
        <v>97.525837999999993</v>
      </c>
      <c r="R632">
        <v>1.3484290000000001</v>
      </c>
      <c r="S632" t="s">
        <v>6</v>
      </c>
      <c r="T632">
        <v>33.988199999999999</v>
      </c>
      <c r="U632">
        <v>1.009682</v>
      </c>
      <c r="V632" t="s">
        <v>7</v>
      </c>
      <c r="W632">
        <v>8.0015640000000001</v>
      </c>
      <c r="X632">
        <v>1.1728000000000001E-2</v>
      </c>
      <c r="Y632" t="s">
        <v>8</v>
      </c>
      <c r="Z632">
        <v>41.473730000000003</v>
      </c>
      <c r="AA632">
        <v>0.31545099999999998</v>
      </c>
      <c r="AB632" t="s">
        <v>9</v>
      </c>
      <c r="AC632">
        <v>7249.5529859999997</v>
      </c>
      <c r="AD632">
        <v>4914.9923529999996</v>
      </c>
      <c r="AE632" t="s">
        <v>10</v>
      </c>
      <c r="AF632">
        <v>1.323E-3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8626.7823599999992</v>
      </c>
      <c r="I633">
        <v>6508.9129130000001</v>
      </c>
      <c r="J633" t="s">
        <v>3</v>
      </c>
      <c r="K633">
        <v>8105.2466560000003</v>
      </c>
      <c r="L633">
        <v>6415.668412</v>
      </c>
      <c r="M633" t="s">
        <v>4</v>
      </c>
      <c r="N633">
        <v>77.918685999999994</v>
      </c>
      <c r="O633">
        <v>3.1879770000000001</v>
      </c>
      <c r="P633" t="s">
        <v>5</v>
      </c>
      <c r="Q633">
        <v>106.40513</v>
      </c>
      <c r="R633">
        <v>1.534616</v>
      </c>
      <c r="S633" t="s">
        <v>6</v>
      </c>
      <c r="T633">
        <v>37.090263999999998</v>
      </c>
      <c r="U633">
        <v>1.155206</v>
      </c>
      <c r="V633" t="s">
        <v>7</v>
      </c>
      <c r="W633">
        <v>8.7299100000000003</v>
      </c>
      <c r="X633">
        <v>1.2122000000000001E-2</v>
      </c>
      <c r="Y633" t="s">
        <v>8</v>
      </c>
      <c r="Z633">
        <v>45.246110000000002</v>
      </c>
      <c r="AA633">
        <v>0.34434500000000001</v>
      </c>
      <c r="AB633" t="s">
        <v>9</v>
      </c>
      <c r="AC633">
        <v>7907.341754</v>
      </c>
      <c r="AD633">
        <v>6514.2374060000002</v>
      </c>
      <c r="AE633" t="s">
        <v>10</v>
      </c>
      <c r="AF633">
        <v>1.31E-3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9345.3353200000001</v>
      </c>
      <c r="I634">
        <v>7388.0849049999997</v>
      </c>
      <c r="J634" t="s">
        <v>3</v>
      </c>
      <c r="K634">
        <v>8780.4897220000003</v>
      </c>
      <c r="L634">
        <v>7286.9877610000003</v>
      </c>
      <c r="M634" t="s">
        <v>4</v>
      </c>
      <c r="N634">
        <v>84.391279999999995</v>
      </c>
      <c r="O634">
        <v>3.6914189999999998</v>
      </c>
      <c r="P634" t="s">
        <v>5</v>
      </c>
      <c r="Q634">
        <v>115.264454</v>
      </c>
      <c r="R634">
        <v>1.807455</v>
      </c>
      <c r="S634" t="s">
        <v>6</v>
      </c>
      <c r="T634">
        <v>40.174987999999999</v>
      </c>
      <c r="U634">
        <v>1.3779090000000001</v>
      </c>
      <c r="V634" t="s">
        <v>7</v>
      </c>
      <c r="W634">
        <v>9.4605160000000001</v>
      </c>
      <c r="X634">
        <v>1.2494E-2</v>
      </c>
      <c r="Y634" t="s">
        <v>8</v>
      </c>
      <c r="Z634">
        <v>49.016703999999997</v>
      </c>
      <c r="AA634">
        <v>0.37345499999999998</v>
      </c>
      <c r="AB634" t="s">
        <v>9</v>
      </c>
      <c r="AC634">
        <v>8566.1243639999993</v>
      </c>
      <c r="AD634">
        <v>7397.8546180000003</v>
      </c>
      <c r="AE634" t="s">
        <v>10</v>
      </c>
      <c r="AF634">
        <v>1.2819999999999999E-3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10065.73905</v>
      </c>
      <c r="I635">
        <v>8195.1618999999992</v>
      </c>
      <c r="J635" t="s">
        <v>3</v>
      </c>
      <c r="K635">
        <v>9457.5877600000003</v>
      </c>
      <c r="L635">
        <v>8105.3432910000001</v>
      </c>
      <c r="M635" t="s">
        <v>4</v>
      </c>
      <c r="N635">
        <v>90.897329999999997</v>
      </c>
      <c r="O635">
        <v>4.5326199999999996</v>
      </c>
      <c r="P635" t="s">
        <v>5</v>
      </c>
      <c r="Q635">
        <v>124.120086</v>
      </c>
      <c r="R635">
        <v>2.0601090000000002</v>
      </c>
      <c r="S635" t="s">
        <v>6</v>
      </c>
      <c r="T635">
        <v>43.269401999999999</v>
      </c>
      <c r="U635">
        <v>1.6233649999999999</v>
      </c>
      <c r="V635" t="s">
        <v>7</v>
      </c>
      <c r="W635">
        <v>10.187094</v>
      </c>
      <c r="X635">
        <v>1.2218E-2</v>
      </c>
      <c r="Y635" t="s">
        <v>8</v>
      </c>
      <c r="Z635">
        <v>52.774214000000001</v>
      </c>
      <c r="AA635">
        <v>0.41169299999999998</v>
      </c>
      <c r="AB635" t="s">
        <v>9</v>
      </c>
      <c r="AC635">
        <v>9226.7285119999997</v>
      </c>
      <c r="AD635">
        <v>8227.765598</v>
      </c>
      <c r="AE635" t="s">
        <v>10</v>
      </c>
      <c r="AF635">
        <v>1.2780000000000001E-3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10789.384978</v>
      </c>
      <c r="I636">
        <v>9056.1867409999995</v>
      </c>
      <c r="J636" t="s">
        <v>3</v>
      </c>
      <c r="K636">
        <v>10137.88428</v>
      </c>
      <c r="L636">
        <v>8862.6522270000005</v>
      </c>
      <c r="M636" t="s">
        <v>4</v>
      </c>
      <c r="N636">
        <v>97.386610000000005</v>
      </c>
      <c r="O636">
        <v>5.3716920000000004</v>
      </c>
      <c r="P636" t="s">
        <v>5</v>
      </c>
      <c r="Q636">
        <v>132.98821599999999</v>
      </c>
      <c r="R636">
        <v>2.3431920000000002</v>
      </c>
      <c r="S636" t="s">
        <v>6</v>
      </c>
      <c r="T636">
        <v>46.378439999999998</v>
      </c>
      <c r="U636">
        <v>1.8317000000000001</v>
      </c>
      <c r="V636" t="s">
        <v>7</v>
      </c>
      <c r="W636">
        <v>10.915252000000001</v>
      </c>
      <c r="X636">
        <v>1.2356000000000001E-2</v>
      </c>
      <c r="Y636" t="s">
        <v>8</v>
      </c>
      <c r="Z636">
        <v>56.528142000000003</v>
      </c>
      <c r="AA636">
        <v>0.466644</v>
      </c>
      <c r="AB636" t="s">
        <v>9</v>
      </c>
      <c r="AC636">
        <v>9890.5391139999992</v>
      </c>
      <c r="AD636">
        <v>8986.6325190000007</v>
      </c>
      <c r="AE636" t="s">
        <v>10</v>
      </c>
      <c r="AF636">
        <v>1.2750000000000001E-3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11504.866548</v>
      </c>
      <c r="I637">
        <v>9571.9764109999996</v>
      </c>
      <c r="J637" t="s">
        <v>3</v>
      </c>
      <c r="K637">
        <v>10809.857274</v>
      </c>
      <c r="L637">
        <v>9407.0006479999993</v>
      </c>
      <c r="M637" t="s">
        <v>4</v>
      </c>
      <c r="N637">
        <v>103.895438</v>
      </c>
      <c r="O637">
        <v>5.9002800000000004</v>
      </c>
      <c r="P637" t="s">
        <v>5</v>
      </c>
      <c r="Q637">
        <v>141.892078</v>
      </c>
      <c r="R637">
        <v>2.6766350000000001</v>
      </c>
      <c r="S637" t="s">
        <v>6</v>
      </c>
      <c r="T637">
        <v>49.487715999999999</v>
      </c>
      <c r="U637">
        <v>2.0433590000000001</v>
      </c>
      <c r="V637" t="s">
        <v>7</v>
      </c>
      <c r="W637">
        <v>11.647320000000001</v>
      </c>
      <c r="X637">
        <v>1.2648E-2</v>
      </c>
      <c r="Y637" t="s">
        <v>8</v>
      </c>
      <c r="Z637">
        <v>60.312775999999999</v>
      </c>
      <c r="AA637">
        <v>0.53426300000000004</v>
      </c>
      <c r="AB637" t="s">
        <v>9</v>
      </c>
      <c r="AC637">
        <v>10545.965144</v>
      </c>
      <c r="AD637">
        <v>9536.3108300000004</v>
      </c>
      <c r="AE637" t="s">
        <v>10</v>
      </c>
      <c r="AF637">
        <v>1.274E-3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12221.827504000001</v>
      </c>
      <c r="I638">
        <v>10167.449189000001</v>
      </c>
      <c r="J638" t="s">
        <v>3</v>
      </c>
      <c r="K638">
        <v>11483.408584000001</v>
      </c>
      <c r="L638">
        <v>10013.357779</v>
      </c>
      <c r="M638" t="s">
        <v>4</v>
      </c>
      <c r="N638">
        <v>110.39717</v>
      </c>
      <c r="O638">
        <v>6.637143</v>
      </c>
      <c r="P638" t="s">
        <v>5</v>
      </c>
      <c r="Q638">
        <v>150.75963200000001</v>
      </c>
      <c r="R638">
        <v>3.18492</v>
      </c>
      <c r="S638" t="s">
        <v>6</v>
      </c>
      <c r="T638">
        <v>52.560788000000002</v>
      </c>
      <c r="U638">
        <v>2.3386629999999999</v>
      </c>
      <c r="V638" t="s">
        <v>7</v>
      </c>
      <c r="W638">
        <v>12.375450000000001</v>
      </c>
      <c r="X638">
        <v>1.2676E-2</v>
      </c>
      <c r="Y638" t="s">
        <v>8</v>
      </c>
      <c r="Z638">
        <v>64.096884000000003</v>
      </c>
      <c r="AA638">
        <v>0.64078500000000005</v>
      </c>
      <c r="AB638" t="s">
        <v>9</v>
      </c>
      <c r="AC638">
        <v>11203.016917999999</v>
      </c>
      <c r="AD638">
        <v>10147.079705</v>
      </c>
      <c r="AE638" t="s">
        <v>10</v>
      </c>
      <c r="AF638">
        <v>1.2719999999999999E-3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12942.657993999999</v>
      </c>
      <c r="I639">
        <v>11128.493177</v>
      </c>
      <c r="J639" t="s">
        <v>3</v>
      </c>
      <c r="K639">
        <v>12161.096250000001</v>
      </c>
      <c r="L639">
        <v>10888.647733</v>
      </c>
      <c r="M639" t="s">
        <v>4</v>
      </c>
      <c r="N639">
        <v>116.851446</v>
      </c>
      <c r="O639">
        <v>7.4262069999999998</v>
      </c>
      <c r="P639" t="s">
        <v>5</v>
      </c>
      <c r="Q639">
        <v>159.64121599999999</v>
      </c>
      <c r="R639">
        <v>3.564012</v>
      </c>
      <c r="S639" t="s">
        <v>6</v>
      </c>
      <c r="T639">
        <v>55.672319999999999</v>
      </c>
      <c r="U639">
        <v>2.5982810000000001</v>
      </c>
      <c r="V639" t="s">
        <v>7</v>
      </c>
      <c r="W639">
        <v>13.107317999999999</v>
      </c>
      <c r="X639">
        <v>1.2831E-2</v>
      </c>
      <c r="Y639" t="s">
        <v>8</v>
      </c>
      <c r="Z639">
        <v>67.860602</v>
      </c>
      <c r="AA639">
        <v>0.715032</v>
      </c>
      <c r="AB639" t="s">
        <v>9</v>
      </c>
      <c r="AC639">
        <v>11864.240548</v>
      </c>
      <c r="AD639">
        <v>11025.884516</v>
      </c>
      <c r="AE639" t="s">
        <v>10</v>
      </c>
      <c r="AF639">
        <v>1.2589999999999999E-3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13663.001313999999</v>
      </c>
      <c r="I640">
        <v>11958.493426000001</v>
      </c>
      <c r="J640" t="s">
        <v>3</v>
      </c>
      <c r="K640">
        <v>12837.983861999999</v>
      </c>
      <c r="L640">
        <v>11654.798438</v>
      </c>
      <c r="M640" t="s">
        <v>4</v>
      </c>
      <c r="N640">
        <v>123.35863000000001</v>
      </c>
      <c r="O640">
        <v>8.2622739999999997</v>
      </c>
      <c r="P640" t="s">
        <v>5</v>
      </c>
      <c r="Q640">
        <v>168.54176799999999</v>
      </c>
      <c r="R640">
        <v>4.1354639999999998</v>
      </c>
      <c r="S640" t="s">
        <v>6</v>
      </c>
      <c r="T640">
        <v>58.768909999999998</v>
      </c>
      <c r="U640">
        <v>3.0055909999999999</v>
      </c>
      <c r="V640" t="s">
        <v>7</v>
      </c>
      <c r="W640">
        <v>13.847706000000001</v>
      </c>
      <c r="X640">
        <v>1.6697E-2</v>
      </c>
      <c r="Y640" t="s">
        <v>8</v>
      </c>
      <c r="Z640">
        <v>71.651563999999993</v>
      </c>
      <c r="AA640">
        <v>0.80261400000000005</v>
      </c>
      <c r="AB640" t="s">
        <v>9</v>
      </c>
      <c r="AC640">
        <v>12524.585508</v>
      </c>
      <c r="AD640">
        <v>11793.796345999999</v>
      </c>
      <c r="AE640" t="s">
        <v>10</v>
      </c>
      <c r="AF640">
        <v>1.2570000000000001E-3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14385.255592</v>
      </c>
      <c r="I641">
        <v>12938.608834000001</v>
      </c>
      <c r="J641" t="s">
        <v>3</v>
      </c>
      <c r="K641">
        <v>13516.922166</v>
      </c>
      <c r="L641">
        <v>12549.928932999999</v>
      </c>
      <c r="M641" t="s">
        <v>4</v>
      </c>
      <c r="N641">
        <v>129.83395400000001</v>
      </c>
      <c r="O641">
        <v>8.9594860000000001</v>
      </c>
      <c r="P641" t="s">
        <v>5</v>
      </c>
      <c r="Q641">
        <v>177.435092</v>
      </c>
      <c r="R641">
        <v>4.6002559999999999</v>
      </c>
      <c r="S641" t="s">
        <v>6</v>
      </c>
      <c r="T641">
        <v>61.875757999999998</v>
      </c>
      <c r="U641">
        <v>3.289685</v>
      </c>
      <c r="V641" t="s">
        <v>7</v>
      </c>
      <c r="W641">
        <v>14.584213999999999</v>
      </c>
      <c r="X641">
        <v>1.6999E-2</v>
      </c>
      <c r="Y641" t="s">
        <v>8</v>
      </c>
      <c r="Z641">
        <v>75.42653</v>
      </c>
      <c r="AA641">
        <v>0.90223699999999996</v>
      </c>
      <c r="AB641" t="s">
        <v>9</v>
      </c>
      <c r="AC641">
        <v>13187.029424</v>
      </c>
      <c r="AD641">
        <v>12704.843284</v>
      </c>
      <c r="AE641" t="s">
        <v>10</v>
      </c>
      <c r="AF641">
        <v>1.2570000000000001E-3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424.10187400000001</v>
      </c>
      <c r="I662">
        <v>24.584719</v>
      </c>
      <c r="J662" t="s">
        <v>3</v>
      </c>
      <c r="K662">
        <v>381.14461399999999</v>
      </c>
      <c r="L662">
        <v>24.756463</v>
      </c>
      <c r="M662" t="s">
        <v>4</v>
      </c>
      <c r="N662">
        <v>6.4378960000000003</v>
      </c>
      <c r="O662">
        <v>0.100909</v>
      </c>
      <c r="P662" t="s">
        <v>5</v>
      </c>
      <c r="Q662">
        <v>0</v>
      </c>
      <c r="R662">
        <v>0</v>
      </c>
      <c r="S662" t="s">
        <v>6</v>
      </c>
      <c r="T662">
        <v>2.92998</v>
      </c>
      <c r="U662">
        <v>5.7991000000000001E-2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5.9699999999999996E-3</v>
      </c>
      <c r="AD662">
        <v>1.8E-5</v>
      </c>
      <c r="AE662" t="s">
        <v>10</v>
      </c>
      <c r="AF662">
        <v>0</v>
      </c>
      <c r="AG662">
        <v>0</v>
      </c>
      <c r="AH662" t="s">
        <v>11</v>
      </c>
      <c r="AI662">
        <v>0.99488799999999999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847.60010799999998</v>
      </c>
      <c r="I663">
        <v>67.916364999999999</v>
      </c>
      <c r="J663" t="s">
        <v>3</v>
      </c>
      <c r="K663">
        <v>761.83257800000001</v>
      </c>
      <c r="L663">
        <v>65.152467999999999</v>
      </c>
      <c r="M663" t="s">
        <v>4</v>
      </c>
      <c r="N663">
        <v>12.847738</v>
      </c>
      <c r="O663">
        <v>0.27439999999999998</v>
      </c>
      <c r="P663" t="s">
        <v>5</v>
      </c>
      <c r="Q663">
        <v>0</v>
      </c>
      <c r="R663">
        <v>0</v>
      </c>
      <c r="S663" t="s">
        <v>6</v>
      </c>
      <c r="T663">
        <v>5.8828339999999999</v>
      </c>
      <c r="U663">
        <v>0.15613199999999999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3.4220000000000001E-3</v>
      </c>
      <c r="AD663">
        <v>7.9999999999999996E-6</v>
      </c>
      <c r="AE663" t="s">
        <v>10</v>
      </c>
      <c r="AF663">
        <v>0</v>
      </c>
      <c r="AG663">
        <v>0</v>
      </c>
      <c r="AH663" t="s">
        <v>11</v>
      </c>
      <c r="AI663">
        <v>0.99504700000000001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1270.510518</v>
      </c>
      <c r="I664">
        <v>123.31989900000001</v>
      </c>
      <c r="J664" t="s">
        <v>3</v>
      </c>
      <c r="K664">
        <v>1142.19454</v>
      </c>
      <c r="L664">
        <v>116.06101700000001</v>
      </c>
      <c r="M664" t="s">
        <v>4</v>
      </c>
      <c r="N664">
        <v>19.208894000000001</v>
      </c>
      <c r="O664">
        <v>0.52305100000000004</v>
      </c>
      <c r="P664" t="s">
        <v>5</v>
      </c>
      <c r="Q664">
        <v>0</v>
      </c>
      <c r="R664">
        <v>0</v>
      </c>
      <c r="S664" t="s">
        <v>6</v>
      </c>
      <c r="T664">
        <v>8.8572380000000006</v>
      </c>
      <c r="U664">
        <v>0.32204100000000002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2.869E-3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0.99508300000000005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1693.69904</v>
      </c>
      <c r="I665">
        <v>195.51353900000001</v>
      </c>
      <c r="J665" t="s">
        <v>3</v>
      </c>
      <c r="K665">
        <v>1522.7034900000001</v>
      </c>
      <c r="L665">
        <v>192.91048000000001</v>
      </c>
      <c r="M665" t="s">
        <v>4</v>
      </c>
      <c r="N665">
        <v>25.565054</v>
      </c>
      <c r="O665">
        <v>0.76669200000000004</v>
      </c>
      <c r="P665" t="s">
        <v>5</v>
      </c>
      <c r="Q665">
        <v>0</v>
      </c>
      <c r="R665">
        <v>0</v>
      </c>
      <c r="S665" t="s">
        <v>6</v>
      </c>
      <c r="T665">
        <v>11.813668</v>
      </c>
      <c r="U665">
        <v>0.51662399999999997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1.7520000000000001E-3</v>
      </c>
      <c r="AD665">
        <v>9.9999999999999995E-7</v>
      </c>
      <c r="AE665" t="s">
        <v>10</v>
      </c>
      <c r="AF665">
        <v>0</v>
      </c>
      <c r="AG665">
        <v>0</v>
      </c>
      <c r="AH665" t="s">
        <v>11</v>
      </c>
      <c r="AI665">
        <v>0.99509800000000004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2117.2903879999999</v>
      </c>
      <c r="I666">
        <v>290.20687400000003</v>
      </c>
      <c r="J666" t="s">
        <v>3</v>
      </c>
      <c r="K666">
        <v>1903.8283819999999</v>
      </c>
      <c r="L666">
        <v>286.47947099999999</v>
      </c>
      <c r="M666" t="s">
        <v>4</v>
      </c>
      <c r="N666">
        <v>31.922965999999999</v>
      </c>
      <c r="O666">
        <v>1.0391159999999999</v>
      </c>
      <c r="P666" t="s">
        <v>5</v>
      </c>
      <c r="Q666">
        <v>0</v>
      </c>
      <c r="R666">
        <v>0</v>
      </c>
      <c r="S666" t="s">
        <v>6</v>
      </c>
      <c r="T666">
        <v>14.810294000000001</v>
      </c>
      <c r="U666">
        <v>0.70759899999999998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1.596E-3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0.99510100000000001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2541.32474</v>
      </c>
      <c r="I667">
        <v>426.09458999999998</v>
      </c>
      <c r="J667" t="s">
        <v>3</v>
      </c>
      <c r="K667">
        <v>2285.2978720000001</v>
      </c>
      <c r="L667">
        <v>412.35399799999999</v>
      </c>
      <c r="M667" t="s">
        <v>4</v>
      </c>
      <c r="N667">
        <v>38.282752000000002</v>
      </c>
      <c r="O667">
        <v>1.3946400000000001</v>
      </c>
      <c r="P667" t="s">
        <v>5</v>
      </c>
      <c r="Q667">
        <v>0</v>
      </c>
      <c r="R667">
        <v>0</v>
      </c>
      <c r="S667" t="s">
        <v>6</v>
      </c>
      <c r="T667">
        <v>17.793137999999999</v>
      </c>
      <c r="U667">
        <v>0.96519299999999997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1.511E-3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0.99510500000000002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2965.3694700000001</v>
      </c>
      <c r="I668">
        <v>601.18765299999995</v>
      </c>
      <c r="J668" t="s">
        <v>3</v>
      </c>
      <c r="K668">
        <v>2666.789084</v>
      </c>
      <c r="L668">
        <v>580.85757799999999</v>
      </c>
      <c r="M668" t="s">
        <v>4</v>
      </c>
      <c r="N668">
        <v>44.636451999999998</v>
      </c>
      <c r="O668">
        <v>1.7968170000000001</v>
      </c>
      <c r="P668" t="s">
        <v>5</v>
      </c>
      <c r="Q668">
        <v>0</v>
      </c>
      <c r="R668">
        <v>0</v>
      </c>
      <c r="S668" t="s">
        <v>6</v>
      </c>
      <c r="T668">
        <v>20.766748</v>
      </c>
      <c r="U668">
        <v>1.240475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1.4649999999999999E-3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3389.0163480000001</v>
      </c>
      <c r="I669">
        <v>866.78810299999998</v>
      </c>
      <c r="J669" t="s">
        <v>3</v>
      </c>
      <c r="K669">
        <v>3047.4086419999999</v>
      </c>
      <c r="L669">
        <v>829.62490700000001</v>
      </c>
      <c r="M669" t="s">
        <v>4</v>
      </c>
      <c r="N669">
        <v>51.066160000000004</v>
      </c>
      <c r="O669">
        <v>2.390018</v>
      </c>
      <c r="P669" t="s">
        <v>5</v>
      </c>
      <c r="Q669">
        <v>0</v>
      </c>
      <c r="R669">
        <v>0</v>
      </c>
      <c r="S669" t="s">
        <v>6</v>
      </c>
      <c r="T669">
        <v>23.672668000000002</v>
      </c>
      <c r="U669">
        <v>1.6260520000000001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1.39E-3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0.99511300000000003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3813.9693520000001</v>
      </c>
      <c r="I670">
        <v>1228.3302619999999</v>
      </c>
      <c r="J670" t="s">
        <v>3</v>
      </c>
      <c r="K670">
        <v>3429.571434</v>
      </c>
      <c r="L670">
        <v>1162.0286329999999</v>
      </c>
      <c r="M670" t="s">
        <v>4</v>
      </c>
      <c r="N670">
        <v>57.493448000000001</v>
      </c>
      <c r="O670">
        <v>3.0921069999999999</v>
      </c>
      <c r="P670" t="s">
        <v>5</v>
      </c>
      <c r="Q670">
        <v>0</v>
      </c>
      <c r="R670">
        <v>0</v>
      </c>
      <c r="S670" t="s">
        <v>6</v>
      </c>
      <c r="T670">
        <v>26.643864000000001</v>
      </c>
      <c r="U670">
        <v>2.082398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1.3860000000000001E-3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0.99511400000000005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4238.0220920000002</v>
      </c>
      <c r="I671">
        <v>1535.822617</v>
      </c>
      <c r="J671" t="s">
        <v>3</v>
      </c>
      <c r="K671">
        <v>3811.0706540000001</v>
      </c>
      <c r="L671">
        <v>1462.93037</v>
      </c>
      <c r="M671" t="s">
        <v>4</v>
      </c>
      <c r="N671">
        <v>63.886904000000001</v>
      </c>
      <c r="O671">
        <v>3.4720520000000001</v>
      </c>
      <c r="P671" t="s">
        <v>5</v>
      </c>
      <c r="Q671">
        <v>0</v>
      </c>
      <c r="R671">
        <v>0</v>
      </c>
      <c r="S671" t="s">
        <v>6</v>
      </c>
      <c r="T671">
        <v>29.613527999999999</v>
      </c>
      <c r="U671">
        <v>2.5002149999999999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1.3810000000000001E-3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0.99511400000000005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4662.2215159999996</v>
      </c>
      <c r="I672">
        <v>1899.770964</v>
      </c>
      <c r="J672" t="s">
        <v>3</v>
      </c>
      <c r="K672">
        <v>4192.4123159999999</v>
      </c>
      <c r="L672">
        <v>1798.2459249999999</v>
      </c>
      <c r="M672" t="s">
        <v>4</v>
      </c>
      <c r="N672">
        <v>70.269558000000004</v>
      </c>
      <c r="O672">
        <v>4.0951209999999998</v>
      </c>
      <c r="P672" t="s">
        <v>5</v>
      </c>
      <c r="Q672">
        <v>0</v>
      </c>
      <c r="R672">
        <v>0</v>
      </c>
      <c r="S672" t="s">
        <v>6</v>
      </c>
      <c r="T672">
        <v>32.573639999999997</v>
      </c>
      <c r="U672">
        <v>2.9400270000000002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1.3500000000000001E-3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0.99511499999999997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5086.278636</v>
      </c>
      <c r="I673">
        <v>2166.3660960000002</v>
      </c>
      <c r="J673" t="s">
        <v>3</v>
      </c>
      <c r="K673">
        <v>4573.6559719999996</v>
      </c>
      <c r="L673">
        <v>2042.088786</v>
      </c>
      <c r="M673" t="s">
        <v>4</v>
      </c>
      <c r="N673">
        <v>76.707188000000002</v>
      </c>
      <c r="O673">
        <v>4.8429770000000003</v>
      </c>
      <c r="P673" t="s">
        <v>5</v>
      </c>
      <c r="Q673">
        <v>0</v>
      </c>
      <c r="R673">
        <v>0</v>
      </c>
      <c r="S673" t="s">
        <v>6</v>
      </c>
      <c r="T673">
        <v>35.512993999999999</v>
      </c>
      <c r="U673">
        <v>3.4258500000000001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1.348E-3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0.99511499999999997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5510.5744100000002</v>
      </c>
      <c r="I674">
        <v>2481.4323209999998</v>
      </c>
      <c r="J674" t="s">
        <v>3</v>
      </c>
      <c r="K674">
        <v>4955.3550779999996</v>
      </c>
      <c r="L674">
        <v>2334.965232</v>
      </c>
      <c r="M674" t="s">
        <v>4</v>
      </c>
      <c r="N674">
        <v>83.076092000000003</v>
      </c>
      <c r="O674">
        <v>5.5472219999999997</v>
      </c>
      <c r="P674" t="s">
        <v>5</v>
      </c>
      <c r="Q674">
        <v>0</v>
      </c>
      <c r="R674">
        <v>0</v>
      </c>
      <c r="S674" t="s">
        <v>6</v>
      </c>
      <c r="T674">
        <v>38.491976000000001</v>
      </c>
      <c r="U674">
        <v>4.0112860000000001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1.3320000000000001E-3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0.99511499999999997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5934.8822099999998</v>
      </c>
      <c r="I675">
        <v>2889.4697999999999</v>
      </c>
      <c r="J675" t="s">
        <v>3</v>
      </c>
      <c r="K675">
        <v>5336.9381640000001</v>
      </c>
      <c r="L675">
        <v>2733.1829729999999</v>
      </c>
      <c r="M675" t="s">
        <v>4</v>
      </c>
      <c r="N675">
        <v>89.441097999999997</v>
      </c>
      <c r="O675">
        <v>6.2612949999999996</v>
      </c>
      <c r="P675" t="s">
        <v>5</v>
      </c>
      <c r="Q675">
        <v>0</v>
      </c>
      <c r="R675">
        <v>0</v>
      </c>
      <c r="S675" t="s">
        <v>6</v>
      </c>
      <c r="T675">
        <v>41.448276</v>
      </c>
      <c r="U675">
        <v>4.5983919999999996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1.3060000000000001E-3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6358.4871880000001</v>
      </c>
      <c r="I676">
        <v>3334.9409759999999</v>
      </c>
      <c r="J676" t="s">
        <v>3</v>
      </c>
      <c r="K676">
        <v>5717.97894</v>
      </c>
      <c r="L676">
        <v>3154.5241299999998</v>
      </c>
      <c r="M676" t="s">
        <v>4</v>
      </c>
      <c r="N676">
        <v>95.817248000000006</v>
      </c>
      <c r="O676">
        <v>7.4165970000000003</v>
      </c>
      <c r="P676" t="s">
        <v>5</v>
      </c>
      <c r="Q676">
        <v>0</v>
      </c>
      <c r="R676">
        <v>0</v>
      </c>
      <c r="S676" t="s">
        <v>6</v>
      </c>
      <c r="T676">
        <v>44.442228</v>
      </c>
      <c r="U676">
        <v>5.2612180000000004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1.3060000000000001E-3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6782.6658799999996</v>
      </c>
      <c r="I677">
        <v>3793.0298480000001</v>
      </c>
      <c r="J677" t="s">
        <v>3</v>
      </c>
      <c r="K677">
        <v>6099.5932640000001</v>
      </c>
      <c r="L677">
        <v>3567.761661</v>
      </c>
      <c r="M677" t="s">
        <v>4</v>
      </c>
      <c r="N677">
        <v>102.18183399999999</v>
      </c>
      <c r="O677">
        <v>8.5874310000000005</v>
      </c>
      <c r="P677" t="s">
        <v>5</v>
      </c>
      <c r="Q677">
        <v>0</v>
      </c>
      <c r="R677">
        <v>0</v>
      </c>
      <c r="S677" t="s">
        <v>6</v>
      </c>
      <c r="T677">
        <v>47.416975999999998</v>
      </c>
      <c r="U677">
        <v>6.0774150000000002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1.292E-3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7206.4340780000002</v>
      </c>
      <c r="I678">
        <v>4183.9806740000004</v>
      </c>
      <c r="J678" t="s">
        <v>3</v>
      </c>
      <c r="K678">
        <v>6480.6812239999999</v>
      </c>
      <c r="L678">
        <v>3911.4906609999998</v>
      </c>
      <c r="M678" t="s">
        <v>4</v>
      </c>
      <c r="N678">
        <v>108.568962</v>
      </c>
      <c r="O678">
        <v>9.8985540000000007</v>
      </c>
      <c r="P678" t="s">
        <v>5</v>
      </c>
      <c r="Q678">
        <v>0</v>
      </c>
      <c r="R678">
        <v>0</v>
      </c>
      <c r="S678" t="s">
        <v>6</v>
      </c>
      <c r="T678">
        <v>50.365228000000002</v>
      </c>
      <c r="U678">
        <v>6.8657959999999996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1.284E-3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7630.2603319999998</v>
      </c>
      <c r="I679">
        <v>4663.0606879999996</v>
      </c>
      <c r="J679" t="s">
        <v>3</v>
      </c>
      <c r="K679">
        <v>6861.8185460000004</v>
      </c>
      <c r="L679">
        <v>4359.2517239999997</v>
      </c>
      <c r="M679" t="s">
        <v>4</v>
      </c>
      <c r="N679">
        <v>114.95123599999999</v>
      </c>
      <c r="O679">
        <v>11.036828</v>
      </c>
      <c r="P679" t="s">
        <v>5</v>
      </c>
      <c r="Q679">
        <v>0</v>
      </c>
      <c r="R679">
        <v>0</v>
      </c>
      <c r="S679" t="s">
        <v>6</v>
      </c>
      <c r="T679">
        <v>53.302784000000003</v>
      </c>
      <c r="U679">
        <v>7.7606359999999999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1.2700000000000001E-3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8054.1216480000003</v>
      </c>
      <c r="I680">
        <v>5128.1258120000002</v>
      </c>
      <c r="J680" t="s">
        <v>3</v>
      </c>
      <c r="K680">
        <v>7242.8593739999997</v>
      </c>
      <c r="L680">
        <v>4725.0674399999998</v>
      </c>
      <c r="M680" t="s">
        <v>4</v>
      </c>
      <c r="N680">
        <v>121.37148999999999</v>
      </c>
      <c r="O680">
        <v>11.898455</v>
      </c>
      <c r="P680" t="s">
        <v>5</v>
      </c>
      <c r="Q680">
        <v>0</v>
      </c>
      <c r="R680">
        <v>0</v>
      </c>
      <c r="S680" t="s">
        <v>6</v>
      </c>
      <c r="T680">
        <v>56.250397999999997</v>
      </c>
      <c r="U680">
        <v>8.2921359999999993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1.2700000000000001E-3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8478.4045900000001</v>
      </c>
      <c r="I681">
        <v>5646.5806679999996</v>
      </c>
      <c r="J681" t="s">
        <v>3</v>
      </c>
      <c r="K681">
        <v>7624.3800780000001</v>
      </c>
      <c r="L681">
        <v>5192.519988</v>
      </c>
      <c r="M681" t="s">
        <v>4</v>
      </c>
      <c r="N681">
        <v>127.817076</v>
      </c>
      <c r="O681">
        <v>12.810029</v>
      </c>
      <c r="P681" t="s">
        <v>5</v>
      </c>
      <c r="Q681">
        <v>0</v>
      </c>
      <c r="R681">
        <v>0</v>
      </c>
      <c r="S681" t="s">
        <v>6</v>
      </c>
      <c r="T681">
        <v>59.214002000000001</v>
      </c>
      <c r="U681">
        <v>9.0823090000000004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1.2639999999999999E-3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721.19319599999994</v>
      </c>
      <c r="I682">
        <v>217.34076099999999</v>
      </c>
      <c r="J682" t="s">
        <v>3</v>
      </c>
      <c r="K682">
        <v>677.67278199999998</v>
      </c>
      <c r="L682">
        <v>234.58863400000001</v>
      </c>
      <c r="M682" t="s">
        <v>4</v>
      </c>
      <c r="N682">
        <v>6.5551459999999997</v>
      </c>
      <c r="O682">
        <v>8.2196000000000005E-2</v>
      </c>
      <c r="P682" t="s">
        <v>5</v>
      </c>
      <c r="Q682">
        <v>8.8480240000000006</v>
      </c>
      <c r="R682">
        <v>3.9101999999999998E-2</v>
      </c>
      <c r="S682" t="s">
        <v>6</v>
      </c>
      <c r="T682">
        <v>3.0757659999999998</v>
      </c>
      <c r="U682">
        <v>2.7597E-2</v>
      </c>
      <c r="V682" t="s">
        <v>7</v>
      </c>
      <c r="W682">
        <v>0.72119200000000006</v>
      </c>
      <c r="X682">
        <v>1.21E-4</v>
      </c>
      <c r="Y682" t="s">
        <v>8</v>
      </c>
      <c r="Z682">
        <v>3.7753260000000002</v>
      </c>
      <c r="AA682">
        <v>9.613E-3</v>
      </c>
      <c r="AB682" t="s">
        <v>9</v>
      </c>
      <c r="AC682">
        <v>661.13463000000002</v>
      </c>
      <c r="AD682">
        <v>237.49508</v>
      </c>
      <c r="AE682" t="s">
        <v>10</v>
      </c>
      <c r="AF682">
        <v>5.8809999999999999E-3</v>
      </c>
      <c r="AG682">
        <v>1.5999999999999999E-5</v>
      </c>
      <c r="AH682" t="s">
        <v>11</v>
      </c>
      <c r="AI682">
        <v>0.994807</v>
      </c>
      <c r="AJ682">
        <v>9.9999999999999995E-7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1439.1874780000001</v>
      </c>
      <c r="I683">
        <v>559.05991100000006</v>
      </c>
      <c r="J683" t="s">
        <v>3</v>
      </c>
      <c r="K683">
        <v>1351.9639099999999</v>
      </c>
      <c r="L683">
        <v>594.26058499999999</v>
      </c>
      <c r="M683" t="s">
        <v>4</v>
      </c>
      <c r="N683">
        <v>13.146402</v>
      </c>
      <c r="O683">
        <v>0.24171899999999999</v>
      </c>
      <c r="P683" t="s">
        <v>5</v>
      </c>
      <c r="Q683">
        <v>17.683806000000001</v>
      </c>
      <c r="R683">
        <v>0.106415</v>
      </c>
      <c r="S683" t="s">
        <v>6</v>
      </c>
      <c r="T683">
        <v>6.1307419999999997</v>
      </c>
      <c r="U683">
        <v>8.6132E-2</v>
      </c>
      <c r="V683" t="s">
        <v>7</v>
      </c>
      <c r="W683">
        <v>1.448018</v>
      </c>
      <c r="X683">
        <v>3.0499999999999999E-4</v>
      </c>
      <c r="Y683" t="s">
        <v>8</v>
      </c>
      <c r="Z683">
        <v>7.5524519999999997</v>
      </c>
      <c r="AA683">
        <v>2.2579999999999999E-2</v>
      </c>
      <c r="AB683" t="s">
        <v>9</v>
      </c>
      <c r="AC683">
        <v>1318.832962</v>
      </c>
      <c r="AD683">
        <v>603.78148199999998</v>
      </c>
      <c r="AE683" t="s">
        <v>10</v>
      </c>
      <c r="AF683">
        <v>3.2130000000000001E-3</v>
      </c>
      <c r="AG683">
        <v>6.9999999999999999E-6</v>
      </c>
      <c r="AH683" t="s">
        <v>11</v>
      </c>
      <c r="AI683">
        <v>0.99507599999999996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2159.707042</v>
      </c>
      <c r="I684">
        <v>1286.587802</v>
      </c>
      <c r="J684" t="s">
        <v>3</v>
      </c>
      <c r="K684">
        <v>2028.732004</v>
      </c>
      <c r="L684">
        <v>1381.4550670000001</v>
      </c>
      <c r="M684" t="s">
        <v>4</v>
      </c>
      <c r="N684">
        <v>19.699124000000001</v>
      </c>
      <c r="O684">
        <v>0.48864200000000002</v>
      </c>
      <c r="P684" t="s">
        <v>5</v>
      </c>
      <c r="Q684">
        <v>26.507458</v>
      </c>
      <c r="R684">
        <v>0.197687</v>
      </c>
      <c r="S684" t="s">
        <v>6</v>
      </c>
      <c r="T684">
        <v>9.1874939999999992</v>
      </c>
      <c r="U684">
        <v>0.17203099999999999</v>
      </c>
      <c r="V684" t="s">
        <v>7</v>
      </c>
      <c r="W684">
        <v>2.1726899999999998</v>
      </c>
      <c r="X684">
        <v>5.3200000000000003E-4</v>
      </c>
      <c r="Y684" t="s">
        <v>8</v>
      </c>
      <c r="Z684">
        <v>11.322150000000001</v>
      </c>
      <c r="AA684">
        <v>4.1408E-2</v>
      </c>
      <c r="AB684" t="s">
        <v>9</v>
      </c>
      <c r="AC684">
        <v>1979.0836959999999</v>
      </c>
      <c r="AD684">
        <v>1404.009448</v>
      </c>
      <c r="AE684" t="s">
        <v>10</v>
      </c>
      <c r="AF684">
        <v>2.3479999999999998E-3</v>
      </c>
      <c r="AG684">
        <v>3.0000000000000001E-6</v>
      </c>
      <c r="AH684" t="s">
        <v>11</v>
      </c>
      <c r="AI684">
        <v>0.99510200000000004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2879.1826219999998</v>
      </c>
      <c r="I685">
        <v>1955.2536720000001</v>
      </c>
      <c r="J685" t="s">
        <v>3</v>
      </c>
      <c r="K685">
        <v>2704.676352</v>
      </c>
      <c r="L685">
        <v>2068.407115</v>
      </c>
      <c r="M685" t="s">
        <v>4</v>
      </c>
      <c r="N685">
        <v>26.219262000000001</v>
      </c>
      <c r="O685">
        <v>0.72563200000000005</v>
      </c>
      <c r="P685" t="s">
        <v>5</v>
      </c>
      <c r="Q685">
        <v>35.364136000000002</v>
      </c>
      <c r="R685">
        <v>0.32211499999999998</v>
      </c>
      <c r="S685" t="s">
        <v>6</v>
      </c>
      <c r="T685">
        <v>12.280215999999999</v>
      </c>
      <c r="U685">
        <v>0.27966999999999997</v>
      </c>
      <c r="V685" t="s">
        <v>7</v>
      </c>
      <c r="W685">
        <v>2.9026519999999998</v>
      </c>
      <c r="X685">
        <v>1.6310000000000001E-3</v>
      </c>
      <c r="Y685" t="s">
        <v>8</v>
      </c>
      <c r="Z685">
        <v>15.077387999999999</v>
      </c>
      <c r="AA685">
        <v>5.1894000000000003E-2</v>
      </c>
      <c r="AB685" t="s">
        <v>9</v>
      </c>
      <c r="AC685">
        <v>2638.5014999999999</v>
      </c>
      <c r="AD685">
        <v>2096.6369920000002</v>
      </c>
      <c r="AE685" t="s">
        <v>10</v>
      </c>
      <c r="AF685">
        <v>1.951E-3</v>
      </c>
      <c r="AG685">
        <v>9.9999999999999995E-7</v>
      </c>
      <c r="AH685" t="s">
        <v>11</v>
      </c>
      <c r="AI685">
        <v>0.99511899999999998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3599.8935259999998</v>
      </c>
      <c r="I686">
        <v>2490.4684779999998</v>
      </c>
      <c r="J686" t="s">
        <v>3</v>
      </c>
      <c r="K686">
        <v>3381.8898140000001</v>
      </c>
      <c r="L686">
        <v>2622.174935</v>
      </c>
      <c r="M686" t="s">
        <v>4</v>
      </c>
      <c r="N686">
        <v>32.745897999999997</v>
      </c>
      <c r="O686">
        <v>1.0549189999999999</v>
      </c>
      <c r="P686" t="s">
        <v>5</v>
      </c>
      <c r="Q686">
        <v>44.195874000000003</v>
      </c>
      <c r="R686">
        <v>0.42775999999999997</v>
      </c>
      <c r="S686" t="s">
        <v>6</v>
      </c>
      <c r="T686">
        <v>15.345268000000001</v>
      </c>
      <c r="U686">
        <v>0.40062199999999998</v>
      </c>
      <c r="V686" t="s">
        <v>7</v>
      </c>
      <c r="W686">
        <v>3.6283599999999998</v>
      </c>
      <c r="X686">
        <v>1.7600000000000001E-3</v>
      </c>
      <c r="Y686" t="s">
        <v>8</v>
      </c>
      <c r="Z686">
        <v>18.844944000000002</v>
      </c>
      <c r="AA686">
        <v>7.0643999999999998E-2</v>
      </c>
      <c r="AB686" t="s">
        <v>9</v>
      </c>
      <c r="AC686">
        <v>3299.2209640000001</v>
      </c>
      <c r="AD686">
        <v>2659.5378639999999</v>
      </c>
      <c r="AE686" t="s">
        <v>10</v>
      </c>
      <c r="AF686">
        <v>1.748E-3</v>
      </c>
      <c r="AG686">
        <v>9.9999999999999995E-7</v>
      </c>
      <c r="AH686" t="s">
        <v>11</v>
      </c>
      <c r="AI686">
        <v>0.99512100000000003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4315.1315839999997</v>
      </c>
      <c r="I687">
        <v>3158.2039089999998</v>
      </c>
      <c r="J687" t="s">
        <v>3</v>
      </c>
      <c r="K687">
        <v>4053.4704919999999</v>
      </c>
      <c r="L687">
        <v>3359.8384999999998</v>
      </c>
      <c r="M687" t="s">
        <v>4</v>
      </c>
      <c r="N687">
        <v>39.318178000000003</v>
      </c>
      <c r="O687">
        <v>1.453041</v>
      </c>
      <c r="P687" t="s">
        <v>5</v>
      </c>
      <c r="Q687">
        <v>53.033234</v>
      </c>
      <c r="R687">
        <v>0.53310100000000005</v>
      </c>
      <c r="S687" t="s">
        <v>6</v>
      </c>
      <c r="T687">
        <v>18.412859999999998</v>
      </c>
      <c r="U687">
        <v>0.51061800000000002</v>
      </c>
      <c r="V687" t="s">
        <v>7</v>
      </c>
      <c r="W687">
        <v>4.3553459999999999</v>
      </c>
      <c r="X687">
        <v>2.3249999999999998E-3</v>
      </c>
      <c r="Y687" t="s">
        <v>8</v>
      </c>
      <c r="Z687">
        <v>22.613910000000001</v>
      </c>
      <c r="AA687">
        <v>9.3307000000000001E-2</v>
      </c>
      <c r="AB687" t="s">
        <v>9</v>
      </c>
      <c r="AC687">
        <v>3954.244608</v>
      </c>
      <c r="AD687">
        <v>3411.466148</v>
      </c>
      <c r="AE687" t="s">
        <v>10</v>
      </c>
      <c r="AF687">
        <v>1.5280000000000001E-3</v>
      </c>
      <c r="AG687">
        <v>0</v>
      </c>
      <c r="AH687" t="s">
        <v>11</v>
      </c>
      <c r="AI687">
        <v>0.99512299999999998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5033.71641</v>
      </c>
      <c r="I688">
        <v>4034.4182660000001</v>
      </c>
      <c r="J688" t="s">
        <v>3</v>
      </c>
      <c r="K688">
        <v>4728.3699399999996</v>
      </c>
      <c r="L688">
        <v>4256.4719130000003</v>
      </c>
      <c r="M688" t="s">
        <v>4</v>
      </c>
      <c r="N688">
        <v>45.874262000000002</v>
      </c>
      <c r="O688">
        <v>1.8365959999999999</v>
      </c>
      <c r="P688" t="s">
        <v>5</v>
      </c>
      <c r="Q688">
        <v>61.870297999999998</v>
      </c>
      <c r="R688">
        <v>0.70049399999999995</v>
      </c>
      <c r="S688" t="s">
        <v>6</v>
      </c>
      <c r="T688">
        <v>21.476213999999999</v>
      </c>
      <c r="U688">
        <v>0.67897099999999999</v>
      </c>
      <c r="V688" t="s">
        <v>7</v>
      </c>
      <c r="W688">
        <v>5.0819599999999996</v>
      </c>
      <c r="X688">
        <v>2.5839999999999999E-3</v>
      </c>
      <c r="Y688" t="s">
        <v>8</v>
      </c>
      <c r="Z688">
        <v>26.376380000000001</v>
      </c>
      <c r="AA688">
        <v>0.11767</v>
      </c>
      <c r="AB688" t="s">
        <v>9</v>
      </c>
      <c r="AC688">
        <v>4612.6092920000001</v>
      </c>
      <c r="AD688">
        <v>4315.7558939999999</v>
      </c>
      <c r="AE688" t="s">
        <v>10</v>
      </c>
      <c r="AF688">
        <v>1.4250000000000001E-3</v>
      </c>
      <c r="AG688">
        <v>0</v>
      </c>
      <c r="AH688" t="s">
        <v>11</v>
      </c>
      <c r="AI688">
        <v>0.99512500000000004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5751.1098659999998</v>
      </c>
      <c r="I689">
        <v>4755.7512489999999</v>
      </c>
      <c r="J689" t="s">
        <v>3</v>
      </c>
      <c r="K689">
        <v>5401.8010359999998</v>
      </c>
      <c r="L689">
        <v>4961.0113700000002</v>
      </c>
      <c r="M689" t="s">
        <v>4</v>
      </c>
      <c r="N689">
        <v>52.504984</v>
      </c>
      <c r="O689">
        <v>2.1824110000000001</v>
      </c>
      <c r="P689" t="s">
        <v>5</v>
      </c>
      <c r="Q689">
        <v>70.653971999999996</v>
      </c>
      <c r="R689">
        <v>0.82245800000000002</v>
      </c>
      <c r="S689" t="s">
        <v>6</v>
      </c>
      <c r="T689">
        <v>24.492771999999999</v>
      </c>
      <c r="U689">
        <v>0.780497</v>
      </c>
      <c r="V689" t="s">
        <v>7</v>
      </c>
      <c r="W689">
        <v>5.8083840000000002</v>
      </c>
      <c r="X689">
        <v>3.0070000000000001E-3</v>
      </c>
      <c r="Y689" t="s">
        <v>8</v>
      </c>
      <c r="Z689">
        <v>30.140504</v>
      </c>
      <c r="AA689">
        <v>0.136877</v>
      </c>
      <c r="AB689" t="s">
        <v>9</v>
      </c>
      <c r="AC689">
        <v>5269.493082</v>
      </c>
      <c r="AD689">
        <v>5018.5633669999997</v>
      </c>
      <c r="AE689" t="s">
        <v>10</v>
      </c>
      <c r="AF689">
        <v>1.387E-3</v>
      </c>
      <c r="AG689">
        <v>0</v>
      </c>
      <c r="AH689" t="s">
        <v>11</v>
      </c>
      <c r="AI689">
        <v>0.99512599999999996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6470.7215859999997</v>
      </c>
      <c r="I690">
        <v>5307.1146490000001</v>
      </c>
      <c r="J690" t="s">
        <v>3</v>
      </c>
      <c r="K690">
        <v>6077.6567160000004</v>
      </c>
      <c r="L690">
        <v>5514.0982649999996</v>
      </c>
      <c r="M690" t="s">
        <v>4</v>
      </c>
      <c r="N690">
        <v>59.083094000000003</v>
      </c>
      <c r="O690">
        <v>2.4914520000000002</v>
      </c>
      <c r="P690" t="s">
        <v>5</v>
      </c>
      <c r="Q690">
        <v>79.462299999999999</v>
      </c>
      <c r="R690">
        <v>0.986487</v>
      </c>
      <c r="S690" t="s">
        <v>6</v>
      </c>
      <c r="T690">
        <v>27.546236</v>
      </c>
      <c r="U690">
        <v>0.91558200000000001</v>
      </c>
      <c r="V690" t="s">
        <v>7</v>
      </c>
      <c r="W690">
        <v>6.5345120000000003</v>
      </c>
      <c r="X690">
        <v>2.898E-3</v>
      </c>
      <c r="Y690" t="s">
        <v>8</v>
      </c>
      <c r="Z690">
        <v>33.893214</v>
      </c>
      <c r="AA690">
        <v>0.15576599999999999</v>
      </c>
      <c r="AB690" t="s">
        <v>9</v>
      </c>
      <c r="AC690">
        <v>5928.827378</v>
      </c>
      <c r="AD690">
        <v>5582.238797</v>
      </c>
      <c r="AE690" t="s">
        <v>10</v>
      </c>
      <c r="AF690">
        <v>1.3780000000000001E-3</v>
      </c>
      <c r="AG690">
        <v>0</v>
      </c>
      <c r="AH690" t="s">
        <v>11</v>
      </c>
      <c r="AI690">
        <v>0.99512599999999996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7188.6359439999997</v>
      </c>
      <c r="I691">
        <v>6153.4908690000002</v>
      </c>
      <c r="J691" t="s">
        <v>3</v>
      </c>
      <c r="K691">
        <v>6751.9996639999999</v>
      </c>
      <c r="L691">
        <v>6344.6264380000002</v>
      </c>
      <c r="M691" t="s">
        <v>4</v>
      </c>
      <c r="N691">
        <v>65.659284</v>
      </c>
      <c r="O691">
        <v>2.8661989999999999</v>
      </c>
      <c r="P691" t="s">
        <v>5</v>
      </c>
      <c r="Q691">
        <v>88.304084000000003</v>
      </c>
      <c r="R691">
        <v>1.2419260000000001</v>
      </c>
      <c r="S691" t="s">
        <v>6</v>
      </c>
      <c r="T691">
        <v>30.617802000000001</v>
      </c>
      <c r="U691">
        <v>1.105383</v>
      </c>
      <c r="V691" t="s">
        <v>7</v>
      </c>
      <c r="W691">
        <v>7.2622640000000001</v>
      </c>
      <c r="X691">
        <v>3.3509999999999998E-3</v>
      </c>
      <c r="Y691" t="s">
        <v>8</v>
      </c>
      <c r="Z691">
        <v>37.663328</v>
      </c>
      <c r="AA691">
        <v>0.18526799999999999</v>
      </c>
      <c r="AB691" t="s">
        <v>9</v>
      </c>
      <c r="AC691">
        <v>6586.6187739999996</v>
      </c>
      <c r="AD691">
        <v>6412.0201029999998</v>
      </c>
      <c r="AE691" t="s">
        <v>10</v>
      </c>
      <c r="AF691">
        <v>1.354E-3</v>
      </c>
      <c r="AG691">
        <v>0</v>
      </c>
      <c r="AH691" t="s">
        <v>11</v>
      </c>
      <c r="AI691">
        <v>0.99512699999999998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7904.3662439999998</v>
      </c>
      <c r="I692">
        <v>7438.9218709999996</v>
      </c>
      <c r="J692" t="s">
        <v>3</v>
      </c>
      <c r="K692">
        <v>7424.1768400000001</v>
      </c>
      <c r="L692">
        <v>7788.6820049999997</v>
      </c>
      <c r="M692" t="s">
        <v>4</v>
      </c>
      <c r="N692">
        <v>72.193768000000006</v>
      </c>
      <c r="O692">
        <v>3.4458660000000001</v>
      </c>
      <c r="P692" t="s">
        <v>5</v>
      </c>
      <c r="Q692">
        <v>97.187721999999994</v>
      </c>
      <c r="R692">
        <v>1.3744700000000001</v>
      </c>
      <c r="S692" t="s">
        <v>6</v>
      </c>
      <c r="T692">
        <v>33.712446</v>
      </c>
      <c r="U692">
        <v>1.227206</v>
      </c>
      <c r="V692" t="s">
        <v>7</v>
      </c>
      <c r="W692">
        <v>7.9909480000000004</v>
      </c>
      <c r="X692">
        <v>3.6150000000000002E-3</v>
      </c>
      <c r="Y692" t="s">
        <v>8</v>
      </c>
      <c r="Z692">
        <v>41.444850000000002</v>
      </c>
      <c r="AA692">
        <v>0.232594</v>
      </c>
      <c r="AB692" t="s">
        <v>9</v>
      </c>
      <c r="AC692">
        <v>7242.2322400000003</v>
      </c>
      <c r="AD692">
        <v>7890.7397449999999</v>
      </c>
      <c r="AE692" t="s">
        <v>10</v>
      </c>
      <c r="AF692">
        <v>1.3470000000000001E-3</v>
      </c>
      <c r="AG692">
        <v>0</v>
      </c>
      <c r="AH692" t="s">
        <v>11</v>
      </c>
      <c r="AI692">
        <v>0.99512699999999998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8623.0017939999998</v>
      </c>
      <c r="I693">
        <v>8608.8498920000002</v>
      </c>
      <c r="J693" t="s">
        <v>3</v>
      </c>
      <c r="K693">
        <v>8099.0800060000001</v>
      </c>
      <c r="L693">
        <v>9162.7596580000009</v>
      </c>
      <c r="M693" t="s">
        <v>4</v>
      </c>
      <c r="N693">
        <v>78.776600000000002</v>
      </c>
      <c r="O693">
        <v>4.4370640000000003</v>
      </c>
      <c r="P693" t="s">
        <v>5</v>
      </c>
      <c r="Q693">
        <v>106.03850199999999</v>
      </c>
      <c r="R693">
        <v>1.5780289999999999</v>
      </c>
      <c r="S693" t="s">
        <v>6</v>
      </c>
      <c r="T693">
        <v>36.778084</v>
      </c>
      <c r="U693">
        <v>1.4699869999999999</v>
      </c>
      <c r="V693" t="s">
        <v>7</v>
      </c>
      <c r="W693">
        <v>8.7230340000000002</v>
      </c>
      <c r="X693">
        <v>6.6750000000000004E-3</v>
      </c>
      <c r="Y693" t="s">
        <v>8</v>
      </c>
      <c r="Z693">
        <v>45.223210000000002</v>
      </c>
      <c r="AA693">
        <v>0.26466699999999999</v>
      </c>
      <c r="AB693" t="s">
        <v>9</v>
      </c>
      <c r="AC693">
        <v>7900.5649860000003</v>
      </c>
      <c r="AD693">
        <v>9303.4976530000004</v>
      </c>
      <c r="AE693" t="s">
        <v>10</v>
      </c>
      <c r="AF693">
        <v>1.304E-3</v>
      </c>
      <c r="AG693">
        <v>0</v>
      </c>
      <c r="AH693" t="s">
        <v>11</v>
      </c>
      <c r="AI693">
        <v>0.99512699999999998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9340.0461099999993</v>
      </c>
      <c r="I694">
        <v>9800.6787409999997</v>
      </c>
      <c r="J694" t="s">
        <v>3</v>
      </c>
      <c r="K694">
        <v>8772.4169700000002</v>
      </c>
      <c r="L694">
        <v>10470.48271</v>
      </c>
      <c r="M694" t="s">
        <v>4</v>
      </c>
      <c r="N694">
        <v>85.353127999999998</v>
      </c>
      <c r="O694">
        <v>5.1495319999999998</v>
      </c>
      <c r="P694" t="s">
        <v>5</v>
      </c>
      <c r="Q694">
        <v>114.88383399999999</v>
      </c>
      <c r="R694">
        <v>1.8253299999999999</v>
      </c>
      <c r="S694" t="s">
        <v>6</v>
      </c>
      <c r="T694">
        <v>39.824599999999997</v>
      </c>
      <c r="U694">
        <v>1.7446470000000001</v>
      </c>
      <c r="V694" t="s">
        <v>7</v>
      </c>
      <c r="W694">
        <v>9.4578819999999997</v>
      </c>
      <c r="X694">
        <v>1.4481000000000001E-2</v>
      </c>
      <c r="Y694" t="s">
        <v>8</v>
      </c>
      <c r="Z694">
        <v>49.014597999999999</v>
      </c>
      <c r="AA694">
        <v>0.29091400000000001</v>
      </c>
      <c r="AB694" t="s">
        <v>9</v>
      </c>
      <c r="AC694">
        <v>8557.3437580000009</v>
      </c>
      <c r="AD694">
        <v>10628.522443</v>
      </c>
      <c r="AE694" t="s">
        <v>10</v>
      </c>
      <c r="AF694">
        <v>1.3029999999999999E-3</v>
      </c>
      <c r="AG694">
        <v>0</v>
      </c>
      <c r="AH694" t="s">
        <v>11</v>
      </c>
      <c r="AI694">
        <v>0.99512699999999998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10057.662794</v>
      </c>
      <c r="I695">
        <v>11191.520775000001</v>
      </c>
      <c r="J695" t="s">
        <v>3</v>
      </c>
      <c r="K695">
        <v>9446.3608320000003</v>
      </c>
      <c r="L695">
        <v>11984.137475</v>
      </c>
      <c r="M695" t="s">
        <v>4</v>
      </c>
      <c r="N695">
        <v>91.912440000000004</v>
      </c>
      <c r="O695">
        <v>5.7222280000000003</v>
      </c>
      <c r="P695" t="s">
        <v>5</v>
      </c>
      <c r="Q695">
        <v>123.72913800000001</v>
      </c>
      <c r="R695">
        <v>2.2731970000000001</v>
      </c>
      <c r="S695" t="s">
        <v>6</v>
      </c>
      <c r="T695">
        <v>42.885733999999999</v>
      </c>
      <c r="U695">
        <v>2.0702509999999998</v>
      </c>
      <c r="V695" t="s">
        <v>7</v>
      </c>
      <c r="W695">
        <v>10.196068</v>
      </c>
      <c r="X695">
        <v>2.2738000000000001E-2</v>
      </c>
      <c r="Y695" t="s">
        <v>8</v>
      </c>
      <c r="Z695">
        <v>52.784599999999998</v>
      </c>
      <c r="AA695">
        <v>0.333069</v>
      </c>
      <c r="AB695" t="s">
        <v>9</v>
      </c>
      <c r="AC695">
        <v>9214.737024</v>
      </c>
      <c r="AD695">
        <v>12160.259091</v>
      </c>
      <c r="AE695" t="s">
        <v>10</v>
      </c>
      <c r="AF695">
        <v>1.2999999999999999E-3</v>
      </c>
      <c r="AG695">
        <v>0</v>
      </c>
      <c r="AH695" t="s">
        <v>11</v>
      </c>
      <c r="AI695">
        <v>0.99512699999999998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10771.865012</v>
      </c>
      <c r="I696">
        <v>13333.842651000001</v>
      </c>
      <c r="J696" t="s">
        <v>3</v>
      </c>
      <c r="K696">
        <v>10116.632244</v>
      </c>
      <c r="L696">
        <v>14166.109396</v>
      </c>
      <c r="M696" t="s">
        <v>4</v>
      </c>
      <c r="N696">
        <v>98.497389999999996</v>
      </c>
      <c r="O696">
        <v>6.2479789999999999</v>
      </c>
      <c r="P696" t="s">
        <v>5</v>
      </c>
      <c r="Q696">
        <v>132.56587200000001</v>
      </c>
      <c r="R696">
        <v>2.5981719999999999</v>
      </c>
      <c r="S696" t="s">
        <v>6</v>
      </c>
      <c r="T696">
        <v>45.927717999999999</v>
      </c>
      <c r="U696">
        <v>2.3622109999999998</v>
      </c>
      <c r="V696" t="s">
        <v>7</v>
      </c>
      <c r="W696">
        <v>10.929114</v>
      </c>
      <c r="X696">
        <v>3.0620000000000001E-2</v>
      </c>
      <c r="Y696" t="s">
        <v>8</v>
      </c>
      <c r="Z696">
        <v>56.551589999999997</v>
      </c>
      <c r="AA696">
        <v>0.383131</v>
      </c>
      <c r="AB696" t="s">
        <v>9</v>
      </c>
      <c r="AC696">
        <v>9868.4468840000009</v>
      </c>
      <c r="AD696">
        <v>14373.421401</v>
      </c>
      <c r="AE696" t="s">
        <v>10</v>
      </c>
      <c r="AF696">
        <v>1.2880000000000001E-3</v>
      </c>
      <c r="AG696">
        <v>0</v>
      </c>
      <c r="AH696" t="s">
        <v>11</v>
      </c>
      <c r="AI696">
        <v>0.99512800000000001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11493.046992</v>
      </c>
      <c r="I697">
        <v>14846.272176</v>
      </c>
      <c r="J697" t="s">
        <v>3</v>
      </c>
      <c r="K697">
        <v>10794.169964000001</v>
      </c>
      <c r="L697">
        <v>15751.656978999999</v>
      </c>
      <c r="M697" t="s">
        <v>4</v>
      </c>
      <c r="N697">
        <v>105.05027</v>
      </c>
      <c r="O697">
        <v>6.896852</v>
      </c>
      <c r="P697" t="s">
        <v>5</v>
      </c>
      <c r="Q697">
        <v>141.39678000000001</v>
      </c>
      <c r="R697">
        <v>2.9853749999999999</v>
      </c>
      <c r="S697" t="s">
        <v>6</v>
      </c>
      <c r="T697">
        <v>48.981712000000002</v>
      </c>
      <c r="U697">
        <v>2.7200540000000002</v>
      </c>
      <c r="V697" t="s">
        <v>7</v>
      </c>
      <c r="W697">
        <v>11.660156000000001</v>
      </c>
      <c r="X697">
        <v>3.7762999999999998E-2</v>
      </c>
      <c r="Y697" t="s">
        <v>8</v>
      </c>
      <c r="Z697">
        <v>60.317701999999997</v>
      </c>
      <c r="AA697">
        <v>0.44983400000000001</v>
      </c>
      <c r="AB697" t="s">
        <v>9</v>
      </c>
      <c r="AC697">
        <v>10529.466548</v>
      </c>
      <c r="AD697">
        <v>15981.300286</v>
      </c>
      <c r="AE697" t="s">
        <v>10</v>
      </c>
      <c r="AF697">
        <v>1.276E-3</v>
      </c>
      <c r="AG697">
        <v>0</v>
      </c>
      <c r="AH697" t="s">
        <v>11</v>
      </c>
      <c r="AI697">
        <v>0.99512800000000001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12212.026513999999</v>
      </c>
      <c r="I698">
        <v>17181.607166000002</v>
      </c>
      <c r="J698" t="s">
        <v>3</v>
      </c>
      <c r="K698">
        <v>11469.16534</v>
      </c>
      <c r="L698">
        <v>18171.018333</v>
      </c>
      <c r="M698" t="s">
        <v>4</v>
      </c>
      <c r="N698">
        <v>111.697292</v>
      </c>
      <c r="O698">
        <v>7.6532900000000001</v>
      </c>
      <c r="P698" t="s">
        <v>5</v>
      </c>
      <c r="Q698">
        <v>150.18658400000001</v>
      </c>
      <c r="R698">
        <v>3.3974489999999999</v>
      </c>
      <c r="S698" t="s">
        <v>6</v>
      </c>
      <c r="T698">
        <v>52.001730000000002</v>
      </c>
      <c r="U698">
        <v>3.0416539999999999</v>
      </c>
      <c r="V698" t="s">
        <v>7</v>
      </c>
      <c r="W698">
        <v>12.392300000000001</v>
      </c>
      <c r="X698">
        <v>4.428E-2</v>
      </c>
      <c r="Y698" t="s">
        <v>8</v>
      </c>
      <c r="Z698">
        <v>64.082127999999997</v>
      </c>
      <c r="AA698">
        <v>0.49387199999999998</v>
      </c>
      <c r="AB698" t="s">
        <v>9</v>
      </c>
      <c r="AC698">
        <v>11187.886516</v>
      </c>
      <c r="AD698">
        <v>18428.548305</v>
      </c>
      <c r="AE698" t="s">
        <v>10</v>
      </c>
      <c r="AF698">
        <v>1.2689999999999999E-3</v>
      </c>
      <c r="AG698">
        <v>0</v>
      </c>
      <c r="AH698" t="s">
        <v>11</v>
      </c>
      <c r="AI698">
        <v>0.99512800000000001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12932.714124</v>
      </c>
      <c r="I699">
        <v>19347.584427000002</v>
      </c>
      <c r="J699" t="s">
        <v>3</v>
      </c>
      <c r="K699">
        <v>12145.875038</v>
      </c>
      <c r="L699">
        <v>20527.4617</v>
      </c>
      <c r="M699" t="s">
        <v>4</v>
      </c>
      <c r="N699">
        <v>118.318318</v>
      </c>
      <c r="O699">
        <v>8.3061779999999992</v>
      </c>
      <c r="P699" t="s">
        <v>5</v>
      </c>
      <c r="Q699">
        <v>159.018418</v>
      </c>
      <c r="R699">
        <v>3.8331529999999998</v>
      </c>
      <c r="S699" t="s">
        <v>6</v>
      </c>
      <c r="T699">
        <v>55.033202000000003</v>
      </c>
      <c r="U699">
        <v>3.3574299999999999</v>
      </c>
      <c r="V699" t="s">
        <v>7</v>
      </c>
      <c r="W699">
        <v>13.126372</v>
      </c>
      <c r="X699">
        <v>4.8898999999999998E-2</v>
      </c>
      <c r="Y699" t="s">
        <v>8</v>
      </c>
      <c r="Z699">
        <v>67.876031999999995</v>
      </c>
      <c r="AA699">
        <v>0.56637400000000004</v>
      </c>
      <c r="AB699" t="s">
        <v>9</v>
      </c>
      <c r="AC699">
        <v>11848.008162</v>
      </c>
      <c r="AD699">
        <v>20808.886712</v>
      </c>
      <c r="AE699" t="s">
        <v>10</v>
      </c>
      <c r="AF699">
        <v>1.2669999999999999E-3</v>
      </c>
      <c r="AG699">
        <v>0</v>
      </c>
      <c r="AH699" t="s">
        <v>11</v>
      </c>
      <c r="AI699">
        <v>0.99512800000000001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13651.647027999999</v>
      </c>
      <c r="I700">
        <v>19958.307771</v>
      </c>
      <c r="J700" t="s">
        <v>3</v>
      </c>
      <c r="K700">
        <v>12821.38341</v>
      </c>
      <c r="L700">
        <v>21261.843012000001</v>
      </c>
      <c r="M700" t="s">
        <v>4</v>
      </c>
      <c r="N700">
        <v>124.85638</v>
      </c>
      <c r="O700">
        <v>9.1893460000000005</v>
      </c>
      <c r="P700" t="s">
        <v>5</v>
      </c>
      <c r="Q700">
        <v>167.890368</v>
      </c>
      <c r="R700">
        <v>4.0589339999999998</v>
      </c>
      <c r="S700" t="s">
        <v>6</v>
      </c>
      <c r="T700">
        <v>58.115699999999997</v>
      </c>
      <c r="U700">
        <v>3.624638</v>
      </c>
      <c r="V700" t="s">
        <v>7</v>
      </c>
      <c r="W700">
        <v>13.8591</v>
      </c>
      <c r="X700">
        <v>5.5326E-2</v>
      </c>
      <c r="Y700" t="s">
        <v>8</v>
      </c>
      <c r="Z700">
        <v>71.650139999999993</v>
      </c>
      <c r="AA700">
        <v>0.63114899999999996</v>
      </c>
      <c r="AB700" t="s">
        <v>9</v>
      </c>
      <c r="AC700">
        <v>12506.970014</v>
      </c>
      <c r="AD700">
        <v>21572.994675999998</v>
      </c>
      <c r="AE700" t="s">
        <v>10</v>
      </c>
      <c r="AF700">
        <v>1.2620000000000001E-3</v>
      </c>
      <c r="AG700">
        <v>0</v>
      </c>
      <c r="AH700" t="s">
        <v>11</v>
      </c>
      <c r="AI700">
        <v>0.99512800000000001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14368.700258000001</v>
      </c>
      <c r="I701">
        <v>21913.321229000001</v>
      </c>
      <c r="J701" t="s">
        <v>3</v>
      </c>
      <c r="K701">
        <v>13494.826859999999</v>
      </c>
      <c r="L701">
        <v>23495.235059999999</v>
      </c>
      <c r="M701" t="s">
        <v>4</v>
      </c>
      <c r="N701">
        <v>131.398256</v>
      </c>
      <c r="O701">
        <v>10.153067</v>
      </c>
      <c r="P701" t="s">
        <v>5</v>
      </c>
      <c r="Q701">
        <v>176.808874</v>
      </c>
      <c r="R701">
        <v>4.3937600000000003</v>
      </c>
      <c r="S701" t="s">
        <v>6</v>
      </c>
      <c r="T701">
        <v>61.212159999999997</v>
      </c>
      <c r="U701">
        <v>4.047993</v>
      </c>
      <c r="V701" t="s">
        <v>7</v>
      </c>
      <c r="W701">
        <v>14.592510000000001</v>
      </c>
      <c r="X701">
        <v>6.0721999999999998E-2</v>
      </c>
      <c r="Y701" t="s">
        <v>8</v>
      </c>
      <c r="Z701">
        <v>75.460284000000001</v>
      </c>
      <c r="AA701">
        <v>0.68775900000000001</v>
      </c>
      <c r="AB701" t="s">
        <v>9</v>
      </c>
      <c r="AC701">
        <v>13163.813824000001</v>
      </c>
      <c r="AD701">
        <v>23862.357760999999</v>
      </c>
      <c r="AE701" t="s">
        <v>10</v>
      </c>
      <c r="AF701">
        <v>1.258E-3</v>
      </c>
      <c r="AG701">
        <v>0</v>
      </c>
      <c r="AH701" t="s">
        <v>11</v>
      </c>
      <c r="AI701">
        <v>0.99512800000000001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423.15986400000003</v>
      </c>
      <c r="I722">
        <v>21.186641000000002</v>
      </c>
      <c r="J722" t="s">
        <v>3</v>
      </c>
      <c r="K722">
        <v>380.43374</v>
      </c>
      <c r="L722">
        <v>21.273249</v>
      </c>
      <c r="M722" t="s">
        <v>4</v>
      </c>
      <c r="N722">
        <v>6.3790380000000004</v>
      </c>
      <c r="O722">
        <v>8.0551999999999999E-2</v>
      </c>
      <c r="P722" t="s">
        <v>5</v>
      </c>
      <c r="Q722">
        <v>0</v>
      </c>
      <c r="R722">
        <v>0</v>
      </c>
      <c r="S722" t="s">
        <v>6</v>
      </c>
      <c r="T722">
        <v>2.9636960000000001</v>
      </c>
      <c r="U722">
        <v>5.8131000000000002E-2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4.6560000000000004E-3</v>
      </c>
      <c r="AD722">
        <v>1.4E-5</v>
      </c>
      <c r="AE722" t="s">
        <v>10</v>
      </c>
      <c r="AF722">
        <v>0</v>
      </c>
      <c r="AG722">
        <v>0</v>
      </c>
      <c r="AH722" t="s">
        <v>11</v>
      </c>
      <c r="AI722">
        <v>0.99485599999999996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845.87097000000006</v>
      </c>
      <c r="I723">
        <v>65.220949000000005</v>
      </c>
      <c r="J723" t="s">
        <v>3</v>
      </c>
      <c r="K723">
        <v>760.32417999999996</v>
      </c>
      <c r="L723">
        <v>66.600016999999994</v>
      </c>
      <c r="M723" t="s">
        <v>4</v>
      </c>
      <c r="N723">
        <v>12.790746</v>
      </c>
      <c r="O723">
        <v>0.25296299999999999</v>
      </c>
      <c r="P723" t="s">
        <v>5</v>
      </c>
      <c r="Q723">
        <v>0</v>
      </c>
      <c r="R723">
        <v>0</v>
      </c>
      <c r="S723" t="s">
        <v>6</v>
      </c>
      <c r="T723">
        <v>5.9065539999999999</v>
      </c>
      <c r="U723">
        <v>0.19151000000000001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2.6679999999999998E-3</v>
      </c>
      <c r="AD723">
        <v>6.0000000000000002E-6</v>
      </c>
      <c r="AE723" t="s">
        <v>10</v>
      </c>
      <c r="AF723">
        <v>0</v>
      </c>
      <c r="AG723">
        <v>0</v>
      </c>
      <c r="AH723" t="s">
        <v>11</v>
      </c>
      <c r="AI723">
        <v>0.995062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1268.9985039999999</v>
      </c>
      <c r="I724">
        <v>138.68633399999999</v>
      </c>
      <c r="J724" t="s">
        <v>3</v>
      </c>
      <c r="K724">
        <v>1140.7464379999999</v>
      </c>
      <c r="L724">
        <v>130.87607299999999</v>
      </c>
      <c r="M724" t="s">
        <v>4</v>
      </c>
      <c r="N724">
        <v>19.171952000000001</v>
      </c>
      <c r="O724">
        <v>0.463065</v>
      </c>
      <c r="P724" t="s">
        <v>5</v>
      </c>
      <c r="Q724">
        <v>0</v>
      </c>
      <c r="R724">
        <v>0</v>
      </c>
      <c r="S724" t="s">
        <v>6</v>
      </c>
      <c r="T724">
        <v>8.8395019999999995</v>
      </c>
      <c r="U724">
        <v>0.33552100000000001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2.036E-3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0.99507999999999996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1692.1428759999999</v>
      </c>
      <c r="I725">
        <v>260.20571999999999</v>
      </c>
      <c r="J725" t="s">
        <v>3</v>
      </c>
      <c r="K725">
        <v>1521.0712639999999</v>
      </c>
      <c r="L725">
        <v>240.52521999999999</v>
      </c>
      <c r="M725" t="s">
        <v>4</v>
      </c>
      <c r="N725">
        <v>25.605333999999999</v>
      </c>
      <c r="O725">
        <v>0.84126000000000001</v>
      </c>
      <c r="P725" t="s">
        <v>5</v>
      </c>
      <c r="Q725">
        <v>0</v>
      </c>
      <c r="R725">
        <v>0</v>
      </c>
      <c r="S725" t="s">
        <v>6</v>
      </c>
      <c r="T725">
        <v>11.760958</v>
      </c>
      <c r="U725">
        <v>0.54623600000000005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1.7080000000000001E-3</v>
      </c>
      <c r="AD725">
        <v>9.9999999999999995E-7</v>
      </c>
      <c r="AE725" t="s">
        <v>10</v>
      </c>
      <c r="AF725">
        <v>0</v>
      </c>
      <c r="AG725">
        <v>0</v>
      </c>
      <c r="AH725" t="s">
        <v>11</v>
      </c>
      <c r="AI725">
        <v>0.99510100000000001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2115.156176</v>
      </c>
      <c r="I726">
        <v>377.10827499999999</v>
      </c>
      <c r="J726" t="s">
        <v>3</v>
      </c>
      <c r="K726">
        <v>1901.115714</v>
      </c>
      <c r="L726">
        <v>344.431646</v>
      </c>
      <c r="M726" t="s">
        <v>4</v>
      </c>
      <c r="N726">
        <v>32.022818000000001</v>
      </c>
      <c r="O726">
        <v>1.19939</v>
      </c>
      <c r="P726" t="s">
        <v>5</v>
      </c>
      <c r="Q726">
        <v>0</v>
      </c>
      <c r="R726">
        <v>0</v>
      </c>
      <c r="S726" t="s">
        <v>6</v>
      </c>
      <c r="T726">
        <v>14.674496</v>
      </c>
      <c r="U726">
        <v>0.72963100000000003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1.5579999999999999E-3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0.99510299999999996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2538.0562620000001</v>
      </c>
      <c r="I727">
        <v>569.41063999999994</v>
      </c>
      <c r="J727" t="s">
        <v>3</v>
      </c>
      <c r="K727">
        <v>2281.162628</v>
      </c>
      <c r="L727">
        <v>522.14961200000005</v>
      </c>
      <c r="M727" t="s">
        <v>4</v>
      </c>
      <c r="N727">
        <v>38.440491999999999</v>
      </c>
      <c r="O727">
        <v>1.595207</v>
      </c>
      <c r="P727" t="s">
        <v>5</v>
      </c>
      <c r="Q727">
        <v>0</v>
      </c>
      <c r="R727">
        <v>0</v>
      </c>
      <c r="S727" t="s">
        <v>6</v>
      </c>
      <c r="T727">
        <v>17.604451999999998</v>
      </c>
      <c r="U727">
        <v>1.016551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1.521E-3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0.99511099999999997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2960.9636620000001</v>
      </c>
      <c r="I728">
        <v>745.00311099999999</v>
      </c>
      <c r="J728" t="s">
        <v>3</v>
      </c>
      <c r="K728">
        <v>2661.3555040000001</v>
      </c>
      <c r="L728">
        <v>664.20883000000003</v>
      </c>
      <c r="M728" t="s">
        <v>4</v>
      </c>
      <c r="N728">
        <v>44.83652</v>
      </c>
      <c r="O728">
        <v>2.2645849999999998</v>
      </c>
      <c r="P728" t="s">
        <v>5</v>
      </c>
      <c r="Q728">
        <v>0</v>
      </c>
      <c r="R728">
        <v>0</v>
      </c>
      <c r="S728" t="s">
        <v>6</v>
      </c>
      <c r="T728">
        <v>20.552958</v>
      </c>
      <c r="U728">
        <v>1.4517869999999999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1.498E-3</v>
      </c>
      <c r="AD728">
        <v>9.9999999999999995E-7</v>
      </c>
      <c r="AE728" t="s">
        <v>10</v>
      </c>
      <c r="AF728">
        <v>0</v>
      </c>
      <c r="AG728">
        <v>0</v>
      </c>
      <c r="AH728" t="s">
        <v>11</v>
      </c>
      <c r="AI728">
        <v>0.99511099999999997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3384.4892180000002</v>
      </c>
      <c r="I729">
        <v>934.73870999999997</v>
      </c>
      <c r="J729" t="s">
        <v>3</v>
      </c>
      <c r="K729">
        <v>3042.3085500000002</v>
      </c>
      <c r="L729">
        <v>832.47777299999996</v>
      </c>
      <c r="M729" t="s">
        <v>4</v>
      </c>
      <c r="N729">
        <v>51.230288000000002</v>
      </c>
      <c r="O729">
        <v>3.01614</v>
      </c>
      <c r="P729" t="s">
        <v>5</v>
      </c>
      <c r="Q729">
        <v>0</v>
      </c>
      <c r="R729">
        <v>0</v>
      </c>
      <c r="S729" t="s">
        <v>6</v>
      </c>
      <c r="T729">
        <v>23.547474000000001</v>
      </c>
      <c r="U729">
        <v>1.8748530000000001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1.3829999999999999E-3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0.995112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3807.7568959999999</v>
      </c>
      <c r="I730">
        <v>1123.8277390000001</v>
      </c>
      <c r="J730" t="s">
        <v>3</v>
      </c>
      <c r="K730">
        <v>3422.7814619999999</v>
      </c>
      <c r="L730">
        <v>1006.94141</v>
      </c>
      <c r="M730" t="s">
        <v>4</v>
      </c>
      <c r="N730">
        <v>57.608207999999998</v>
      </c>
      <c r="O730">
        <v>3.6764640000000002</v>
      </c>
      <c r="P730" t="s">
        <v>5</v>
      </c>
      <c r="Q730">
        <v>0</v>
      </c>
      <c r="R730">
        <v>0</v>
      </c>
      <c r="S730" t="s">
        <v>6</v>
      </c>
      <c r="T730">
        <v>26.501144</v>
      </c>
      <c r="U730">
        <v>2.293971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1.377E-3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4231.6386579999999</v>
      </c>
      <c r="I731">
        <v>1362.6701579999999</v>
      </c>
      <c r="J731" t="s">
        <v>3</v>
      </c>
      <c r="K731">
        <v>3803.827824</v>
      </c>
      <c r="L731">
        <v>1221.3275940000001</v>
      </c>
      <c r="M731" t="s">
        <v>4</v>
      </c>
      <c r="N731">
        <v>64.055762000000001</v>
      </c>
      <c r="O731">
        <v>4.4490160000000003</v>
      </c>
      <c r="P731" t="s">
        <v>5</v>
      </c>
      <c r="Q731">
        <v>0</v>
      </c>
      <c r="R731">
        <v>0</v>
      </c>
      <c r="S731" t="s">
        <v>6</v>
      </c>
      <c r="T731">
        <v>29.437342000000001</v>
      </c>
      <c r="U731">
        <v>2.6826829999999999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1.3619999999999999E-3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4654.5275920000004</v>
      </c>
      <c r="I732">
        <v>1613.700036</v>
      </c>
      <c r="J732" t="s">
        <v>3</v>
      </c>
      <c r="K732">
        <v>4183.9191780000001</v>
      </c>
      <c r="L732">
        <v>1463.099211</v>
      </c>
      <c r="M732" t="s">
        <v>4</v>
      </c>
      <c r="N732">
        <v>70.456174000000004</v>
      </c>
      <c r="O732">
        <v>5.2366659999999996</v>
      </c>
      <c r="P732" t="s">
        <v>5</v>
      </c>
      <c r="Q732">
        <v>0</v>
      </c>
      <c r="R732">
        <v>0</v>
      </c>
      <c r="S732" t="s">
        <v>6</v>
      </c>
      <c r="T732">
        <v>32.386983999999998</v>
      </c>
      <c r="U732">
        <v>3.1891379999999998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1.353E-3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0.99511400000000005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5078.0249180000001</v>
      </c>
      <c r="I733">
        <v>1880.7625869999999</v>
      </c>
      <c r="J733" t="s">
        <v>3</v>
      </c>
      <c r="K733">
        <v>4564.6641319999999</v>
      </c>
      <c r="L733">
        <v>1719.9069019999999</v>
      </c>
      <c r="M733" t="s">
        <v>4</v>
      </c>
      <c r="N733">
        <v>76.807208000000003</v>
      </c>
      <c r="O733">
        <v>5.8228080000000002</v>
      </c>
      <c r="P733" t="s">
        <v>5</v>
      </c>
      <c r="Q733">
        <v>0</v>
      </c>
      <c r="R733">
        <v>0</v>
      </c>
      <c r="S733" t="s">
        <v>6</v>
      </c>
      <c r="T733">
        <v>35.369045999999997</v>
      </c>
      <c r="U733">
        <v>3.6400299999999999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1.328E-3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0.99511400000000005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5501.3415999999997</v>
      </c>
      <c r="I734">
        <v>2228.6100710000001</v>
      </c>
      <c r="J734" t="s">
        <v>3</v>
      </c>
      <c r="K734">
        <v>4945.1131839999998</v>
      </c>
      <c r="L734">
        <v>2047.2150670000001</v>
      </c>
      <c r="M734" t="s">
        <v>4</v>
      </c>
      <c r="N734">
        <v>83.200643999999997</v>
      </c>
      <c r="O734">
        <v>6.5397619999999996</v>
      </c>
      <c r="P734" t="s">
        <v>5</v>
      </c>
      <c r="Q734">
        <v>0</v>
      </c>
      <c r="R734">
        <v>0</v>
      </c>
      <c r="S734" t="s">
        <v>6</v>
      </c>
      <c r="T734">
        <v>38.314086000000003</v>
      </c>
      <c r="U734">
        <v>4.062792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1.3110000000000001E-3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5924.4640360000003</v>
      </c>
      <c r="I735">
        <v>2544.8912140000002</v>
      </c>
      <c r="J735" t="s">
        <v>3</v>
      </c>
      <c r="K735">
        <v>5324.961706</v>
      </c>
      <c r="L735">
        <v>2313.9623969999998</v>
      </c>
      <c r="M735" t="s">
        <v>4</v>
      </c>
      <c r="N735">
        <v>89.683002000000002</v>
      </c>
      <c r="O735">
        <v>7.3359529999999999</v>
      </c>
      <c r="P735" t="s">
        <v>5</v>
      </c>
      <c r="Q735">
        <v>0</v>
      </c>
      <c r="R735">
        <v>0</v>
      </c>
      <c r="S735" t="s">
        <v>6</v>
      </c>
      <c r="T735">
        <v>41.18909</v>
      </c>
      <c r="U735">
        <v>4.3862370000000004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1.302E-3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6347.9911659999998</v>
      </c>
      <c r="I736">
        <v>2930.1932040000002</v>
      </c>
      <c r="J736" t="s">
        <v>3</v>
      </c>
      <c r="K736">
        <v>5705.3201419999996</v>
      </c>
      <c r="L736">
        <v>2646.6730309999998</v>
      </c>
      <c r="M736" t="s">
        <v>4</v>
      </c>
      <c r="N736">
        <v>96.167411999999999</v>
      </c>
      <c r="O736">
        <v>7.4789130000000004</v>
      </c>
      <c r="P736" t="s">
        <v>5</v>
      </c>
      <c r="Q736">
        <v>0</v>
      </c>
      <c r="R736">
        <v>0</v>
      </c>
      <c r="S736" t="s">
        <v>6</v>
      </c>
      <c r="T736">
        <v>44.059987999999997</v>
      </c>
      <c r="U736">
        <v>4.5445190000000002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1.2880000000000001E-3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6771.668388</v>
      </c>
      <c r="I737">
        <v>3232.329021</v>
      </c>
      <c r="J737" t="s">
        <v>3</v>
      </c>
      <c r="K737">
        <v>6086.0617400000001</v>
      </c>
      <c r="L737">
        <v>2909.274433</v>
      </c>
      <c r="M737" t="s">
        <v>4</v>
      </c>
      <c r="N737">
        <v>102.637056</v>
      </c>
      <c r="O737">
        <v>8.1340719999999997</v>
      </c>
      <c r="P737" t="s">
        <v>5</v>
      </c>
      <c r="Q737">
        <v>0</v>
      </c>
      <c r="R737">
        <v>0</v>
      </c>
      <c r="S737" t="s">
        <v>6</v>
      </c>
      <c r="T737">
        <v>46.957034</v>
      </c>
      <c r="U737">
        <v>5.0108319999999997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1.2849999999999999E-3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7194.8753960000004</v>
      </c>
      <c r="I738">
        <v>3662.9823649999998</v>
      </c>
      <c r="J738" t="s">
        <v>3</v>
      </c>
      <c r="K738">
        <v>6466.0729840000004</v>
      </c>
      <c r="L738">
        <v>3271.2193120000002</v>
      </c>
      <c r="M738" t="s">
        <v>4</v>
      </c>
      <c r="N738">
        <v>109.102232</v>
      </c>
      <c r="O738">
        <v>9.1132760000000008</v>
      </c>
      <c r="P738" t="s">
        <v>5</v>
      </c>
      <c r="Q738">
        <v>0</v>
      </c>
      <c r="R738">
        <v>0</v>
      </c>
      <c r="S738" t="s">
        <v>6</v>
      </c>
      <c r="T738">
        <v>49.844059999999999</v>
      </c>
      <c r="U738">
        <v>5.5305609999999996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1.281E-3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7617.6155600000002</v>
      </c>
      <c r="I739">
        <v>3966.2588649999998</v>
      </c>
      <c r="J739" t="s">
        <v>3</v>
      </c>
      <c r="K739">
        <v>6846.261872</v>
      </c>
      <c r="L739">
        <v>3570.2788989999999</v>
      </c>
      <c r="M739" t="s">
        <v>4</v>
      </c>
      <c r="N739">
        <v>115.47667800000001</v>
      </c>
      <c r="O739">
        <v>10.147555000000001</v>
      </c>
      <c r="P739" t="s">
        <v>5</v>
      </c>
      <c r="Q739">
        <v>0</v>
      </c>
      <c r="R739">
        <v>0</v>
      </c>
      <c r="S739" t="s">
        <v>6</v>
      </c>
      <c r="T739">
        <v>52.816718000000002</v>
      </c>
      <c r="U739">
        <v>6.0739720000000004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1.2669999999999999E-3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8040.4558880000004</v>
      </c>
      <c r="I740">
        <v>4345.5344880000002</v>
      </c>
      <c r="J740" t="s">
        <v>3</v>
      </c>
      <c r="K740">
        <v>7226.6842239999996</v>
      </c>
      <c r="L740">
        <v>3930.3478690000002</v>
      </c>
      <c r="M740" t="s">
        <v>4</v>
      </c>
      <c r="N740">
        <v>121.802036</v>
      </c>
      <c r="O740">
        <v>11.407866</v>
      </c>
      <c r="P740" t="s">
        <v>5</v>
      </c>
      <c r="Q740">
        <v>0</v>
      </c>
      <c r="R740">
        <v>0</v>
      </c>
      <c r="S740" t="s">
        <v>6</v>
      </c>
      <c r="T740">
        <v>55.804706000000003</v>
      </c>
      <c r="U740">
        <v>6.6824859999999999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1.2669999999999999E-3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8463.1566600000006</v>
      </c>
      <c r="I741">
        <v>4815.2136600000003</v>
      </c>
      <c r="J741" t="s">
        <v>3</v>
      </c>
      <c r="K741">
        <v>7606.8100320000003</v>
      </c>
      <c r="L741">
        <v>4379.1998999999996</v>
      </c>
      <c r="M741" t="s">
        <v>4</v>
      </c>
      <c r="N741">
        <v>128.136156</v>
      </c>
      <c r="O741">
        <v>12.3513</v>
      </c>
      <c r="P741" t="s">
        <v>5</v>
      </c>
      <c r="Q741">
        <v>0</v>
      </c>
      <c r="R741">
        <v>0</v>
      </c>
      <c r="S741" t="s">
        <v>6</v>
      </c>
      <c r="T741">
        <v>58.785333999999999</v>
      </c>
      <c r="U741">
        <v>7.3588649999999998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1.2650000000000001E-3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1054.1956789999999</v>
      </c>
      <c r="I742">
        <v>7.5557230000000004</v>
      </c>
      <c r="J742" t="s">
        <v>3</v>
      </c>
      <c r="K742">
        <v>1009.725479</v>
      </c>
      <c r="L742">
        <v>4.214836</v>
      </c>
      <c r="M742" t="s">
        <v>4</v>
      </c>
      <c r="N742">
        <v>7.016578</v>
      </c>
      <c r="O742">
        <v>9.7291000000000002E-2</v>
      </c>
      <c r="P742" t="s">
        <v>5</v>
      </c>
      <c r="Q742">
        <v>44.182473000000002</v>
      </c>
      <c r="R742">
        <v>1.762961</v>
      </c>
      <c r="S742" t="s">
        <v>6</v>
      </c>
      <c r="T742">
        <v>992.26828899999998</v>
      </c>
      <c r="U742">
        <v>3.526767</v>
      </c>
      <c r="V742" t="s">
        <v>7</v>
      </c>
      <c r="W742">
        <v>0.67541200000000001</v>
      </c>
      <c r="X742">
        <v>8.9259999999999999E-3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6.9049999999999997E-3</v>
      </c>
      <c r="AG742">
        <v>1.5E-5</v>
      </c>
      <c r="AH742" t="s">
        <v>11</v>
      </c>
      <c r="AI742">
        <v>0.99493299999999996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2101.0086379999998</v>
      </c>
      <c r="I743">
        <v>23.493265000000001</v>
      </c>
      <c r="J743" t="s">
        <v>3</v>
      </c>
      <c r="K743">
        <v>2012.201738</v>
      </c>
      <c r="L743">
        <v>9.086271</v>
      </c>
      <c r="M743" t="s">
        <v>4</v>
      </c>
      <c r="N743">
        <v>14.019104</v>
      </c>
      <c r="O743">
        <v>0.291074</v>
      </c>
      <c r="P743" t="s">
        <v>5</v>
      </c>
      <c r="Q743">
        <v>88.225054999999998</v>
      </c>
      <c r="R743">
        <v>6.0660850000000002</v>
      </c>
      <c r="S743" t="s">
        <v>6</v>
      </c>
      <c r="T743">
        <v>1977.255901</v>
      </c>
      <c r="U743">
        <v>5.5922140000000002</v>
      </c>
      <c r="V743" t="s">
        <v>7</v>
      </c>
      <c r="W743">
        <v>1.3573660000000001</v>
      </c>
      <c r="X743">
        <v>3.0338E-2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4.2950000000000002E-3</v>
      </c>
      <c r="AG743">
        <v>1.1E-5</v>
      </c>
      <c r="AH743" t="s">
        <v>11</v>
      </c>
      <c r="AI743">
        <v>0.99507999999999996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3147.9311379999999</v>
      </c>
      <c r="I744">
        <v>44.384577</v>
      </c>
      <c r="J744" t="s">
        <v>3</v>
      </c>
      <c r="K744">
        <v>3014.7368700000002</v>
      </c>
      <c r="L744">
        <v>14.974067</v>
      </c>
      <c r="M744" t="s">
        <v>4</v>
      </c>
      <c r="N744">
        <v>20.991430000000001</v>
      </c>
      <c r="O744">
        <v>0.59560100000000005</v>
      </c>
      <c r="P744" t="s">
        <v>5</v>
      </c>
      <c r="Q744">
        <v>132.310171</v>
      </c>
      <c r="R744">
        <v>12.068160000000001</v>
      </c>
      <c r="S744" t="s">
        <v>6</v>
      </c>
      <c r="T744">
        <v>2962.2833059999998</v>
      </c>
      <c r="U744">
        <v>8.7904970000000002</v>
      </c>
      <c r="V744" t="s">
        <v>7</v>
      </c>
      <c r="W744">
        <v>2.0376300000000001</v>
      </c>
      <c r="X744">
        <v>5.9950000000000003E-2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3.0249999999999999E-3</v>
      </c>
      <c r="AG744">
        <v>7.9999999999999996E-6</v>
      </c>
      <c r="AH744" t="s">
        <v>11</v>
      </c>
      <c r="AI744">
        <v>0.99509800000000004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4194.7674509999997</v>
      </c>
      <c r="I745">
        <v>77.235370000000003</v>
      </c>
      <c r="J745" t="s">
        <v>3</v>
      </c>
      <c r="K745">
        <v>4017.2360789999998</v>
      </c>
      <c r="L745">
        <v>27.31887</v>
      </c>
      <c r="M745" t="s">
        <v>4</v>
      </c>
      <c r="N745">
        <v>27.984438999999998</v>
      </c>
      <c r="O745">
        <v>1.0697300000000001</v>
      </c>
      <c r="P745" t="s">
        <v>5</v>
      </c>
      <c r="Q745">
        <v>176.32711399999999</v>
      </c>
      <c r="R745">
        <v>20.773857</v>
      </c>
      <c r="S745" t="s">
        <v>6</v>
      </c>
      <c r="T745">
        <v>3947.3563039999999</v>
      </c>
      <c r="U745">
        <v>16.560569000000001</v>
      </c>
      <c r="V745" t="s">
        <v>7</v>
      </c>
      <c r="W745">
        <v>2.706998</v>
      </c>
      <c r="X745">
        <v>0.107515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2.2000000000000001E-3</v>
      </c>
      <c r="AG745">
        <v>3.9999999999999998E-6</v>
      </c>
      <c r="AH745" t="s">
        <v>11</v>
      </c>
      <c r="AI745">
        <v>0.99510600000000005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5241.2820510000001</v>
      </c>
      <c r="I746">
        <v>109.793233</v>
      </c>
      <c r="J746" t="s">
        <v>3</v>
      </c>
      <c r="K746">
        <v>5019.4066700000003</v>
      </c>
      <c r="L746">
        <v>38.158580999999998</v>
      </c>
      <c r="M746" t="s">
        <v>4</v>
      </c>
      <c r="N746">
        <v>34.965986000000001</v>
      </c>
      <c r="O746">
        <v>1.4663660000000001</v>
      </c>
      <c r="P746" t="s">
        <v>5</v>
      </c>
      <c r="Q746">
        <v>220.38542799999999</v>
      </c>
      <c r="R746">
        <v>32.209015000000001</v>
      </c>
      <c r="S746" t="s">
        <v>6</v>
      </c>
      <c r="T746">
        <v>4932.0847359999998</v>
      </c>
      <c r="U746">
        <v>26.051033</v>
      </c>
      <c r="V746" t="s">
        <v>7</v>
      </c>
      <c r="W746">
        <v>3.3771900000000001</v>
      </c>
      <c r="X746">
        <v>0.15856999999999999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1.9369999999999999E-3</v>
      </c>
      <c r="AG746">
        <v>9.9999999999999995E-7</v>
      </c>
      <c r="AH746" t="s">
        <v>11</v>
      </c>
      <c r="AI746">
        <v>0.99510900000000002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6288.3152149999996</v>
      </c>
      <c r="I747">
        <v>145.981998</v>
      </c>
      <c r="J747" t="s">
        <v>3</v>
      </c>
      <c r="K747">
        <v>6022.0737600000002</v>
      </c>
      <c r="L747">
        <v>49.861297</v>
      </c>
      <c r="M747" t="s">
        <v>4</v>
      </c>
      <c r="N747">
        <v>41.947133999999998</v>
      </c>
      <c r="O747">
        <v>2.0913590000000002</v>
      </c>
      <c r="P747" t="s">
        <v>5</v>
      </c>
      <c r="Q747">
        <v>264.44377700000001</v>
      </c>
      <c r="R747">
        <v>43.764769000000001</v>
      </c>
      <c r="S747" t="s">
        <v>6</v>
      </c>
      <c r="T747">
        <v>5917.1673140000003</v>
      </c>
      <c r="U747">
        <v>34.342362999999999</v>
      </c>
      <c r="V747" t="s">
        <v>7</v>
      </c>
      <c r="W747">
        <v>4.0625439999999999</v>
      </c>
      <c r="X747">
        <v>0.22686200000000001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1.7359999999999999E-3</v>
      </c>
      <c r="AG747">
        <v>9.9999999999999995E-7</v>
      </c>
      <c r="AH747" t="s">
        <v>11</v>
      </c>
      <c r="AI747">
        <v>0.99511000000000005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7334.8655570000001</v>
      </c>
      <c r="I748">
        <v>178.018371</v>
      </c>
      <c r="J748" t="s">
        <v>3</v>
      </c>
      <c r="K748">
        <v>7024.2873140000002</v>
      </c>
      <c r="L748">
        <v>56.911078000000003</v>
      </c>
      <c r="M748" t="s">
        <v>4</v>
      </c>
      <c r="N748">
        <v>48.955669999999998</v>
      </c>
      <c r="O748">
        <v>2.7797860000000001</v>
      </c>
      <c r="P748" t="s">
        <v>5</v>
      </c>
      <c r="Q748">
        <v>308.485274</v>
      </c>
      <c r="R748">
        <v>56.633583000000002</v>
      </c>
      <c r="S748" t="s">
        <v>6</v>
      </c>
      <c r="T748">
        <v>6901.9327830000002</v>
      </c>
      <c r="U748">
        <v>38.108165999999997</v>
      </c>
      <c r="V748" t="s">
        <v>7</v>
      </c>
      <c r="W748">
        <v>4.7438859999999998</v>
      </c>
      <c r="X748">
        <v>0.30377500000000002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1.637E-3</v>
      </c>
      <c r="AG748">
        <v>0</v>
      </c>
      <c r="AH748" t="s">
        <v>11</v>
      </c>
      <c r="AI748">
        <v>0.995112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8381.9675779999998</v>
      </c>
      <c r="I749">
        <v>218.537587</v>
      </c>
      <c r="J749" t="s">
        <v>3</v>
      </c>
      <c r="K749">
        <v>8026.9933300000002</v>
      </c>
      <c r="L749">
        <v>59.965136000000001</v>
      </c>
      <c r="M749" t="s">
        <v>4</v>
      </c>
      <c r="N749">
        <v>55.946536000000002</v>
      </c>
      <c r="O749">
        <v>3.6141459999999999</v>
      </c>
      <c r="P749" t="s">
        <v>5</v>
      </c>
      <c r="Q749">
        <v>352.59486500000003</v>
      </c>
      <c r="R749">
        <v>73.368060999999997</v>
      </c>
      <c r="S749" t="s">
        <v>6</v>
      </c>
      <c r="T749">
        <v>7887.2188180000003</v>
      </c>
      <c r="U749">
        <v>36.084890999999999</v>
      </c>
      <c r="V749" t="s">
        <v>7</v>
      </c>
      <c r="W749">
        <v>5.4284420000000004</v>
      </c>
      <c r="X749">
        <v>0.39313500000000001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1.5150000000000001E-3</v>
      </c>
      <c r="AG749">
        <v>0</v>
      </c>
      <c r="AH749" t="s">
        <v>11</v>
      </c>
      <c r="AI749">
        <v>0.995112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9428.9441019999995</v>
      </c>
      <c r="I750">
        <v>271.53115300000002</v>
      </c>
      <c r="J750" t="s">
        <v>3</v>
      </c>
      <c r="K750">
        <v>9029.4686330000004</v>
      </c>
      <c r="L750">
        <v>71.004403999999994</v>
      </c>
      <c r="M750" t="s">
        <v>4</v>
      </c>
      <c r="N750">
        <v>62.975960999999998</v>
      </c>
      <c r="O750">
        <v>4.5134109999999996</v>
      </c>
      <c r="P750" t="s">
        <v>5</v>
      </c>
      <c r="Q750">
        <v>396.80071400000003</v>
      </c>
      <c r="R750">
        <v>92.784325999999993</v>
      </c>
      <c r="S750" t="s">
        <v>6</v>
      </c>
      <c r="T750">
        <v>8872.2281449999991</v>
      </c>
      <c r="U750">
        <v>40.905506000000003</v>
      </c>
      <c r="V750" t="s">
        <v>7</v>
      </c>
      <c r="W750">
        <v>6.1103940000000003</v>
      </c>
      <c r="X750">
        <v>0.49708000000000002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1.449E-3</v>
      </c>
      <c r="AG750">
        <v>0</v>
      </c>
      <c r="AH750" t="s">
        <v>11</v>
      </c>
      <c r="AI750">
        <v>0.99511300000000003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10475.982147999999</v>
      </c>
      <c r="I751">
        <v>320.044601</v>
      </c>
      <c r="J751" t="s">
        <v>3</v>
      </c>
      <c r="K751">
        <v>10031.995293</v>
      </c>
      <c r="L751">
        <v>78.362679</v>
      </c>
      <c r="M751" t="s">
        <v>4</v>
      </c>
      <c r="N751">
        <v>69.992475999999996</v>
      </c>
      <c r="O751">
        <v>5.533455</v>
      </c>
      <c r="P751" t="s">
        <v>5</v>
      </c>
      <c r="Q751">
        <v>441.04080800000003</v>
      </c>
      <c r="R751">
        <v>112.905593</v>
      </c>
      <c r="S751" t="s">
        <v>6</v>
      </c>
      <c r="T751">
        <v>9857.2592970000005</v>
      </c>
      <c r="U751">
        <v>41.785739999999997</v>
      </c>
      <c r="V751" t="s">
        <v>7</v>
      </c>
      <c r="W751">
        <v>6.7749180000000004</v>
      </c>
      <c r="X751">
        <v>0.600414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1.4040000000000001E-3</v>
      </c>
      <c r="AG751">
        <v>0</v>
      </c>
      <c r="AH751" t="s">
        <v>11</v>
      </c>
      <c r="AI751">
        <v>0.99511400000000005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11522.723555</v>
      </c>
      <c r="I752">
        <v>380.25116100000002</v>
      </c>
      <c r="J752" t="s">
        <v>3</v>
      </c>
      <c r="K752">
        <v>11034.416465</v>
      </c>
      <c r="L752">
        <v>87.874387999999996</v>
      </c>
      <c r="M752" t="s">
        <v>4</v>
      </c>
      <c r="N752">
        <v>76.952545000000001</v>
      </c>
      <c r="O752">
        <v>6.6260459999999997</v>
      </c>
      <c r="P752" t="s">
        <v>5</v>
      </c>
      <c r="Q752">
        <v>485.07480099999998</v>
      </c>
      <c r="R752">
        <v>137.57391000000001</v>
      </c>
      <c r="S752" t="s">
        <v>6</v>
      </c>
      <c r="T752">
        <v>10842.372812</v>
      </c>
      <c r="U752">
        <v>43.846249999999998</v>
      </c>
      <c r="V752" t="s">
        <v>7</v>
      </c>
      <c r="W752">
        <v>7.4232399999999998</v>
      </c>
      <c r="X752">
        <v>0.68445800000000001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1.374E-3</v>
      </c>
      <c r="AG752">
        <v>0</v>
      </c>
      <c r="AH752" t="s">
        <v>11</v>
      </c>
      <c r="AI752">
        <v>0.99511400000000005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12569.925488000001</v>
      </c>
      <c r="I753">
        <v>471.15104600000001</v>
      </c>
      <c r="J753" t="s">
        <v>3</v>
      </c>
      <c r="K753">
        <v>12037.212363000001</v>
      </c>
      <c r="L753">
        <v>105.091331</v>
      </c>
      <c r="M753" t="s">
        <v>4</v>
      </c>
      <c r="N753">
        <v>83.986125999999999</v>
      </c>
      <c r="O753">
        <v>7.9818439999999997</v>
      </c>
      <c r="P753" t="s">
        <v>5</v>
      </c>
      <c r="Q753">
        <v>529.16119500000002</v>
      </c>
      <c r="R753">
        <v>168.87646799999999</v>
      </c>
      <c r="S753" t="s">
        <v>6</v>
      </c>
      <c r="T753">
        <v>11827.640176000001</v>
      </c>
      <c r="U753">
        <v>47.035460999999998</v>
      </c>
      <c r="V753" t="s">
        <v>7</v>
      </c>
      <c r="W753">
        <v>8.094792</v>
      </c>
      <c r="X753">
        <v>0.80059800000000003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1.3389999999999999E-3</v>
      </c>
      <c r="AG753">
        <v>0</v>
      </c>
      <c r="AH753" t="s">
        <v>11</v>
      </c>
      <c r="AI753">
        <v>0.99511400000000005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13617.129199000001</v>
      </c>
      <c r="I754">
        <v>563.75823500000001</v>
      </c>
      <c r="J754" t="s">
        <v>3</v>
      </c>
      <c r="K754">
        <v>13039.867577999999</v>
      </c>
      <c r="L754">
        <v>123.650829</v>
      </c>
      <c r="M754" t="s">
        <v>4</v>
      </c>
      <c r="N754">
        <v>91.011488</v>
      </c>
      <c r="O754">
        <v>9.2840299999999996</v>
      </c>
      <c r="P754" t="s">
        <v>5</v>
      </c>
      <c r="Q754">
        <v>573.41174100000001</v>
      </c>
      <c r="R754">
        <v>198.09638100000001</v>
      </c>
      <c r="S754" t="s">
        <v>6</v>
      </c>
      <c r="T754">
        <v>12812.844141</v>
      </c>
      <c r="U754">
        <v>48.817123000000002</v>
      </c>
      <c r="V754" t="s">
        <v>7</v>
      </c>
      <c r="W754">
        <v>8.7646239999999995</v>
      </c>
      <c r="X754">
        <v>0.94770500000000002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1.322E-3</v>
      </c>
      <c r="AG754">
        <v>0</v>
      </c>
      <c r="AH754" t="s">
        <v>11</v>
      </c>
      <c r="AI754">
        <v>0.99511499999999997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14663.599531</v>
      </c>
      <c r="I755">
        <v>645.75209900000004</v>
      </c>
      <c r="J755" t="s">
        <v>3</v>
      </c>
      <c r="K755">
        <v>14041.843867</v>
      </c>
      <c r="L755">
        <v>136.71286699999999</v>
      </c>
      <c r="M755" t="s">
        <v>4</v>
      </c>
      <c r="N755">
        <v>98.020690000000002</v>
      </c>
      <c r="O755">
        <v>10.736967</v>
      </c>
      <c r="P755" t="s">
        <v>5</v>
      </c>
      <c r="Q755">
        <v>617.63635999999997</v>
      </c>
      <c r="R755">
        <v>230.34384800000001</v>
      </c>
      <c r="S755" t="s">
        <v>6</v>
      </c>
      <c r="T755">
        <v>13797.477811999999</v>
      </c>
      <c r="U755">
        <v>51.576756000000003</v>
      </c>
      <c r="V755" t="s">
        <v>7</v>
      </c>
      <c r="W755">
        <v>9.4437189999999998</v>
      </c>
      <c r="X755">
        <v>1.0775859999999999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1.3159999999999999E-3</v>
      </c>
      <c r="AG755">
        <v>0</v>
      </c>
      <c r="AH755" t="s">
        <v>11</v>
      </c>
      <c r="AI755">
        <v>0.99511499999999997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15710.528906</v>
      </c>
      <c r="I756">
        <v>737.77864499999998</v>
      </c>
      <c r="J756" t="s">
        <v>3</v>
      </c>
      <c r="K756">
        <v>15044.420313000001</v>
      </c>
      <c r="L756">
        <v>153.55958999999999</v>
      </c>
      <c r="M756" t="s">
        <v>4</v>
      </c>
      <c r="N756">
        <v>104.9944</v>
      </c>
      <c r="O756">
        <v>12.37689</v>
      </c>
      <c r="P756" t="s">
        <v>5</v>
      </c>
      <c r="Q756">
        <v>661.69552699999997</v>
      </c>
      <c r="R756">
        <v>265.820921</v>
      </c>
      <c r="S756" t="s">
        <v>6</v>
      </c>
      <c r="T756">
        <v>14782.728965</v>
      </c>
      <c r="U756">
        <v>57.031170000000003</v>
      </c>
      <c r="V756" t="s">
        <v>7</v>
      </c>
      <c r="W756">
        <v>10.116405</v>
      </c>
      <c r="X756">
        <v>1.240872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1.3060000000000001E-3</v>
      </c>
      <c r="AG756">
        <v>0</v>
      </c>
      <c r="AH756" t="s">
        <v>11</v>
      </c>
      <c r="AI756">
        <v>0.99511499999999997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16757.696563000001</v>
      </c>
      <c r="I757">
        <v>812.05899799999997</v>
      </c>
      <c r="J757" t="s">
        <v>3</v>
      </c>
      <c r="K757">
        <v>16046.878436999999</v>
      </c>
      <c r="L757">
        <v>163.50115</v>
      </c>
      <c r="M757" t="s">
        <v>4</v>
      </c>
      <c r="N757">
        <v>112.05050900000001</v>
      </c>
      <c r="O757">
        <v>13.693861</v>
      </c>
      <c r="P757" t="s">
        <v>5</v>
      </c>
      <c r="Q757">
        <v>706.06659300000001</v>
      </c>
      <c r="R757">
        <v>298.08236900000003</v>
      </c>
      <c r="S757" t="s">
        <v>6</v>
      </c>
      <c r="T757">
        <v>15767.646952999999</v>
      </c>
      <c r="U757">
        <v>56.537117000000002</v>
      </c>
      <c r="V757" t="s">
        <v>7</v>
      </c>
      <c r="W757">
        <v>10.784724000000001</v>
      </c>
      <c r="X757">
        <v>1.395068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1.299E-3</v>
      </c>
      <c r="AG757">
        <v>0</v>
      </c>
      <c r="AH757" t="s">
        <v>11</v>
      </c>
      <c r="AI757">
        <v>0.99511499999999997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17804.849492000001</v>
      </c>
      <c r="I758">
        <v>891.16901399999995</v>
      </c>
      <c r="J758" t="s">
        <v>3</v>
      </c>
      <c r="K758">
        <v>17049.436406000001</v>
      </c>
      <c r="L758">
        <v>173.23079200000001</v>
      </c>
      <c r="M758" t="s">
        <v>4</v>
      </c>
      <c r="N758">
        <v>119.06092700000001</v>
      </c>
      <c r="O758">
        <v>15.198494999999999</v>
      </c>
      <c r="P758" t="s">
        <v>5</v>
      </c>
      <c r="Q758">
        <v>750.33623799999998</v>
      </c>
      <c r="R758">
        <v>333.62027599999999</v>
      </c>
      <c r="S758" t="s">
        <v>6</v>
      </c>
      <c r="T758">
        <v>16752.720507999999</v>
      </c>
      <c r="U758">
        <v>57.019604999999999</v>
      </c>
      <c r="V758" t="s">
        <v>7</v>
      </c>
      <c r="W758">
        <v>11.443568000000001</v>
      </c>
      <c r="X758">
        <v>1.5286850000000001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1.2750000000000001E-3</v>
      </c>
      <c r="AG758">
        <v>0</v>
      </c>
      <c r="AH758" t="s">
        <v>11</v>
      </c>
      <c r="AI758">
        <v>0.99511499999999997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18851.870546999999</v>
      </c>
      <c r="I759">
        <v>1007.459188</v>
      </c>
      <c r="J759" t="s">
        <v>3</v>
      </c>
      <c r="K759">
        <v>18052.056952999999</v>
      </c>
      <c r="L759">
        <v>195.921828</v>
      </c>
      <c r="M759" t="s">
        <v>4</v>
      </c>
      <c r="N759">
        <v>126.028949</v>
      </c>
      <c r="O759">
        <v>16.625069</v>
      </c>
      <c r="P759" t="s">
        <v>5</v>
      </c>
      <c r="Q759">
        <v>794.43862999999999</v>
      </c>
      <c r="R759">
        <v>370.44503200000003</v>
      </c>
      <c r="S759" t="s">
        <v>6</v>
      </c>
      <c r="T759">
        <v>17737.940624999999</v>
      </c>
      <c r="U759">
        <v>59.644717999999997</v>
      </c>
      <c r="V759" t="s">
        <v>7</v>
      </c>
      <c r="W759">
        <v>12.126835</v>
      </c>
      <c r="X759">
        <v>1.7225889999999999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1.2689999999999999E-3</v>
      </c>
      <c r="AG759">
        <v>0</v>
      </c>
      <c r="AH759" t="s">
        <v>11</v>
      </c>
      <c r="AI759">
        <v>0.99511499999999997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19899.262734</v>
      </c>
      <c r="I760">
        <v>1092.012295</v>
      </c>
      <c r="J760" t="s">
        <v>3</v>
      </c>
      <c r="K760">
        <v>19054.850858999998</v>
      </c>
      <c r="L760">
        <v>201.05191300000001</v>
      </c>
      <c r="M760" t="s">
        <v>4</v>
      </c>
      <c r="N760">
        <v>133.04645500000001</v>
      </c>
      <c r="O760">
        <v>18.499290999999999</v>
      </c>
      <c r="P760" t="s">
        <v>5</v>
      </c>
      <c r="Q760">
        <v>838.71580900000004</v>
      </c>
      <c r="R760">
        <v>412.78976399999999</v>
      </c>
      <c r="S760" t="s">
        <v>6</v>
      </c>
      <c r="T760">
        <v>18723.147069999999</v>
      </c>
      <c r="U760">
        <v>60.074223000000003</v>
      </c>
      <c r="V760" t="s">
        <v>7</v>
      </c>
      <c r="W760">
        <v>12.807961000000001</v>
      </c>
      <c r="X760">
        <v>1.8897139999999999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1.2650000000000001E-3</v>
      </c>
      <c r="AG760">
        <v>0</v>
      </c>
      <c r="AH760" t="s">
        <v>11</v>
      </c>
      <c r="AI760">
        <v>0.99511499999999997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20946.234375</v>
      </c>
      <c r="I761">
        <v>1212.566746</v>
      </c>
      <c r="J761" t="s">
        <v>3</v>
      </c>
      <c r="K761">
        <v>20057.292421999999</v>
      </c>
      <c r="L761">
        <v>215.56399099999999</v>
      </c>
      <c r="M761" t="s">
        <v>4</v>
      </c>
      <c r="N761">
        <v>140.07303300000001</v>
      </c>
      <c r="O761">
        <v>20.806844000000002</v>
      </c>
      <c r="P761" t="s">
        <v>5</v>
      </c>
      <c r="Q761">
        <v>882.97448999999995</v>
      </c>
      <c r="R761">
        <v>466.79015299999998</v>
      </c>
      <c r="S761" t="s">
        <v>6</v>
      </c>
      <c r="T761">
        <v>19708.151094000001</v>
      </c>
      <c r="U761">
        <v>61.990797999999998</v>
      </c>
      <c r="V761" t="s">
        <v>7</v>
      </c>
      <c r="W761">
        <v>13.492665000000001</v>
      </c>
      <c r="X761">
        <v>2.0889660000000001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1.263E-3</v>
      </c>
      <c r="AG761">
        <v>0</v>
      </c>
      <c r="AH761" t="s">
        <v>11</v>
      </c>
      <c r="AI761">
        <v>0.99511499999999997</v>
      </c>
      <c r="AJ761">
        <v>0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60" zoomScaleNormal="160" workbookViewId="0">
      <selection sqref="A1:Q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206</v>
      </c>
      <c r="F1" t="s">
        <v>204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54831.7</v>
      </c>
      <c r="C2">
        <v>53945.2</v>
      </c>
      <c r="D2">
        <v>53840.800000000003</v>
      </c>
      <c r="E2">
        <v>6989.36</v>
      </c>
      <c r="F2">
        <v>3201.71</v>
      </c>
      <c r="G2">
        <v>0</v>
      </c>
      <c r="H2">
        <v>3201.71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53537.4</v>
      </c>
      <c r="C3">
        <v>53304</v>
      </c>
      <c r="D3">
        <v>53199.199999999997</v>
      </c>
      <c r="E3">
        <v>6968.13</v>
      </c>
      <c r="F3">
        <v>3194.59</v>
      </c>
      <c r="G3">
        <v>0</v>
      </c>
      <c r="H3">
        <v>3194.59</v>
      </c>
      <c r="I3">
        <v>0.38462499999999999</v>
      </c>
      <c r="J3">
        <v>1</v>
      </c>
      <c r="K3">
        <v>0</v>
      </c>
    </row>
    <row r="4" spans="1:17" x14ac:dyDescent="0.25">
      <c r="A4" t="s">
        <v>34</v>
      </c>
      <c r="B4">
        <v>53635.1</v>
      </c>
      <c r="C4">
        <v>53401.2</v>
      </c>
      <c r="D4">
        <v>53291.8</v>
      </c>
      <c r="E4">
        <v>6974.12</v>
      </c>
      <c r="F4">
        <v>3198.32</v>
      </c>
      <c r="G4">
        <v>0</v>
      </c>
      <c r="H4">
        <v>3198.32</v>
      </c>
      <c r="I4">
        <v>0.5</v>
      </c>
      <c r="J4">
        <v>1</v>
      </c>
      <c r="K4">
        <v>0</v>
      </c>
    </row>
    <row r="5" spans="1:17" x14ac:dyDescent="0.25">
      <c r="A5" t="s">
        <v>34</v>
      </c>
      <c r="B5">
        <v>53629.4</v>
      </c>
      <c r="C5">
        <v>53393.9</v>
      </c>
      <c r="D5">
        <v>53288.2</v>
      </c>
      <c r="E5">
        <v>6972.92</v>
      </c>
      <c r="F5">
        <v>3198</v>
      </c>
      <c r="G5">
        <v>0</v>
      </c>
      <c r="H5">
        <v>3198</v>
      </c>
      <c r="I5">
        <v>0.10285900000000001</v>
      </c>
      <c r="J5">
        <v>1</v>
      </c>
      <c r="K5">
        <v>0</v>
      </c>
    </row>
    <row r="6" spans="1:17" x14ac:dyDescent="0.25">
      <c r="A6" t="s">
        <v>34</v>
      </c>
      <c r="B6">
        <v>53625.1</v>
      </c>
      <c r="C6">
        <v>53390.3</v>
      </c>
      <c r="D6">
        <v>53289.2</v>
      </c>
      <c r="E6">
        <v>6981.28</v>
      </c>
      <c r="F6">
        <v>3198.07</v>
      </c>
      <c r="G6">
        <v>0</v>
      </c>
      <c r="H6">
        <v>3198.07</v>
      </c>
      <c r="I6">
        <v>0.5</v>
      </c>
      <c r="J6">
        <v>1</v>
      </c>
      <c r="K6">
        <v>0</v>
      </c>
    </row>
    <row r="7" spans="1:17" x14ac:dyDescent="0.25">
      <c r="A7" t="s">
        <v>34</v>
      </c>
      <c r="B7">
        <v>53608.5</v>
      </c>
      <c r="C7">
        <v>53374.2</v>
      </c>
      <c r="D7">
        <v>53278.6</v>
      </c>
      <c r="E7">
        <v>6976.77</v>
      </c>
      <c r="F7">
        <v>3197.82</v>
      </c>
      <c r="G7">
        <v>0</v>
      </c>
      <c r="H7">
        <v>3197.82</v>
      </c>
      <c r="I7">
        <v>0.49978</v>
      </c>
      <c r="J7">
        <v>1</v>
      </c>
      <c r="K7">
        <v>0</v>
      </c>
    </row>
    <row r="8" spans="1:17" x14ac:dyDescent="0.25">
      <c r="A8" t="s">
        <v>34</v>
      </c>
      <c r="B8">
        <v>53628.1</v>
      </c>
      <c r="C8">
        <v>53394.400000000001</v>
      </c>
      <c r="D8">
        <v>53286.6</v>
      </c>
      <c r="E8">
        <v>6976.79</v>
      </c>
      <c r="F8">
        <v>3197.99</v>
      </c>
      <c r="G8">
        <v>0</v>
      </c>
      <c r="H8">
        <v>3197.99</v>
      </c>
      <c r="I8">
        <v>0.42346699999999998</v>
      </c>
      <c r="J8">
        <v>1</v>
      </c>
      <c r="K8">
        <v>0</v>
      </c>
    </row>
    <row r="9" spans="1:17" x14ac:dyDescent="0.25">
      <c r="A9" t="s">
        <v>34</v>
      </c>
      <c r="B9">
        <v>53635.8</v>
      </c>
      <c r="C9">
        <v>53398.2</v>
      </c>
      <c r="D9">
        <v>53290.5</v>
      </c>
      <c r="E9">
        <v>6976.82</v>
      </c>
      <c r="F9">
        <v>3198.22</v>
      </c>
      <c r="G9">
        <v>0</v>
      </c>
      <c r="H9">
        <v>3198.22</v>
      </c>
      <c r="I9">
        <v>0.5</v>
      </c>
      <c r="J9">
        <v>1</v>
      </c>
      <c r="K9">
        <v>0</v>
      </c>
    </row>
    <row r="10" spans="1:17" x14ac:dyDescent="0.25">
      <c r="A10" t="s">
        <v>34</v>
      </c>
      <c r="B10">
        <v>53624.6</v>
      </c>
      <c r="C10">
        <v>53389.5</v>
      </c>
      <c r="D10">
        <v>53283.6</v>
      </c>
      <c r="E10">
        <v>6979.18</v>
      </c>
      <c r="F10">
        <v>3198.3</v>
      </c>
      <c r="G10">
        <v>0</v>
      </c>
      <c r="H10">
        <v>3198.3</v>
      </c>
      <c r="I10">
        <v>0.5</v>
      </c>
      <c r="J10">
        <v>1</v>
      </c>
      <c r="K10">
        <v>0</v>
      </c>
    </row>
    <row r="11" spans="1:17" x14ac:dyDescent="0.25">
      <c r="A11" t="s">
        <v>34</v>
      </c>
      <c r="B11">
        <v>53620.4</v>
      </c>
      <c r="C11">
        <v>53385.9</v>
      </c>
      <c r="D11">
        <v>53281.8</v>
      </c>
      <c r="E11">
        <v>6976.3</v>
      </c>
      <c r="F11">
        <v>3197.91</v>
      </c>
      <c r="G11">
        <v>0</v>
      </c>
      <c r="H11">
        <v>3197.91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53627.3</v>
      </c>
      <c r="C12">
        <v>53392.3</v>
      </c>
      <c r="D12">
        <v>53287.6</v>
      </c>
      <c r="E12">
        <v>6980.69</v>
      </c>
      <c r="F12">
        <v>3197.7</v>
      </c>
      <c r="G12">
        <v>0</v>
      </c>
      <c r="H12">
        <v>3197.7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53623.5</v>
      </c>
      <c r="C13">
        <v>53388.3</v>
      </c>
      <c r="D13">
        <v>53278.5</v>
      </c>
      <c r="E13">
        <v>6977.37</v>
      </c>
      <c r="F13">
        <v>3197.6</v>
      </c>
      <c r="G13">
        <v>0</v>
      </c>
      <c r="H13">
        <v>3197.6</v>
      </c>
      <c r="I13">
        <v>0.5</v>
      </c>
      <c r="J13">
        <v>1</v>
      </c>
      <c r="K13">
        <v>0</v>
      </c>
    </row>
    <row r="14" spans="1:17" x14ac:dyDescent="0.25">
      <c r="A14" t="s">
        <v>34</v>
      </c>
      <c r="B14">
        <v>53624.4</v>
      </c>
      <c r="C14">
        <v>53390.5</v>
      </c>
      <c r="D14">
        <v>53284</v>
      </c>
      <c r="E14">
        <v>6981.12</v>
      </c>
      <c r="F14">
        <v>3197.53</v>
      </c>
      <c r="G14">
        <v>0</v>
      </c>
      <c r="H14">
        <v>3197.53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53606.7</v>
      </c>
      <c r="C15">
        <v>53371.5</v>
      </c>
      <c r="D15">
        <v>53275</v>
      </c>
      <c r="E15">
        <v>6977.54</v>
      </c>
      <c r="F15">
        <v>3197.36</v>
      </c>
      <c r="G15">
        <v>0</v>
      </c>
      <c r="H15">
        <v>3197.36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53606.9</v>
      </c>
      <c r="C16">
        <v>53370.3</v>
      </c>
      <c r="D16">
        <v>53274</v>
      </c>
      <c r="E16">
        <v>6976.53</v>
      </c>
      <c r="F16">
        <v>3197.37</v>
      </c>
      <c r="G16">
        <v>0</v>
      </c>
      <c r="H16">
        <v>3197.37</v>
      </c>
      <c r="I16">
        <v>0.49998900000000002</v>
      </c>
      <c r="J16">
        <v>1</v>
      </c>
      <c r="K16">
        <v>0</v>
      </c>
    </row>
    <row r="17" spans="1:11" x14ac:dyDescent="0.25">
      <c r="A17" t="s">
        <v>34</v>
      </c>
      <c r="B17">
        <v>53615.9</v>
      </c>
      <c r="C17">
        <v>53382.1</v>
      </c>
      <c r="D17">
        <v>53277.3</v>
      </c>
      <c r="E17">
        <v>6976.1</v>
      </c>
      <c r="F17">
        <v>3197.36</v>
      </c>
      <c r="G17">
        <v>0</v>
      </c>
      <c r="H17">
        <v>3197.36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53639</v>
      </c>
      <c r="C18">
        <v>53395</v>
      </c>
      <c r="D18">
        <v>53285.1</v>
      </c>
      <c r="E18">
        <v>6977.9</v>
      </c>
      <c r="F18">
        <v>3197.57</v>
      </c>
      <c r="G18">
        <v>0</v>
      </c>
      <c r="H18">
        <v>3197.57</v>
      </c>
      <c r="I18">
        <v>0.5</v>
      </c>
      <c r="J18">
        <v>1</v>
      </c>
      <c r="K18">
        <v>0</v>
      </c>
    </row>
    <row r="19" spans="1:11" x14ac:dyDescent="0.25">
      <c r="A19" t="s">
        <v>34</v>
      </c>
      <c r="B19">
        <v>53610.6</v>
      </c>
      <c r="C19">
        <v>53373.2</v>
      </c>
      <c r="D19">
        <v>53276</v>
      </c>
      <c r="E19">
        <v>6975.87</v>
      </c>
      <c r="F19">
        <v>3197.51</v>
      </c>
      <c r="G19">
        <v>0</v>
      </c>
      <c r="H19">
        <v>3197.51</v>
      </c>
      <c r="I19">
        <v>0.5</v>
      </c>
      <c r="J19">
        <v>1</v>
      </c>
      <c r="K19">
        <v>0</v>
      </c>
    </row>
    <row r="20" spans="1:11" x14ac:dyDescent="0.25">
      <c r="A20" t="s">
        <v>34</v>
      </c>
      <c r="B20">
        <v>53605</v>
      </c>
      <c r="C20">
        <v>53369.3</v>
      </c>
      <c r="D20">
        <v>53275.4</v>
      </c>
      <c r="E20">
        <v>6975.5</v>
      </c>
      <c r="F20">
        <v>3197.82</v>
      </c>
      <c r="G20">
        <v>0</v>
      </c>
      <c r="H20">
        <v>3197.82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53608.4</v>
      </c>
      <c r="C21">
        <v>53372.7</v>
      </c>
      <c r="D21">
        <v>53270.400000000001</v>
      </c>
      <c r="E21">
        <v>6972.59</v>
      </c>
      <c r="F21">
        <v>3197.51</v>
      </c>
      <c r="G21">
        <v>0</v>
      </c>
      <c r="H21">
        <v>3197.51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53622</v>
      </c>
      <c r="C22">
        <v>53388.4</v>
      </c>
      <c r="D22">
        <v>53281.9</v>
      </c>
      <c r="E22">
        <v>6977.22</v>
      </c>
      <c r="F22">
        <v>3197.48</v>
      </c>
      <c r="G22">
        <v>0</v>
      </c>
      <c r="H22">
        <v>3197.48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53619</v>
      </c>
      <c r="C23">
        <v>53382.6</v>
      </c>
      <c r="D23">
        <v>53278.6</v>
      </c>
      <c r="E23">
        <v>6976.86</v>
      </c>
      <c r="F23">
        <v>3197.21</v>
      </c>
      <c r="G23">
        <v>0</v>
      </c>
      <c r="H23">
        <v>3197.21</v>
      </c>
      <c r="I23">
        <v>0.5</v>
      </c>
      <c r="J23">
        <v>1</v>
      </c>
      <c r="K23">
        <v>0</v>
      </c>
    </row>
    <row r="24" spans="1:11" x14ac:dyDescent="0.25">
      <c r="A24" t="s">
        <v>34</v>
      </c>
      <c r="B24">
        <v>53608.6</v>
      </c>
      <c r="C24">
        <v>53373.2</v>
      </c>
      <c r="D24">
        <v>53278.5</v>
      </c>
      <c r="E24">
        <v>6981.78</v>
      </c>
      <c r="F24">
        <v>3197.26</v>
      </c>
      <c r="G24">
        <v>0</v>
      </c>
      <c r="H24">
        <v>3197.26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53607.7</v>
      </c>
      <c r="C25">
        <v>53372.6</v>
      </c>
      <c r="D25">
        <v>53269.9</v>
      </c>
      <c r="E25">
        <v>6973.68</v>
      </c>
      <c r="F25">
        <v>3197.56</v>
      </c>
      <c r="G25">
        <v>0</v>
      </c>
      <c r="H25">
        <v>3197.56</v>
      </c>
      <c r="I25">
        <v>0.49998900000000002</v>
      </c>
      <c r="J25">
        <v>1</v>
      </c>
      <c r="K25">
        <v>0</v>
      </c>
    </row>
    <row r="26" spans="1:11" x14ac:dyDescent="0.25">
      <c r="A26" t="s">
        <v>34</v>
      </c>
      <c r="B26">
        <v>53620.6</v>
      </c>
      <c r="C26">
        <v>53384.6</v>
      </c>
      <c r="D26">
        <v>53274.9</v>
      </c>
      <c r="E26">
        <v>6976.79</v>
      </c>
      <c r="F26">
        <v>3197.22</v>
      </c>
      <c r="G26">
        <v>0</v>
      </c>
      <c r="H26">
        <v>3197.22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53624.2</v>
      </c>
      <c r="C27">
        <v>53388.5</v>
      </c>
      <c r="D27">
        <v>53281.2</v>
      </c>
      <c r="E27">
        <v>6980.56</v>
      </c>
      <c r="F27">
        <v>3197.28</v>
      </c>
      <c r="G27">
        <v>0</v>
      </c>
      <c r="H27">
        <v>3197.28</v>
      </c>
      <c r="I27">
        <v>0.5</v>
      </c>
      <c r="J27">
        <v>1</v>
      </c>
      <c r="K27">
        <v>0</v>
      </c>
    </row>
    <row r="28" spans="1:11" x14ac:dyDescent="0.25">
      <c r="A28" t="s">
        <v>34</v>
      </c>
      <c r="B28">
        <v>53630.9</v>
      </c>
      <c r="C28">
        <v>53385.599999999999</v>
      </c>
      <c r="D28">
        <v>53280.2</v>
      </c>
      <c r="E28">
        <v>6978.34</v>
      </c>
      <c r="F28">
        <v>3197.56</v>
      </c>
      <c r="G28">
        <v>0</v>
      </c>
      <c r="H28">
        <v>3197.56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53616</v>
      </c>
      <c r="C29">
        <v>53382</v>
      </c>
      <c r="D29">
        <v>53281.8</v>
      </c>
      <c r="E29">
        <v>6975.46</v>
      </c>
      <c r="F29">
        <v>3197.95</v>
      </c>
      <c r="G29">
        <v>0</v>
      </c>
      <c r="H29">
        <v>3197.95</v>
      </c>
      <c r="I29">
        <v>0.5</v>
      </c>
      <c r="J29">
        <v>1</v>
      </c>
      <c r="K29">
        <v>0</v>
      </c>
    </row>
    <row r="30" spans="1:11" x14ac:dyDescent="0.25">
      <c r="A30" t="s">
        <v>34</v>
      </c>
      <c r="B30">
        <v>53619.5</v>
      </c>
      <c r="C30">
        <v>53383.1</v>
      </c>
      <c r="D30">
        <v>53279.1</v>
      </c>
      <c r="E30">
        <v>6973.4</v>
      </c>
      <c r="F30">
        <v>3197.28</v>
      </c>
      <c r="G30">
        <v>0</v>
      </c>
      <c r="H30">
        <v>3197.28</v>
      </c>
      <c r="I30">
        <v>0.99995299999999998</v>
      </c>
      <c r="J30">
        <v>1</v>
      </c>
      <c r="K30">
        <v>0</v>
      </c>
    </row>
    <row r="31" spans="1:11" x14ac:dyDescent="0.25">
      <c r="A31" t="s">
        <v>34</v>
      </c>
      <c r="B31">
        <v>53621.1</v>
      </c>
      <c r="C31">
        <v>53385.5</v>
      </c>
      <c r="D31">
        <v>53276.3</v>
      </c>
      <c r="E31">
        <v>6975.28</v>
      </c>
      <c r="F31">
        <v>3197.38</v>
      </c>
      <c r="G31">
        <v>0</v>
      </c>
      <c r="H31">
        <v>3197.38</v>
      </c>
      <c r="I31">
        <v>0.5</v>
      </c>
      <c r="J31">
        <v>1</v>
      </c>
      <c r="K31">
        <v>0</v>
      </c>
    </row>
    <row r="32" spans="1:11" x14ac:dyDescent="0.25">
      <c r="A32" t="s">
        <v>34</v>
      </c>
      <c r="B32">
        <v>53614.5</v>
      </c>
      <c r="C32">
        <v>53376.4</v>
      </c>
      <c r="D32">
        <v>53272.800000000003</v>
      </c>
      <c r="E32">
        <v>6971.6</v>
      </c>
      <c r="F32">
        <v>3197.14</v>
      </c>
      <c r="G32">
        <v>0</v>
      </c>
      <c r="H32">
        <v>3197.14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53608.3</v>
      </c>
      <c r="C33">
        <v>53373.9</v>
      </c>
      <c r="D33">
        <v>53273.9</v>
      </c>
      <c r="E33">
        <v>6974.2</v>
      </c>
      <c r="F33">
        <v>3197.49</v>
      </c>
      <c r="G33">
        <v>0</v>
      </c>
      <c r="H33">
        <v>3197.49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53627.199999999997</v>
      </c>
      <c r="C34">
        <v>53391.3</v>
      </c>
      <c r="D34">
        <v>53281.9</v>
      </c>
      <c r="E34">
        <v>6977.7</v>
      </c>
      <c r="F34">
        <v>3197.66</v>
      </c>
      <c r="G34">
        <v>0</v>
      </c>
      <c r="H34">
        <v>3197.66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53617.599999999999</v>
      </c>
      <c r="C35">
        <v>53383</v>
      </c>
      <c r="D35">
        <v>53281</v>
      </c>
      <c r="E35">
        <v>6974.35</v>
      </c>
      <c r="F35">
        <v>3197.64</v>
      </c>
      <c r="G35">
        <v>0</v>
      </c>
      <c r="H35">
        <v>3197.64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53631.199999999997</v>
      </c>
      <c r="C36">
        <v>53397.5</v>
      </c>
      <c r="D36">
        <v>53286</v>
      </c>
      <c r="E36">
        <v>6977.97</v>
      </c>
      <c r="F36">
        <v>3197.34</v>
      </c>
      <c r="G36">
        <v>0</v>
      </c>
      <c r="H36">
        <v>3197.34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53615.3</v>
      </c>
      <c r="C37">
        <v>53376.7</v>
      </c>
      <c r="D37">
        <v>53276.4</v>
      </c>
      <c r="E37">
        <v>6974.99</v>
      </c>
      <c r="F37">
        <v>3197.5</v>
      </c>
      <c r="G37">
        <v>0</v>
      </c>
      <c r="H37">
        <v>3197.5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53615.5</v>
      </c>
      <c r="C38">
        <v>53380.7</v>
      </c>
      <c r="D38">
        <v>53278.400000000001</v>
      </c>
      <c r="E38">
        <v>6974.89</v>
      </c>
      <c r="F38">
        <v>3197.41</v>
      </c>
      <c r="G38">
        <v>0</v>
      </c>
      <c r="H38">
        <v>3197.41</v>
      </c>
      <c r="I38">
        <v>0.36903999999999998</v>
      </c>
      <c r="J38">
        <v>1</v>
      </c>
      <c r="K38">
        <v>0</v>
      </c>
    </row>
    <row r="39" spans="1:11" x14ac:dyDescent="0.25">
      <c r="A39" t="s">
        <v>34</v>
      </c>
      <c r="B39">
        <v>53611.3</v>
      </c>
      <c r="C39">
        <v>53375.3</v>
      </c>
      <c r="D39">
        <v>53274</v>
      </c>
      <c r="E39">
        <v>6972.94</v>
      </c>
      <c r="F39">
        <v>3197.25</v>
      </c>
      <c r="G39">
        <v>0</v>
      </c>
      <c r="H39">
        <v>3197.25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53629.8</v>
      </c>
      <c r="C40">
        <v>53394.2</v>
      </c>
      <c r="D40">
        <v>53282.5</v>
      </c>
      <c r="E40">
        <v>6979.82</v>
      </c>
      <c r="F40">
        <v>3197.45</v>
      </c>
      <c r="G40">
        <v>0</v>
      </c>
      <c r="H40">
        <v>3197.45</v>
      </c>
      <c r="I40">
        <v>0.5</v>
      </c>
      <c r="J40">
        <v>1</v>
      </c>
      <c r="K40">
        <v>0</v>
      </c>
    </row>
    <row r="41" spans="1:11" x14ac:dyDescent="0.25">
      <c r="A41" t="s">
        <v>34</v>
      </c>
      <c r="B41">
        <v>53624.3</v>
      </c>
      <c r="C41">
        <v>53387.9</v>
      </c>
      <c r="D41">
        <v>53281.3</v>
      </c>
      <c r="E41">
        <v>6977.68</v>
      </c>
      <c r="F41">
        <v>3197.58</v>
      </c>
      <c r="G41">
        <v>0</v>
      </c>
      <c r="H41">
        <v>3197.58</v>
      </c>
      <c r="I41">
        <v>4.9105700000000002E-2</v>
      </c>
      <c r="J41">
        <v>1</v>
      </c>
      <c r="K41">
        <v>0</v>
      </c>
    </row>
    <row r="42" spans="1:11" x14ac:dyDescent="0.25">
      <c r="A42" t="s">
        <v>34</v>
      </c>
      <c r="B42">
        <v>53610.9</v>
      </c>
      <c r="C42">
        <v>53375.199999999997</v>
      </c>
      <c r="D42">
        <v>53277.599999999999</v>
      </c>
      <c r="E42">
        <v>6976.94</v>
      </c>
      <c r="F42">
        <v>3197.42</v>
      </c>
      <c r="G42">
        <v>0</v>
      </c>
      <c r="H42">
        <v>3197.42</v>
      </c>
      <c r="I42">
        <v>0.99999899999999997</v>
      </c>
      <c r="J42">
        <v>1</v>
      </c>
      <c r="K42">
        <v>0</v>
      </c>
    </row>
    <row r="43" spans="1:11" x14ac:dyDescent="0.25">
      <c r="A43" t="s">
        <v>34</v>
      </c>
      <c r="B43">
        <v>53627.4</v>
      </c>
      <c r="C43">
        <v>53392.2</v>
      </c>
      <c r="D43">
        <v>53286.8</v>
      </c>
      <c r="E43">
        <v>6979.38</v>
      </c>
      <c r="F43">
        <v>3197.79</v>
      </c>
      <c r="G43">
        <v>0</v>
      </c>
      <c r="H43">
        <v>3197.79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53634.5</v>
      </c>
      <c r="C44">
        <v>53398.9</v>
      </c>
      <c r="D44">
        <v>53288</v>
      </c>
      <c r="E44">
        <v>6976.78</v>
      </c>
      <c r="F44">
        <v>3198.06</v>
      </c>
      <c r="G44">
        <v>0</v>
      </c>
      <c r="H44">
        <v>3198.06</v>
      </c>
      <c r="I44">
        <v>0.20669599999999999</v>
      </c>
      <c r="J44">
        <v>1</v>
      </c>
      <c r="K44">
        <v>0</v>
      </c>
    </row>
    <row r="45" spans="1:11" x14ac:dyDescent="0.25">
      <c r="A45" t="s">
        <v>34</v>
      </c>
      <c r="B45">
        <v>53632.1</v>
      </c>
      <c r="C45">
        <v>53395.9</v>
      </c>
      <c r="D45">
        <v>53284.3</v>
      </c>
      <c r="E45">
        <v>6978.87</v>
      </c>
      <c r="F45">
        <v>3197.65</v>
      </c>
      <c r="G45">
        <v>0</v>
      </c>
      <c r="H45">
        <v>3197.65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53621.1</v>
      </c>
      <c r="C46">
        <v>53384.4</v>
      </c>
      <c r="D46">
        <v>53276.7</v>
      </c>
      <c r="E46">
        <v>6975.83</v>
      </c>
      <c r="F46">
        <v>3197.36</v>
      </c>
      <c r="G46">
        <v>0</v>
      </c>
      <c r="H46">
        <v>3197.36</v>
      </c>
      <c r="I46">
        <v>0.44591700000000001</v>
      </c>
      <c r="J46">
        <v>1</v>
      </c>
      <c r="K46">
        <v>0</v>
      </c>
    </row>
    <row r="47" spans="1:11" x14ac:dyDescent="0.25">
      <c r="A47" t="s">
        <v>34</v>
      </c>
      <c r="B47">
        <v>53618.5</v>
      </c>
      <c r="C47">
        <v>53383.4</v>
      </c>
      <c r="D47">
        <v>53278</v>
      </c>
      <c r="E47">
        <v>6976.1</v>
      </c>
      <c r="F47">
        <v>3197.42</v>
      </c>
      <c r="G47">
        <v>0</v>
      </c>
      <c r="H47">
        <v>3197.42</v>
      </c>
      <c r="I47">
        <v>0.508857</v>
      </c>
      <c r="J47">
        <v>1</v>
      </c>
      <c r="K47">
        <v>0</v>
      </c>
    </row>
    <row r="48" spans="1:11" x14ac:dyDescent="0.25">
      <c r="A48" t="s">
        <v>34</v>
      </c>
      <c r="B48">
        <v>53628.7</v>
      </c>
      <c r="C48">
        <v>53393.1</v>
      </c>
      <c r="D48">
        <v>53285.2</v>
      </c>
      <c r="E48">
        <v>6978.21</v>
      </c>
      <c r="F48">
        <v>3197.82</v>
      </c>
      <c r="G48">
        <v>0</v>
      </c>
      <c r="H48">
        <v>3197.82</v>
      </c>
      <c r="I48">
        <v>0.5</v>
      </c>
      <c r="J48">
        <v>1</v>
      </c>
      <c r="K48">
        <v>0</v>
      </c>
    </row>
    <row r="49" spans="1:25" x14ac:dyDescent="0.25">
      <c r="A49" t="s">
        <v>34</v>
      </c>
      <c r="B49">
        <v>53631.7</v>
      </c>
      <c r="C49">
        <v>53397.599999999999</v>
      </c>
      <c r="D49">
        <v>53286.400000000001</v>
      </c>
      <c r="E49">
        <v>6976.14</v>
      </c>
      <c r="F49">
        <v>3197.92</v>
      </c>
      <c r="G49">
        <v>0</v>
      </c>
      <c r="H49">
        <v>3197.92</v>
      </c>
      <c r="I49">
        <v>0.99998100000000001</v>
      </c>
      <c r="J49">
        <v>1</v>
      </c>
      <c r="K49">
        <v>0</v>
      </c>
    </row>
    <row r="50" spans="1:25" x14ac:dyDescent="0.25">
      <c r="A50" t="s">
        <v>34</v>
      </c>
      <c r="B50">
        <v>53625.8</v>
      </c>
      <c r="C50">
        <v>53390.1</v>
      </c>
      <c r="D50">
        <v>53283</v>
      </c>
      <c r="E50">
        <v>6974.58</v>
      </c>
      <c r="F50">
        <v>3197.45</v>
      </c>
      <c r="G50">
        <v>0</v>
      </c>
      <c r="H50">
        <v>3197.45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53622.7</v>
      </c>
      <c r="C51">
        <v>53386.1</v>
      </c>
      <c r="D51">
        <v>53285.5</v>
      </c>
      <c r="E51">
        <v>6979.69</v>
      </c>
      <c r="F51">
        <v>3197.99</v>
      </c>
      <c r="G51">
        <v>0</v>
      </c>
      <c r="H51">
        <v>3197.99</v>
      </c>
      <c r="I51">
        <v>0.49987399999999999</v>
      </c>
      <c r="J51">
        <v>1</v>
      </c>
      <c r="K51">
        <v>0</v>
      </c>
    </row>
    <row r="52" spans="1:25" x14ac:dyDescent="0.25">
      <c r="A52" t="s">
        <v>34</v>
      </c>
      <c r="B52">
        <v>53631.6</v>
      </c>
      <c r="C52">
        <v>53396.5</v>
      </c>
      <c r="D52">
        <v>53291.6</v>
      </c>
      <c r="E52">
        <v>6979.69</v>
      </c>
      <c r="F52">
        <v>3198.07</v>
      </c>
      <c r="G52">
        <v>0</v>
      </c>
      <c r="H52">
        <v>3198.07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53632.1</v>
      </c>
      <c r="C53">
        <v>53396.9</v>
      </c>
      <c r="D53">
        <v>53294.5</v>
      </c>
      <c r="E53">
        <v>6977.81</v>
      </c>
      <c r="F53">
        <v>3198.38</v>
      </c>
      <c r="G53">
        <v>0</v>
      </c>
      <c r="H53">
        <v>3198.38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53638.2</v>
      </c>
      <c r="C54">
        <v>53402.6</v>
      </c>
      <c r="D54">
        <v>53290.2</v>
      </c>
      <c r="E54">
        <v>6976.99</v>
      </c>
      <c r="F54">
        <v>3198.3</v>
      </c>
      <c r="G54">
        <v>0</v>
      </c>
      <c r="H54">
        <v>3198.3</v>
      </c>
      <c r="I54">
        <v>0.5</v>
      </c>
      <c r="J54">
        <v>1</v>
      </c>
      <c r="K54">
        <v>0</v>
      </c>
    </row>
    <row r="55" spans="1:25" x14ac:dyDescent="0.25">
      <c r="A55" t="s">
        <v>34</v>
      </c>
      <c r="B55">
        <v>53636.6</v>
      </c>
      <c r="C55">
        <v>53398.6</v>
      </c>
      <c r="D55">
        <v>53289.3</v>
      </c>
      <c r="E55">
        <v>6976.98</v>
      </c>
      <c r="F55">
        <v>3198.23</v>
      </c>
      <c r="G55">
        <v>0</v>
      </c>
      <c r="H55">
        <v>3198.23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53632.4</v>
      </c>
      <c r="C56">
        <v>53393.3</v>
      </c>
      <c r="D56">
        <v>53287.9</v>
      </c>
      <c r="E56">
        <v>6980.14</v>
      </c>
      <c r="F56">
        <v>3197.83</v>
      </c>
      <c r="G56">
        <v>0</v>
      </c>
      <c r="H56">
        <v>3197.83</v>
      </c>
      <c r="I56">
        <v>0.49997399999999997</v>
      </c>
      <c r="J56">
        <v>1</v>
      </c>
      <c r="K56">
        <v>0</v>
      </c>
      <c r="R56">
        <f>AVERAGE(B7:B56)</f>
        <v>53621.880000000019</v>
      </c>
      <c r="S56">
        <f>AVERAGE(C7:C56)</f>
        <v>53385.903999999995</v>
      </c>
      <c r="U56">
        <f>_xlfn.VAR.P(B7:B56)</f>
        <v>87.344399999995403</v>
      </c>
      <c r="V56">
        <f>_xlfn.VAR.P(C7:C56)</f>
        <v>81.141984000002765</v>
      </c>
      <c r="X56">
        <f>1.96*SQRT(U56)/50</f>
        <v>0.36635624577178016</v>
      </c>
      <c r="Y56">
        <f>1.96*SQRT(V56)/50</f>
        <v>0.35310907421611842</v>
      </c>
    </row>
    <row r="57" spans="1:25" x14ac:dyDescent="0.25">
      <c r="A57" t="s">
        <v>102</v>
      </c>
      <c r="B57">
        <v>2681141.1340000001</v>
      </c>
      <c r="C57" t="s">
        <v>36</v>
      </c>
    </row>
    <row r="58" spans="1:25" x14ac:dyDescent="0.25">
      <c r="A58" t="s">
        <v>35</v>
      </c>
      <c r="B58">
        <v>53619.9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0.37709199999999998</v>
      </c>
      <c r="J58">
        <v>1</v>
      </c>
      <c r="K58">
        <v>0</v>
      </c>
    </row>
    <row r="59" spans="1:25" x14ac:dyDescent="0.25">
      <c r="A59" t="s">
        <v>35</v>
      </c>
      <c r="B59">
        <v>53631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53616.9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9.1067300000000004E-2</v>
      </c>
      <c r="J60">
        <v>1</v>
      </c>
      <c r="K60">
        <v>0</v>
      </c>
    </row>
    <row r="61" spans="1:25" x14ac:dyDescent="0.25">
      <c r="A61" t="s">
        <v>35</v>
      </c>
      <c r="B61">
        <v>53629.4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0.5</v>
      </c>
      <c r="J61">
        <v>1</v>
      </c>
      <c r="K61">
        <v>0</v>
      </c>
    </row>
    <row r="62" spans="1:25" x14ac:dyDescent="0.25">
      <c r="A62" t="s">
        <v>35</v>
      </c>
      <c r="B62">
        <v>53616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1</v>
      </c>
      <c r="K62">
        <v>0</v>
      </c>
    </row>
    <row r="63" spans="1:25" x14ac:dyDescent="0.25">
      <c r="A63" t="s">
        <v>35</v>
      </c>
      <c r="B63">
        <v>53627.6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53628.2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53607.8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1</v>
      </c>
      <c r="K65">
        <v>0</v>
      </c>
    </row>
    <row r="66" spans="1:11" x14ac:dyDescent="0.25">
      <c r="A66" t="s">
        <v>35</v>
      </c>
      <c r="B66">
        <v>53623.7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0.49879600000000002</v>
      </c>
      <c r="J66">
        <v>1</v>
      </c>
      <c r="K66">
        <v>0</v>
      </c>
    </row>
    <row r="67" spans="1:11" x14ac:dyDescent="0.25">
      <c r="A67" t="s">
        <v>35</v>
      </c>
      <c r="B67">
        <v>53624.9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0.49982599999999999</v>
      </c>
      <c r="J67">
        <v>1</v>
      </c>
      <c r="K67">
        <v>0</v>
      </c>
    </row>
    <row r="68" spans="1:11" x14ac:dyDescent="0.25">
      <c r="A68" t="s">
        <v>35</v>
      </c>
      <c r="B68">
        <v>53626.6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0.25362200000000001</v>
      </c>
      <c r="J68">
        <v>1</v>
      </c>
      <c r="K68">
        <v>0</v>
      </c>
    </row>
    <row r="69" spans="1:11" x14ac:dyDescent="0.25">
      <c r="A69" t="s">
        <v>35</v>
      </c>
      <c r="B69">
        <v>53619.7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1</v>
      </c>
      <c r="K69">
        <v>0</v>
      </c>
    </row>
    <row r="70" spans="1:11" x14ac:dyDescent="0.25">
      <c r="A70" t="s">
        <v>35</v>
      </c>
      <c r="B70">
        <v>53620.4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1</v>
      </c>
      <c r="K70">
        <v>0</v>
      </c>
    </row>
    <row r="71" spans="1:11" x14ac:dyDescent="0.25">
      <c r="A71" t="s">
        <v>35</v>
      </c>
      <c r="B71">
        <v>53620.5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53639.199999999997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0.182503</v>
      </c>
      <c r="J72">
        <v>1</v>
      </c>
      <c r="K72">
        <v>0</v>
      </c>
    </row>
    <row r="73" spans="1:11" x14ac:dyDescent="0.25">
      <c r="A73" t="s">
        <v>35</v>
      </c>
      <c r="B73">
        <v>53639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2.87006E-2</v>
      </c>
      <c r="J73">
        <v>1</v>
      </c>
      <c r="K73">
        <v>0</v>
      </c>
    </row>
    <row r="74" spans="1:11" x14ac:dyDescent="0.25">
      <c r="A74" t="s">
        <v>35</v>
      </c>
      <c r="B74">
        <v>53611.8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0.5</v>
      </c>
      <c r="J74">
        <v>1</v>
      </c>
      <c r="K74">
        <v>0</v>
      </c>
    </row>
    <row r="75" spans="1:11" x14ac:dyDescent="0.25">
      <c r="A75" t="s">
        <v>35</v>
      </c>
      <c r="B75">
        <v>53627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53630.7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53621.3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1</v>
      </c>
      <c r="K77">
        <v>0</v>
      </c>
    </row>
    <row r="78" spans="1:11" x14ac:dyDescent="0.25">
      <c r="A78" t="s">
        <v>35</v>
      </c>
      <c r="B78">
        <v>53625.5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0.49999700000000002</v>
      </c>
      <c r="J78">
        <v>1</v>
      </c>
      <c r="K78">
        <v>0</v>
      </c>
    </row>
    <row r="79" spans="1:11" x14ac:dyDescent="0.25">
      <c r="A79" t="s">
        <v>35</v>
      </c>
      <c r="B79">
        <v>53624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0.5</v>
      </c>
      <c r="J79">
        <v>1</v>
      </c>
      <c r="K79">
        <v>0</v>
      </c>
    </row>
    <row r="80" spans="1:11" x14ac:dyDescent="0.25">
      <c r="A80" t="s">
        <v>35</v>
      </c>
      <c r="B80">
        <v>53602.7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2.5899600000000001E-3</v>
      </c>
      <c r="J80">
        <v>1</v>
      </c>
      <c r="K80">
        <v>0</v>
      </c>
    </row>
    <row r="81" spans="1:11" x14ac:dyDescent="0.25">
      <c r="A81" t="s">
        <v>35</v>
      </c>
      <c r="B81">
        <v>53615.5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53621.7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53609.2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53601.8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53613.5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53620.4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53603.8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1</v>
      </c>
      <c r="K87">
        <v>0</v>
      </c>
    </row>
    <row r="88" spans="1:11" x14ac:dyDescent="0.25">
      <c r="A88" t="s">
        <v>35</v>
      </c>
      <c r="B88">
        <v>53620.6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1</v>
      </c>
      <c r="K88">
        <v>0</v>
      </c>
    </row>
    <row r="89" spans="1:11" x14ac:dyDescent="0.25">
      <c r="A89" t="s">
        <v>35</v>
      </c>
      <c r="B89">
        <v>53618.5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1</v>
      </c>
      <c r="K89">
        <v>0</v>
      </c>
    </row>
    <row r="90" spans="1:11" x14ac:dyDescent="0.25">
      <c r="A90" t="s">
        <v>35</v>
      </c>
      <c r="B90">
        <v>53617.2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0.244785</v>
      </c>
      <c r="J90">
        <v>1</v>
      </c>
      <c r="K90">
        <v>0</v>
      </c>
    </row>
    <row r="91" spans="1:11" x14ac:dyDescent="0.25">
      <c r="A91" t="s">
        <v>35</v>
      </c>
      <c r="B91">
        <v>53613.599999999999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0.99999800000000005</v>
      </c>
      <c r="J91">
        <v>1</v>
      </c>
      <c r="K91">
        <v>0</v>
      </c>
    </row>
    <row r="92" spans="1:11" x14ac:dyDescent="0.25">
      <c r="A92" t="s">
        <v>35</v>
      </c>
      <c r="B92">
        <v>53603.5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0.20594599999999999</v>
      </c>
      <c r="J92">
        <v>1</v>
      </c>
      <c r="K92">
        <v>0</v>
      </c>
    </row>
    <row r="93" spans="1:11" x14ac:dyDescent="0.25">
      <c r="A93" t="s">
        <v>35</v>
      </c>
      <c r="B93">
        <v>53615.6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0.49999900000000003</v>
      </c>
      <c r="J93">
        <v>1</v>
      </c>
      <c r="K93">
        <v>0</v>
      </c>
    </row>
    <row r="94" spans="1:11" x14ac:dyDescent="0.25">
      <c r="A94" t="s">
        <v>35</v>
      </c>
      <c r="B94">
        <v>53615.6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53612.6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</v>
      </c>
      <c r="K95">
        <v>0</v>
      </c>
    </row>
    <row r="96" spans="1:11" x14ac:dyDescent="0.25">
      <c r="A96" t="s">
        <v>35</v>
      </c>
      <c r="B96">
        <v>53609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0.99999700000000002</v>
      </c>
      <c r="J96">
        <v>1</v>
      </c>
      <c r="K96">
        <v>0</v>
      </c>
    </row>
    <row r="97" spans="1:25" x14ac:dyDescent="0.25">
      <c r="A97" t="s">
        <v>35</v>
      </c>
      <c r="B97">
        <v>53610.6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1</v>
      </c>
      <c r="K97">
        <v>0</v>
      </c>
    </row>
    <row r="98" spans="1:25" x14ac:dyDescent="0.25">
      <c r="A98" t="s">
        <v>35</v>
      </c>
      <c r="B98">
        <v>53607.8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1</v>
      </c>
      <c r="K98">
        <v>0</v>
      </c>
    </row>
    <row r="99" spans="1:25" x14ac:dyDescent="0.25">
      <c r="A99" t="s">
        <v>35</v>
      </c>
      <c r="B99">
        <v>53613.3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1</v>
      </c>
      <c r="K99">
        <v>0</v>
      </c>
    </row>
    <row r="100" spans="1:25" x14ac:dyDescent="0.25">
      <c r="A100" t="s">
        <v>35</v>
      </c>
      <c r="B100">
        <v>53617.9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1</v>
      </c>
      <c r="K100">
        <v>0</v>
      </c>
    </row>
    <row r="101" spans="1:25" x14ac:dyDescent="0.25">
      <c r="A101" t="s">
        <v>35</v>
      </c>
      <c r="B101">
        <v>53595.8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1</v>
      </c>
      <c r="K101">
        <v>0</v>
      </c>
    </row>
    <row r="102" spans="1:25" x14ac:dyDescent="0.25">
      <c r="A102" t="s">
        <v>35</v>
      </c>
      <c r="B102">
        <v>53605.4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1</v>
      </c>
      <c r="K102">
        <v>0</v>
      </c>
    </row>
    <row r="103" spans="1:25" x14ac:dyDescent="0.25">
      <c r="A103" t="s">
        <v>35</v>
      </c>
      <c r="B103">
        <v>53617.1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0.52848399999999995</v>
      </c>
      <c r="J103">
        <v>1</v>
      </c>
      <c r="K103">
        <v>0</v>
      </c>
    </row>
    <row r="104" spans="1:25" x14ac:dyDescent="0.25">
      <c r="A104" t="s">
        <v>35</v>
      </c>
      <c r="B104">
        <v>53618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0.499635</v>
      </c>
      <c r="J104">
        <v>1</v>
      </c>
      <c r="K104">
        <v>0</v>
      </c>
    </row>
    <row r="105" spans="1:25" x14ac:dyDescent="0.25">
      <c r="A105" t="s">
        <v>35</v>
      </c>
      <c r="B105">
        <v>53608.7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1</v>
      </c>
      <c r="K105">
        <v>0</v>
      </c>
    </row>
    <row r="106" spans="1:25" x14ac:dyDescent="0.25">
      <c r="A106" t="s">
        <v>35</v>
      </c>
      <c r="B106">
        <v>53608.2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53606.7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53619.4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53611.1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0.48947099999999999</v>
      </c>
      <c r="J109">
        <v>1</v>
      </c>
      <c r="K109">
        <v>0</v>
      </c>
    </row>
    <row r="110" spans="1:25" x14ac:dyDescent="0.25">
      <c r="A110" t="s">
        <v>35</v>
      </c>
      <c r="B110">
        <v>53602.1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53596.3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0.49968200000000002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53603.4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53615.49000000002</v>
      </c>
      <c r="S112">
        <f>AVERAGE(C63:C112)</f>
        <v>0</v>
      </c>
      <c r="U112">
        <f>_xlfn.VAR.P(B63:B112)</f>
        <v>94.77929999998733</v>
      </c>
      <c r="V112">
        <f>_xlfn.VAR.P(C63:C112)</f>
        <v>0</v>
      </c>
      <c r="X112">
        <f>1.96*SQRT(U112)/50</f>
        <v>0.38163027074903333</v>
      </c>
      <c r="Y112">
        <f>1.96*SQRT(V112)/50</f>
        <v>0</v>
      </c>
    </row>
    <row r="113" spans="1:9" x14ac:dyDescent="0.25">
      <c r="A113" t="s">
        <v>35</v>
      </c>
      <c r="B113">
        <v>2680829.3281</v>
      </c>
      <c r="C113" t="s">
        <v>36</v>
      </c>
    </row>
    <row r="114" spans="1:9" x14ac:dyDescent="0.25">
      <c r="A114" t="s">
        <v>37</v>
      </c>
      <c r="B114">
        <v>53405.599999999999</v>
      </c>
      <c r="C114">
        <v>53156.7</v>
      </c>
      <c r="D114">
        <v>53066</v>
      </c>
      <c r="E114">
        <v>6775.56</v>
      </c>
      <c r="F114">
        <v>3191.4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53364.7</v>
      </c>
      <c r="C115">
        <v>53134.9</v>
      </c>
      <c r="D115">
        <v>53047.9</v>
      </c>
      <c r="E115">
        <v>6755.7</v>
      </c>
      <c r="F115">
        <v>3191.74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53385.4</v>
      </c>
      <c r="C116">
        <v>53151.5</v>
      </c>
      <c r="D116">
        <v>53059.199999999997</v>
      </c>
      <c r="E116">
        <v>6764.94</v>
      </c>
      <c r="F116">
        <v>3191.96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53390.2</v>
      </c>
      <c r="C117">
        <v>53161.3</v>
      </c>
      <c r="D117">
        <v>53068</v>
      </c>
      <c r="E117">
        <v>6773.44</v>
      </c>
      <c r="F117">
        <v>3191.6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53393.599999999999</v>
      </c>
      <c r="C118">
        <v>53163.4</v>
      </c>
      <c r="D118">
        <v>53065.2</v>
      </c>
      <c r="E118">
        <v>6770.88</v>
      </c>
      <c r="F118">
        <v>3191.75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53396.9</v>
      </c>
      <c r="C119">
        <v>53157.8</v>
      </c>
      <c r="D119">
        <v>53078.7</v>
      </c>
      <c r="E119">
        <v>6783.75</v>
      </c>
      <c r="F119">
        <v>3191.67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53385.1</v>
      </c>
      <c r="C120">
        <v>53141.599999999999</v>
      </c>
      <c r="D120">
        <v>53070.1</v>
      </c>
      <c r="E120">
        <v>6777.69</v>
      </c>
      <c r="F120">
        <v>3191.36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53393.1</v>
      </c>
      <c r="C121">
        <v>53142.400000000001</v>
      </c>
      <c r="D121">
        <v>53067.7</v>
      </c>
      <c r="E121">
        <v>6774.76</v>
      </c>
      <c r="F121">
        <v>3191.35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53559.9</v>
      </c>
      <c r="C122">
        <v>53313.9</v>
      </c>
      <c r="D122">
        <v>53239.3</v>
      </c>
      <c r="E122">
        <v>6798.93</v>
      </c>
      <c r="F122">
        <v>3202.41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53761.8</v>
      </c>
      <c r="C123">
        <v>53512.4</v>
      </c>
      <c r="D123">
        <v>53434.2</v>
      </c>
      <c r="E123">
        <v>6824.9</v>
      </c>
      <c r="F123">
        <v>3214.69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53768.4</v>
      </c>
      <c r="C124">
        <v>53521.9</v>
      </c>
      <c r="D124">
        <v>53431.7</v>
      </c>
      <c r="E124">
        <v>6822.89</v>
      </c>
      <c r="F124">
        <v>3214.97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53735.8</v>
      </c>
      <c r="C125">
        <v>53505.2</v>
      </c>
      <c r="D125">
        <v>53414.2</v>
      </c>
      <c r="E125">
        <v>6807.46</v>
      </c>
      <c r="F125">
        <v>3214.88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53765</v>
      </c>
      <c r="C126">
        <v>53533.8</v>
      </c>
      <c r="D126">
        <v>53440</v>
      </c>
      <c r="E126">
        <v>6828.78</v>
      </c>
      <c r="F126">
        <v>3214.85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53777.2</v>
      </c>
      <c r="C127">
        <v>53548.2</v>
      </c>
      <c r="D127">
        <v>53453.4</v>
      </c>
      <c r="E127">
        <v>6841.39</v>
      </c>
      <c r="F127">
        <v>3214.81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53772.6</v>
      </c>
      <c r="C128">
        <v>53541.8</v>
      </c>
      <c r="D128">
        <v>53443.9</v>
      </c>
      <c r="E128">
        <v>6832.38</v>
      </c>
      <c r="F128">
        <v>3214.91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53766.400000000001</v>
      </c>
      <c r="C129">
        <v>53531.8</v>
      </c>
      <c r="D129">
        <v>53428.7</v>
      </c>
      <c r="E129">
        <v>6820.6</v>
      </c>
      <c r="F129">
        <v>3215.01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53770.6</v>
      </c>
      <c r="C130">
        <v>53539.3</v>
      </c>
      <c r="D130">
        <v>53434.6</v>
      </c>
      <c r="E130">
        <v>6824.92</v>
      </c>
      <c r="F130">
        <v>3214.85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53778.9</v>
      </c>
      <c r="C131">
        <v>53540.6</v>
      </c>
      <c r="D131">
        <v>53445</v>
      </c>
      <c r="E131">
        <v>6834.23</v>
      </c>
      <c r="F131">
        <v>3215.02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53782.1</v>
      </c>
      <c r="C132">
        <v>53552.5</v>
      </c>
      <c r="D132">
        <v>53456.2</v>
      </c>
      <c r="E132">
        <v>6842.76</v>
      </c>
      <c r="F132">
        <v>3214.7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53734.6</v>
      </c>
      <c r="C133">
        <v>53501.9</v>
      </c>
      <c r="D133">
        <v>53412.4</v>
      </c>
      <c r="E133">
        <v>6804.87</v>
      </c>
      <c r="F133">
        <v>3214.78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53756.9</v>
      </c>
      <c r="C134">
        <v>53525.3</v>
      </c>
      <c r="D134">
        <v>53430.1</v>
      </c>
      <c r="E134">
        <v>6821.67</v>
      </c>
      <c r="F134">
        <v>3214.89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53780.1</v>
      </c>
      <c r="C135">
        <v>53548.7</v>
      </c>
      <c r="D135">
        <v>53450.400000000001</v>
      </c>
      <c r="E135">
        <v>6836.46</v>
      </c>
      <c r="F135">
        <v>3214.84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53782.7</v>
      </c>
      <c r="C136">
        <v>53553.4</v>
      </c>
      <c r="D136">
        <v>53455.1</v>
      </c>
      <c r="E136">
        <v>6839.38</v>
      </c>
      <c r="F136">
        <v>3215.08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53755.1</v>
      </c>
      <c r="C137">
        <v>53522.400000000001</v>
      </c>
      <c r="D137">
        <v>53421.5</v>
      </c>
      <c r="E137">
        <v>6813.98</v>
      </c>
      <c r="F137">
        <v>3214.74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53738.8</v>
      </c>
      <c r="C138">
        <v>53509.7</v>
      </c>
      <c r="D138">
        <v>53420.3</v>
      </c>
      <c r="E138">
        <v>6813.3</v>
      </c>
      <c r="F138">
        <v>3214.87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53781.5</v>
      </c>
      <c r="C139">
        <v>53546.5</v>
      </c>
      <c r="D139">
        <v>53449.2</v>
      </c>
      <c r="E139">
        <v>6836.77</v>
      </c>
      <c r="F139">
        <v>3214.92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53774.8</v>
      </c>
      <c r="C140">
        <v>53541.9</v>
      </c>
      <c r="D140">
        <v>53443.3</v>
      </c>
      <c r="E140">
        <v>6832.61</v>
      </c>
      <c r="F140">
        <v>3215.09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53779.8</v>
      </c>
      <c r="C141">
        <v>53548.7</v>
      </c>
      <c r="D141">
        <v>53450.9</v>
      </c>
      <c r="E141">
        <v>6837.68</v>
      </c>
      <c r="F141">
        <v>3214.84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53732.1</v>
      </c>
      <c r="C142">
        <v>53498.8</v>
      </c>
      <c r="D142">
        <v>53410.8</v>
      </c>
      <c r="E142">
        <v>6803.74</v>
      </c>
      <c r="F142">
        <v>3214.92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53742.1</v>
      </c>
      <c r="C143">
        <v>53497.7</v>
      </c>
      <c r="D143">
        <v>53408.2</v>
      </c>
      <c r="E143">
        <v>6802.95</v>
      </c>
      <c r="F143">
        <v>3214.8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53762.9</v>
      </c>
      <c r="C144">
        <v>53533.7</v>
      </c>
      <c r="D144">
        <v>53438.7</v>
      </c>
      <c r="E144">
        <v>6828.27</v>
      </c>
      <c r="F144">
        <v>3215.01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53766.7</v>
      </c>
      <c r="C145">
        <v>53524.3</v>
      </c>
      <c r="D145">
        <v>53441.4</v>
      </c>
      <c r="E145">
        <v>6829.92</v>
      </c>
      <c r="F145">
        <v>3214.89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53749.1</v>
      </c>
      <c r="C146">
        <v>53502.400000000001</v>
      </c>
      <c r="D146">
        <v>53431.199999999997</v>
      </c>
      <c r="E146">
        <v>6820.2</v>
      </c>
      <c r="F146">
        <v>3214.88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53776.3</v>
      </c>
      <c r="C147">
        <v>53524.2</v>
      </c>
      <c r="D147">
        <v>53432.4</v>
      </c>
      <c r="E147">
        <v>6822.14</v>
      </c>
      <c r="F147">
        <v>3214.76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53762.400000000001</v>
      </c>
      <c r="C148">
        <v>53531.1</v>
      </c>
      <c r="D148">
        <v>53433.599999999999</v>
      </c>
      <c r="E148">
        <v>6825.84</v>
      </c>
      <c r="F148">
        <v>3214.85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53773.4</v>
      </c>
      <c r="C149">
        <v>53544</v>
      </c>
      <c r="D149">
        <v>53447.1</v>
      </c>
      <c r="E149">
        <v>6834.89</v>
      </c>
      <c r="F149">
        <v>3214.76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53758.1</v>
      </c>
      <c r="C150">
        <v>53526.3</v>
      </c>
      <c r="D150">
        <v>53423.9</v>
      </c>
      <c r="E150">
        <v>6817.01</v>
      </c>
      <c r="F150">
        <v>3214.78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53770.400000000001</v>
      </c>
      <c r="C151">
        <v>53536.6</v>
      </c>
      <c r="D151">
        <v>53436.2</v>
      </c>
      <c r="E151">
        <v>6826.22</v>
      </c>
      <c r="F151">
        <v>3214.86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53774.400000000001</v>
      </c>
      <c r="C152">
        <v>53539</v>
      </c>
      <c r="D152">
        <v>53432.800000000003</v>
      </c>
      <c r="E152">
        <v>6823.4</v>
      </c>
      <c r="F152">
        <v>3214.96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53766.3</v>
      </c>
      <c r="C153">
        <v>53536.9</v>
      </c>
      <c r="D153">
        <v>53439.5</v>
      </c>
      <c r="E153">
        <v>6829.54</v>
      </c>
      <c r="F153">
        <v>3214.68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53781.9</v>
      </c>
      <c r="C154">
        <v>53550.5</v>
      </c>
      <c r="D154">
        <v>53454.400000000001</v>
      </c>
      <c r="E154">
        <v>6841.73</v>
      </c>
      <c r="F154">
        <v>3214.8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53751</v>
      </c>
      <c r="C155">
        <v>53520.7</v>
      </c>
      <c r="D155">
        <v>53428.7</v>
      </c>
      <c r="E155">
        <v>6820.54</v>
      </c>
      <c r="F155">
        <v>3214.94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53731.4</v>
      </c>
      <c r="C156">
        <v>53501.3</v>
      </c>
      <c r="D156">
        <v>53411</v>
      </c>
      <c r="E156">
        <v>6805.66</v>
      </c>
      <c r="F156">
        <v>3214.92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53739.9</v>
      </c>
      <c r="C157">
        <v>53510.5</v>
      </c>
      <c r="D157">
        <v>53419.5</v>
      </c>
      <c r="E157">
        <v>6811.76</v>
      </c>
      <c r="F157">
        <v>3214.96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53776.6</v>
      </c>
      <c r="C158">
        <v>53546.9</v>
      </c>
      <c r="D158">
        <v>53449.5</v>
      </c>
      <c r="E158">
        <v>6836.68</v>
      </c>
      <c r="F158">
        <v>3214.9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53751.8</v>
      </c>
      <c r="C159">
        <v>53521</v>
      </c>
      <c r="D159">
        <v>53437.7</v>
      </c>
      <c r="E159">
        <v>6828.7</v>
      </c>
      <c r="F159">
        <v>3214.85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53752.1</v>
      </c>
      <c r="C160">
        <v>53506.5</v>
      </c>
      <c r="D160">
        <v>53437.2</v>
      </c>
      <c r="E160">
        <v>6826.6</v>
      </c>
      <c r="F160">
        <v>3214.77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53769.9</v>
      </c>
      <c r="C161">
        <v>53523.4</v>
      </c>
      <c r="D161">
        <v>53442.8</v>
      </c>
      <c r="E161">
        <v>6832.01</v>
      </c>
      <c r="F161">
        <v>3214.94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53789.9</v>
      </c>
      <c r="C162">
        <v>53544.3</v>
      </c>
      <c r="D162">
        <v>53447.7</v>
      </c>
      <c r="E162">
        <v>6835.27</v>
      </c>
      <c r="F162">
        <v>3214.76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53779.4</v>
      </c>
      <c r="C163">
        <v>53549.9</v>
      </c>
      <c r="D163">
        <v>53453.599999999999</v>
      </c>
      <c r="E163">
        <v>6839.37</v>
      </c>
      <c r="F163">
        <v>3214.75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53749.2</v>
      </c>
      <c r="C164">
        <v>53519.9</v>
      </c>
      <c r="D164">
        <v>53427.9</v>
      </c>
      <c r="E164">
        <v>6818.99</v>
      </c>
      <c r="F164">
        <v>3214.91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53734.400000000001</v>
      </c>
      <c r="C165">
        <v>53503.1</v>
      </c>
      <c r="D165">
        <v>53411.8</v>
      </c>
      <c r="E165">
        <v>6806.3</v>
      </c>
      <c r="F165">
        <v>3214.95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53759.6</v>
      </c>
      <c r="C166">
        <v>53530.9</v>
      </c>
      <c r="D166">
        <v>53431.9</v>
      </c>
      <c r="E166">
        <v>6823.88</v>
      </c>
      <c r="F166">
        <v>3214.8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53775.6</v>
      </c>
      <c r="C167">
        <v>53544.9</v>
      </c>
      <c r="D167">
        <v>53450.1</v>
      </c>
      <c r="E167">
        <v>6839.38</v>
      </c>
      <c r="F167">
        <v>3214.83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53766.6</v>
      </c>
      <c r="C168">
        <v>53533.1</v>
      </c>
      <c r="D168">
        <v>53428.9</v>
      </c>
      <c r="E168">
        <v>6821.86</v>
      </c>
      <c r="F168">
        <v>3214.81</v>
      </c>
      <c r="G168">
        <v>1</v>
      </c>
      <c r="H168">
        <v>1</v>
      </c>
      <c r="I168">
        <v>0</v>
      </c>
      <c r="R168">
        <f>AVERAGE(B119:B168)</f>
        <v>53736.831999999995</v>
      </c>
      <c r="S168">
        <f>AVERAGE(C119:C168)</f>
        <v>53501.671999999991</v>
      </c>
      <c r="U168">
        <f>_xlfn.VAR.P(B119:B168)</f>
        <v>8643.2853760000235</v>
      </c>
      <c r="V168">
        <f>_xlfn.VAR.P(C119:C168)</f>
        <v>9177.9128159999655</v>
      </c>
      <c r="X168">
        <f>1.96*SQRT(U168)/50</f>
        <v>3.6443954286241604</v>
      </c>
      <c r="Y168">
        <f>1.96*SQRT(V168)/50</f>
        <v>3.7554158158023174</v>
      </c>
    </row>
    <row r="169" spans="1:25" x14ac:dyDescent="0.25">
      <c r="A169" t="s">
        <v>37</v>
      </c>
      <c r="B169">
        <v>2686910.0965</v>
      </c>
      <c r="C169" t="s">
        <v>36</v>
      </c>
    </row>
    <row r="170" spans="1:25" x14ac:dyDescent="0.25">
      <c r="A170" t="s">
        <v>87</v>
      </c>
      <c r="B170">
        <v>63959.5</v>
      </c>
      <c r="C170">
        <v>63722.400000000001</v>
      </c>
      <c r="D170">
        <v>63613.7</v>
      </c>
      <c r="E170">
        <v>21482.2</v>
      </c>
      <c r="F170">
        <v>3176.52</v>
      </c>
      <c r="G170">
        <v>1.31011E-3</v>
      </c>
      <c r="H170">
        <v>0.99511099999999997</v>
      </c>
      <c r="I170">
        <v>0</v>
      </c>
    </row>
    <row r="171" spans="1:25" x14ac:dyDescent="0.25">
      <c r="A171" t="s">
        <v>87</v>
      </c>
      <c r="B171">
        <v>63959.1</v>
      </c>
      <c r="C171">
        <v>63722</v>
      </c>
      <c r="D171">
        <v>63608.4</v>
      </c>
      <c r="E171">
        <v>21480.9</v>
      </c>
      <c r="F171">
        <v>3176.38</v>
      </c>
      <c r="G171">
        <v>1.2582299999999999E-3</v>
      </c>
      <c r="H171">
        <v>0.995116</v>
      </c>
      <c r="I171">
        <v>0</v>
      </c>
    </row>
    <row r="172" spans="1:25" x14ac:dyDescent="0.25">
      <c r="A172" t="s">
        <v>87</v>
      </c>
      <c r="B172">
        <v>63958.9</v>
      </c>
      <c r="C172">
        <v>63724.1</v>
      </c>
      <c r="D172">
        <v>63607.6</v>
      </c>
      <c r="E172">
        <v>21482.6</v>
      </c>
      <c r="F172">
        <v>3176.33</v>
      </c>
      <c r="G172">
        <v>1.2311900000000001E-3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63964.2</v>
      </c>
      <c r="C173">
        <v>63721.2</v>
      </c>
      <c r="D173">
        <v>63608.6</v>
      </c>
      <c r="E173">
        <v>21481.7</v>
      </c>
      <c r="F173">
        <v>3176.37</v>
      </c>
      <c r="G173">
        <v>1.2306299999999999E-3</v>
      </c>
      <c r="H173">
        <v>0.995116</v>
      </c>
      <c r="I173">
        <v>0</v>
      </c>
    </row>
    <row r="174" spans="1:25" x14ac:dyDescent="0.25">
      <c r="A174" t="s">
        <v>87</v>
      </c>
      <c r="B174">
        <v>63951.1</v>
      </c>
      <c r="C174">
        <v>63715.9</v>
      </c>
      <c r="D174">
        <v>63610.3</v>
      </c>
      <c r="E174">
        <v>21481.1</v>
      </c>
      <c r="F174">
        <v>3176.31</v>
      </c>
      <c r="G174">
        <v>1.2367000000000001E-3</v>
      </c>
      <c r="H174">
        <v>0.995116</v>
      </c>
      <c r="I174">
        <v>0</v>
      </c>
    </row>
    <row r="175" spans="1:25" x14ac:dyDescent="0.25">
      <c r="A175" t="s">
        <v>87</v>
      </c>
      <c r="B175">
        <v>63949.7</v>
      </c>
      <c r="C175">
        <v>63713.9</v>
      </c>
      <c r="D175">
        <v>63610.3</v>
      </c>
      <c r="E175">
        <v>21480.7</v>
      </c>
      <c r="F175">
        <v>3176.3</v>
      </c>
      <c r="G175">
        <v>1.2703300000000001E-3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63957.1</v>
      </c>
      <c r="C176">
        <v>63722.400000000001</v>
      </c>
      <c r="D176">
        <v>63610.6</v>
      </c>
      <c r="E176">
        <v>21481.200000000001</v>
      </c>
      <c r="F176">
        <v>3176.26</v>
      </c>
      <c r="G176">
        <v>1.3289700000000001E-3</v>
      </c>
      <c r="H176">
        <v>0.995116</v>
      </c>
      <c r="I176">
        <v>0</v>
      </c>
    </row>
    <row r="177" spans="1:9" x14ac:dyDescent="0.25">
      <c r="A177" t="s">
        <v>87</v>
      </c>
      <c r="B177">
        <v>63959.7</v>
      </c>
      <c r="C177">
        <v>63721.2</v>
      </c>
      <c r="D177">
        <v>63609.9</v>
      </c>
      <c r="E177">
        <v>21481.5</v>
      </c>
      <c r="F177">
        <v>3176.23</v>
      </c>
      <c r="G177">
        <v>1.2989099999999999E-3</v>
      </c>
      <c r="H177">
        <v>0.995116</v>
      </c>
      <c r="I177">
        <v>0</v>
      </c>
    </row>
    <row r="178" spans="1:9" x14ac:dyDescent="0.25">
      <c r="A178" t="s">
        <v>87</v>
      </c>
      <c r="B178">
        <v>63948.6</v>
      </c>
      <c r="C178">
        <v>63713.4</v>
      </c>
      <c r="D178">
        <v>63608.2</v>
      </c>
      <c r="E178">
        <v>21481.599999999999</v>
      </c>
      <c r="F178">
        <v>3176.36</v>
      </c>
      <c r="G178">
        <v>1.2362600000000001E-3</v>
      </c>
      <c r="H178">
        <v>0.995116</v>
      </c>
      <c r="I178">
        <v>0</v>
      </c>
    </row>
    <row r="179" spans="1:9" x14ac:dyDescent="0.25">
      <c r="A179" t="s">
        <v>87</v>
      </c>
      <c r="B179">
        <v>63959.3</v>
      </c>
      <c r="C179">
        <v>63724.1</v>
      </c>
      <c r="D179">
        <v>63609.599999999999</v>
      </c>
      <c r="E179">
        <v>21481.8</v>
      </c>
      <c r="F179">
        <v>3176.35</v>
      </c>
      <c r="G179">
        <v>1.2300799999999999E-3</v>
      </c>
      <c r="H179">
        <v>0.995116</v>
      </c>
      <c r="I179">
        <v>0</v>
      </c>
    </row>
    <row r="180" spans="1:9" x14ac:dyDescent="0.25">
      <c r="A180" t="s">
        <v>87</v>
      </c>
      <c r="B180">
        <v>63963.8</v>
      </c>
      <c r="C180">
        <v>63726.5</v>
      </c>
      <c r="D180">
        <v>63613.5</v>
      </c>
      <c r="E180">
        <v>21481.4</v>
      </c>
      <c r="F180">
        <v>3176.32</v>
      </c>
      <c r="G180">
        <v>1.2389199999999999E-3</v>
      </c>
      <c r="H180">
        <v>0.995116</v>
      </c>
      <c r="I180">
        <v>0</v>
      </c>
    </row>
    <row r="181" spans="1:9" x14ac:dyDescent="0.25">
      <c r="A181" t="s">
        <v>87</v>
      </c>
      <c r="B181">
        <v>63964.6</v>
      </c>
      <c r="C181">
        <v>63723.3</v>
      </c>
      <c r="D181">
        <v>63611.6</v>
      </c>
      <c r="E181">
        <v>21481.5</v>
      </c>
      <c r="F181">
        <v>3176.27</v>
      </c>
      <c r="G181">
        <v>1.23028E-3</v>
      </c>
      <c r="H181">
        <v>0.995116</v>
      </c>
      <c r="I181">
        <v>0</v>
      </c>
    </row>
    <row r="182" spans="1:9" x14ac:dyDescent="0.25">
      <c r="A182" t="s">
        <v>87</v>
      </c>
      <c r="B182">
        <v>63948.5</v>
      </c>
      <c r="C182">
        <v>63712</v>
      </c>
      <c r="D182">
        <v>63611</v>
      </c>
      <c r="E182">
        <v>21481.7</v>
      </c>
      <c r="F182">
        <v>3176.4</v>
      </c>
      <c r="G182">
        <v>1.2429299999999999E-3</v>
      </c>
      <c r="H182">
        <v>0.995116</v>
      </c>
      <c r="I182">
        <v>0</v>
      </c>
    </row>
    <row r="183" spans="1:9" x14ac:dyDescent="0.25">
      <c r="A183" t="s">
        <v>87</v>
      </c>
      <c r="B183">
        <v>63962.6</v>
      </c>
      <c r="C183">
        <v>63726.7</v>
      </c>
      <c r="D183">
        <v>63611.3</v>
      </c>
      <c r="E183">
        <v>21482.400000000001</v>
      </c>
      <c r="F183">
        <v>3176.31</v>
      </c>
      <c r="G183">
        <v>1.2319799999999999E-3</v>
      </c>
      <c r="H183">
        <v>0.995116</v>
      </c>
      <c r="I183">
        <v>0</v>
      </c>
    </row>
    <row r="184" spans="1:9" x14ac:dyDescent="0.25">
      <c r="A184" t="s">
        <v>87</v>
      </c>
      <c r="B184">
        <v>63959.199999999997</v>
      </c>
      <c r="C184">
        <v>63722.5</v>
      </c>
      <c r="D184">
        <v>63614</v>
      </c>
      <c r="E184">
        <v>21481.4</v>
      </c>
      <c r="F184">
        <v>3176.28</v>
      </c>
      <c r="G184">
        <v>1.2301300000000001E-3</v>
      </c>
      <c r="H184">
        <v>0.995116</v>
      </c>
      <c r="I184">
        <v>0</v>
      </c>
    </row>
    <row r="185" spans="1:9" x14ac:dyDescent="0.25">
      <c r="A185" t="s">
        <v>87</v>
      </c>
      <c r="B185">
        <v>63947.1</v>
      </c>
      <c r="C185">
        <v>63710.5</v>
      </c>
      <c r="D185">
        <v>63609.3</v>
      </c>
      <c r="E185">
        <v>21481.3</v>
      </c>
      <c r="F185">
        <v>3176.36</v>
      </c>
      <c r="G185">
        <v>1.25708E-3</v>
      </c>
      <c r="H185">
        <v>0.995116</v>
      </c>
      <c r="I185">
        <v>0</v>
      </c>
    </row>
    <row r="186" spans="1:9" x14ac:dyDescent="0.25">
      <c r="A186" t="s">
        <v>87</v>
      </c>
      <c r="B186">
        <v>63957.4</v>
      </c>
      <c r="C186">
        <v>63721.3</v>
      </c>
      <c r="D186">
        <v>63614.5</v>
      </c>
      <c r="E186">
        <v>21482.7</v>
      </c>
      <c r="F186">
        <v>3176.33</v>
      </c>
      <c r="G186">
        <v>1.2300600000000001E-3</v>
      </c>
      <c r="H186">
        <v>0.995116</v>
      </c>
      <c r="I186">
        <v>0</v>
      </c>
    </row>
    <row r="187" spans="1:9" x14ac:dyDescent="0.25">
      <c r="A187" t="s">
        <v>87</v>
      </c>
      <c r="B187">
        <v>63961.5</v>
      </c>
      <c r="C187">
        <v>63722.8</v>
      </c>
      <c r="D187">
        <v>63610.2</v>
      </c>
      <c r="E187">
        <v>21482.6</v>
      </c>
      <c r="F187">
        <v>3176.33</v>
      </c>
      <c r="G187">
        <v>1.2442499999999999E-3</v>
      </c>
      <c r="H187">
        <v>0.99511499999999997</v>
      </c>
      <c r="I187">
        <v>0</v>
      </c>
    </row>
    <row r="188" spans="1:9" x14ac:dyDescent="0.25">
      <c r="A188" t="s">
        <v>87</v>
      </c>
      <c r="B188">
        <v>63956</v>
      </c>
      <c r="C188">
        <v>63718.8</v>
      </c>
      <c r="D188">
        <v>63610</v>
      </c>
      <c r="E188">
        <v>21481.200000000001</v>
      </c>
      <c r="F188">
        <v>3176.27</v>
      </c>
      <c r="G188">
        <v>1.2335499999999999E-3</v>
      </c>
      <c r="H188">
        <v>0.995116</v>
      </c>
      <c r="I188">
        <v>0</v>
      </c>
    </row>
    <row r="189" spans="1:9" x14ac:dyDescent="0.25">
      <c r="A189" t="s">
        <v>87</v>
      </c>
      <c r="B189">
        <v>63953.5</v>
      </c>
      <c r="C189">
        <v>63716.6</v>
      </c>
      <c r="D189">
        <v>63608.5</v>
      </c>
      <c r="E189">
        <v>21481.9</v>
      </c>
      <c r="F189">
        <v>3176.32</v>
      </c>
      <c r="G189">
        <v>1.2641099999999999E-3</v>
      </c>
      <c r="H189">
        <v>0.995116</v>
      </c>
      <c r="I189">
        <v>0</v>
      </c>
    </row>
    <row r="190" spans="1:9" x14ac:dyDescent="0.25">
      <c r="A190" t="s">
        <v>87</v>
      </c>
      <c r="B190">
        <v>63955.5</v>
      </c>
      <c r="C190">
        <v>63718.9</v>
      </c>
      <c r="D190">
        <v>63612.3</v>
      </c>
      <c r="E190">
        <v>21482</v>
      </c>
      <c r="F190">
        <v>3176.33</v>
      </c>
      <c r="G190">
        <v>1.24912E-3</v>
      </c>
      <c r="H190">
        <v>0.99511499999999997</v>
      </c>
      <c r="I190">
        <v>0</v>
      </c>
    </row>
    <row r="191" spans="1:9" x14ac:dyDescent="0.25">
      <c r="A191" t="s">
        <v>87</v>
      </c>
      <c r="B191">
        <v>63957.3</v>
      </c>
      <c r="C191">
        <v>63721.599999999999</v>
      </c>
      <c r="D191">
        <v>63609.1</v>
      </c>
      <c r="E191">
        <v>21480.9</v>
      </c>
      <c r="F191">
        <v>3176.28</v>
      </c>
      <c r="G191">
        <v>1.24051E-3</v>
      </c>
      <c r="H191">
        <v>0.995116</v>
      </c>
      <c r="I191">
        <v>0</v>
      </c>
    </row>
    <row r="192" spans="1:9" x14ac:dyDescent="0.25">
      <c r="A192" t="s">
        <v>87</v>
      </c>
      <c r="B192">
        <v>63953.7</v>
      </c>
      <c r="C192">
        <v>63716.7</v>
      </c>
      <c r="D192">
        <v>63606.5</v>
      </c>
      <c r="E192">
        <v>21481.200000000001</v>
      </c>
      <c r="F192">
        <v>3176.29</v>
      </c>
      <c r="G192">
        <v>1.3637499999999999E-3</v>
      </c>
      <c r="H192">
        <v>0.99511499999999997</v>
      </c>
      <c r="I192">
        <v>0</v>
      </c>
    </row>
    <row r="193" spans="1:9" x14ac:dyDescent="0.25">
      <c r="A193" t="s">
        <v>87</v>
      </c>
      <c r="B193">
        <v>63962.2</v>
      </c>
      <c r="C193">
        <v>63726.9</v>
      </c>
      <c r="D193">
        <v>63614</v>
      </c>
      <c r="E193">
        <v>21481.5</v>
      </c>
      <c r="F193">
        <v>3176.34</v>
      </c>
      <c r="G193">
        <v>1.26888E-3</v>
      </c>
      <c r="H193">
        <v>0.99511499999999997</v>
      </c>
      <c r="I193">
        <v>0</v>
      </c>
    </row>
    <row r="194" spans="1:9" x14ac:dyDescent="0.25">
      <c r="A194" t="s">
        <v>87</v>
      </c>
      <c r="B194">
        <v>63956</v>
      </c>
      <c r="C194">
        <v>63722.1</v>
      </c>
      <c r="D194">
        <v>63611.1</v>
      </c>
      <c r="E194">
        <v>21480.799999999999</v>
      </c>
      <c r="F194">
        <v>3176.43</v>
      </c>
      <c r="G194">
        <v>1.2392600000000001E-3</v>
      </c>
      <c r="H194">
        <v>0.99511499999999997</v>
      </c>
      <c r="I194">
        <v>0</v>
      </c>
    </row>
    <row r="195" spans="1:9" x14ac:dyDescent="0.25">
      <c r="A195" t="s">
        <v>87</v>
      </c>
      <c r="B195">
        <v>63957.4</v>
      </c>
      <c r="C195">
        <v>63722.5</v>
      </c>
      <c r="D195">
        <v>63609.599999999999</v>
      </c>
      <c r="E195">
        <v>21481.599999999999</v>
      </c>
      <c r="F195">
        <v>3176.29</v>
      </c>
      <c r="G195">
        <v>1.2444400000000001E-3</v>
      </c>
      <c r="H195">
        <v>0.995116</v>
      </c>
      <c r="I195">
        <v>0</v>
      </c>
    </row>
    <row r="196" spans="1:9" x14ac:dyDescent="0.25">
      <c r="A196" t="s">
        <v>87</v>
      </c>
      <c r="B196">
        <v>63954.9</v>
      </c>
      <c r="C196">
        <v>63716.2</v>
      </c>
      <c r="D196">
        <v>63609.9</v>
      </c>
      <c r="E196">
        <v>21481.8</v>
      </c>
      <c r="F196">
        <v>3176.24</v>
      </c>
      <c r="G196">
        <v>1.23543E-3</v>
      </c>
      <c r="H196">
        <v>0.995116</v>
      </c>
      <c r="I196">
        <v>0</v>
      </c>
    </row>
    <row r="197" spans="1:9" x14ac:dyDescent="0.25">
      <c r="A197" t="s">
        <v>87</v>
      </c>
      <c r="B197">
        <v>63956.5</v>
      </c>
      <c r="C197">
        <v>63720.7</v>
      </c>
      <c r="D197">
        <v>63610.3</v>
      </c>
      <c r="E197">
        <v>21480.7</v>
      </c>
      <c r="F197">
        <v>3176.31</v>
      </c>
      <c r="G197">
        <v>1.23015E-3</v>
      </c>
      <c r="H197">
        <v>0.99511499999999997</v>
      </c>
      <c r="I197">
        <v>0</v>
      </c>
    </row>
    <row r="198" spans="1:9" x14ac:dyDescent="0.25">
      <c r="A198" t="s">
        <v>87</v>
      </c>
      <c r="B198">
        <v>63962.9</v>
      </c>
      <c r="C198">
        <v>63726.6</v>
      </c>
      <c r="D198">
        <v>63611.1</v>
      </c>
      <c r="E198">
        <v>21480.9</v>
      </c>
      <c r="F198">
        <v>3176.26</v>
      </c>
      <c r="G198">
        <v>1.2821899999999999E-3</v>
      </c>
      <c r="H198">
        <v>0.995116</v>
      </c>
      <c r="I198">
        <v>0</v>
      </c>
    </row>
    <row r="199" spans="1:9" x14ac:dyDescent="0.25">
      <c r="A199" t="s">
        <v>87</v>
      </c>
      <c r="B199">
        <v>63968.7</v>
      </c>
      <c r="C199">
        <v>63724</v>
      </c>
      <c r="D199">
        <v>63611</v>
      </c>
      <c r="E199">
        <v>21481.9</v>
      </c>
      <c r="F199">
        <v>3176.34</v>
      </c>
      <c r="G199">
        <v>1.39745E-3</v>
      </c>
      <c r="H199">
        <v>0.995116</v>
      </c>
      <c r="I199">
        <v>0</v>
      </c>
    </row>
    <row r="200" spans="1:9" x14ac:dyDescent="0.25">
      <c r="A200" t="s">
        <v>87</v>
      </c>
      <c r="B200">
        <v>63944.4</v>
      </c>
      <c r="C200">
        <v>63709.599999999999</v>
      </c>
      <c r="D200">
        <v>63606.400000000001</v>
      </c>
      <c r="E200">
        <v>21480.6</v>
      </c>
      <c r="F200">
        <v>3176.32</v>
      </c>
      <c r="G200">
        <v>1.23828E-3</v>
      </c>
      <c r="H200">
        <v>0.995116</v>
      </c>
      <c r="I200">
        <v>0</v>
      </c>
    </row>
    <row r="201" spans="1:9" x14ac:dyDescent="0.25">
      <c r="A201" t="s">
        <v>87</v>
      </c>
      <c r="B201">
        <v>63949.5</v>
      </c>
      <c r="C201">
        <v>63714.1</v>
      </c>
      <c r="D201">
        <v>63607</v>
      </c>
      <c r="E201">
        <v>21481.4</v>
      </c>
      <c r="F201">
        <v>3176.32</v>
      </c>
      <c r="G201">
        <v>1.25004E-3</v>
      </c>
      <c r="H201">
        <v>0.99511499999999997</v>
      </c>
      <c r="I201">
        <v>0</v>
      </c>
    </row>
    <row r="202" spans="1:9" x14ac:dyDescent="0.25">
      <c r="A202" t="s">
        <v>87</v>
      </c>
      <c r="B202">
        <v>63961.2</v>
      </c>
      <c r="C202">
        <v>63725.7</v>
      </c>
      <c r="D202">
        <v>63610.9</v>
      </c>
      <c r="E202">
        <v>21482.1</v>
      </c>
      <c r="F202">
        <v>3176.31</v>
      </c>
      <c r="G202">
        <v>1.2516700000000001E-3</v>
      </c>
      <c r="H202">
        <v>0.995116</v>
      </c>
      <c r="I202">
        <v>0</v>
      </c>
    </row>
    <row r="203" spans="1:9" x14ac:dyDescent="0.25">
      <c r="A203" t="s">
        <v>87</v>
      </c>
      <c r="B203">
        <v>63959.4</v>
      </c>
      <c r="C203">
        <v>63722.1</v>
      </c>
      <c r="D203">
        <v>63610.7</v>
      </c>
      <c r="E203">
        <v>21481.599999999999</v>
      </c>
      <c r="F203">
        <v>3176.28</v>
      </c>
      <c r="G203">
        <v>1.23387E-3</v>
      </c>
      <c r="H203">
        <v>0.99511499999999997</v>
      </c>
      <c r="I203">
        <v>0</v>
      </c>
    </row>
    <row r="204" spans="1:9" x14ac:dyDescent="0.25">
      <c r="A204" t="s">
        <v>87</v>
      </c>
      <c r="B204">
        <v>63947.4</v>
      </c>
      <c r="C204">
        <v>63712</v>
      </c>
      <c r="D204">
        <v>63605.7</v>
      </c>
      <c r="E204">
        <v>21480.799999999999</v>
      </c>
      <c r="F204">
        <v>3176.37</v>
      </c>
      <c r="G204">
        <v>1.2320199999999999E-3</v>
      </c>
      <c r="H204">
        <v>0.99511499999999997</v>
      </c>
      <c r="I204">
        <v>0</v>
      </c>
    </row>
    <row r="205" spans="1:9" x14ac:dyDescent="0.25">
      <c r="A205" t="s">
        <v>87</v>
      </c>
      <c r="B205">
        <v>63955.7</v>
      </c>
      <c r="C205">
        <v>63719.5</v>
      </c>
      <c r="D205">
        <v>63611.6</v>
      </c>
      <c r="E205">
        <v>21481</v>
      </c>
      <c r="F205">
        <v>3176.3</v>
      </c>
      <c r="G205">
        <v>1.23134E-3</v>
      </c>
      <c r="H205">
        <v>0.995116</v>
      </c>
      <c r="I205">
        <v>0</v>
      </c>
    </row>
    <row r="206" spans="1:9" x14ac:dyDescent="0.25">
      <c r="A206" t="s">
        <v>87</v>
      </c>
      <c r="B206">
        <v>63960.7</v>
      </c>
      <c r="C206">
        <v>63726.9</v>
      </c>
      <c r="D206">
        <v>63615.4</v>
      </c>
      <c r="E206">
        <v>21481.8</v>
      </c>
      <c r="F206">
        <v>3176.21</v>
      </c>
      <c r="G206">
        <v>1.23832E-3</v>
      </c>
      <c r="H206">
        <v>0.99511300000000003</v>
      </c>
      <c r="I206">
        <v>0</v>
      </c>
    </row>
    <row r="207" spans="1:9" x14ac:dyDescent="0.25">
      <c r="A207" t="s">
        <v>87</v>
      </c>
      <c r="B207">
        <v>63947.6</v>
      </c>
      <c r="C207">
        <v>63710.7</v>
      </c>
      <c r="D207">
        <v>63603</v>
      </c>
      <c r="E207">
        <v>21481.1</v>
      </c>
      <c r="F207">
        <v>3176.24</v>
      </c>
      <c r="G207">
        <v>1.23134E-3</v>
      </c>
      <c r="H207">
        <v>0.995116</v>
      </c>
      <c r="I207">
        <v>0</v>
      </c>
    </row>
    <row r="208" spans="1:9" x14ac:dyDescent="0.25">
      <c r="A208" t="s">
        <v>87</v>
      </c>
      <c r="B208">
        <v>63954.400000000001</v>
      </c>
      <c r="C208">
        <v>63718.8</v>
      </c>
      <c r="D208">
        <v>63614.3</v>
      </c>
      <c r="E208">
        <v>21485.9</v>
      </c>
      <c r="F208">
        <v>3176.31</v>
      </c>
      <c r="G208">
        <v>1.23631E-3</v>
      </c>
      <c r="H208">
        <v>0.995116</v>
      </c>
      <c r="I208">
        <v>0</v>
      </c>
    </row>
    <row r="209" spans="1:25" x14ac:dyDescent="0.25">
      <c r="A209" t="s">
        <v>87</v>
      </c>
      <c r="B209">
        <v>63945.2</v>
      </c>
      <c r="C209">
        <v>63709.4</v>
      </c>
      <c r="D209">
        <v>63610.3</v>
      </c>
      <c r="E209">
        <v>21481.5</v>
      </c>
      <c r="F209">
        <v>3176.33</v>
      </c>
      <c r="G209">
        <v>1.2302000000000001E-3</v>
      </c>
      <c r="H209">
        <v>0.99511400000000005</v>
      </c>
      <c r="I209">
        <v>0</v>
      </c>
    </row>
    <row r="210" spans="1:25" x14ac:dyDescent="0.25">
      <c r="A210" t="s">
        <v>87</v>
      </c>
      <c r="B210">
        <v>63944.3</v>
      </c>
      <c r="C210">
        <v>63697.7</v>
      </c>
      <c r="D210">
        <v>63609.4</v>
      </c>
      <c r="E210">
        <v>21480.5</v>
      </c>
      <c r="F210">
        <v>3176.27</v>
      </c>
      <c r="G210">
        <v>1.23094E-3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63954</v>
      </c>
      <c r="C211">
        <v>63697.9</v>
      </c>
      <c r="D211">
        <v>63609.4</v>
      </c>
      <c r="E211">
        <v>21480.5</v>
      </c>
      <c r="F211">
        <v>3176.33</v>
      </c>
      <c r="G211">
        <v>1.27096E-3</v>
      </c>
      <c r="H211">
        <v>0.99511499999999997</v>
      </c>
      <c r="I211">
        <v>0</v>
      </c>
    </row>
    <row r="212" spans="1:25" x14ac:dyDescent="0.25">
      <c r="A212" t="s">
        <v>87</v>
      </c>
      <c r="B212">
        <v>63954.6</v>
      </c>
      <c r="C212">
        <v>63717.9</v>
      </c>
      <c r="D212">
        <v>63607.9</v>
      </c>
      <c r="E212">
        <v>21480.799999999999</v>
      </c>
      <c r="F212">
        <v>3176.32</v>
      </c>
      <c r="G212">
        <v>1.47967E-3</v>
      </c>
      <c r="H212">
        <v>0.995116</v>
      </c>
      <c r="I212">
        <v>0</v>
      </c>
    </row>
    <row r="213" spans="1:25" x14ac:dyDescent="0.25">
      <c r="A213" t="s">
        <v>87</v>
      </c>
      <c r="B213">
        <v>63960.6</v>
      </c>
      <c r="C213">
        <v>63723.6</v>
      </c>
      <c r="D213">
        <v>63609</v>
      </c>
      <c r="E213">
        <v>21480.9</v>
      </c>
      <c r="F213">
        <v>3176.25</v>
      </c>
      <c r="G213">
        <v>1.2318400000000001E-3</v>
      </c>
      <c r="H213">
        <v>0.995116</v>
      </c>
      <c r="I213">
        <v>0</v>
      </c>
    </row>
    <row r="214" spans="1:25" x14ac:dyDescent="0.25">
      <c r="A214" t="s">
        <v>87</v>
      </c>
      <c r="B214">
        <v>63959.7</v>
      </c>
      <c r="C214">
        <v>63722.6</v>
      </c>
      <c r="D214">
        <v>63612.7</v>
      </c>
      <c r="E214">
        <v>21481.599999999999</v>
      </c>
      <c r="F214">
        <v>3176.36</v>
      </c>
      <c r="G214">
        <v>1.3307600000000001E-3</v>
      </c>
      <c r="H214">
        <v>0.99511499999999997</v>
      </c>
      <c r="I214">
        <v>0</v>
      </c>
    </row>
    <row r="215" spans="1:25" x14ac:dyDescent="0.25">
      <c r="A215" t="s">
        <v>87</v>
      </c>
      <c r="B215">
        <v>63956</v>
      </c>
      <c r="C215">
        <v>63719.5</v>
      </c>
      <c r="D215">
        <v>63607.3</v>
      </c>
      <c r="E215">
        <v>21481.3</v>
      </c>
      <c r="F215">
        <v>3176.25</v>
      </c>
      <c r="G215">
        <v>1.23755E-3</v>
      </c>
      <c r="H215">
        <v>0.99511300000000003</v>
      </c>
      <c r="I215">
        <v>0</v>
      </c>
    </row>
    <row r="216" spans="1:25" x14ac:dyDescent="0.25">
      <c r="A216" t="s">
        <v>87</v>
      </c>
      <c r="B216">
        <v>63944.4</v>
      </c>
      <c r="C216">
        <v>63710.7</v>
      </c>
      <c r="D216">
        <v>63606.6</v>
      </c>
      <c r="E216">
        <v>21480.6</v>
      </c>
      <c r="F216">
        <v>3176.27</v>
      </c>
      <c r="G216">
        <v>1.2398000000000001E-3</v>
      </c>
      <c r="H216">
        <v>0.995116</v>
      </c>
      <c r="I216">
        <v>0</v>
      </c>
    </row>
    <row r="217" spans="1:25" x14ac:dyDescent="0.25">
      <c r="A217" t="s">
        <v>87</v>
      </c>
      <c r="B217">
        <v>63956</v>
      </c>
      <c r="C217">
        <v>63722.9</v>
      </c>
      <c r="D217">
        <v>63614.2</v>
      </c>
      <c r="E217">
        <v>21481.7</v>
      </c>
      <c r="F217">
        <v>3176.27</v>
      </c>
      <c r="G217">
        <v>1.2578800000000001E-3</v>
      </c>
      <c r="H217">
        <v>0.99511099999999997</v>
      </c>
      <c r="I217">
        <v>0</v>
      </c>
    </row>
    <row r="218" spans="1:25" x14ac:dyDescent="0.25">
      <c r="A218" t="s">
        <v>87</v>
      </c>
      <c r="B218">
        <v>63950.7</v>
      </c>
      <c r="C218">
        <v>63715.7</v>
      </c>
      <c r="D218">
        <v>63609.9</v>
      </c>
      <c r="E218">
        <v>21482.2</v>
      </c>
      <c r="F218">
        <v>3176.33</v>
      </c>
      <c r="G218">
        <v>1.2330100000000001E-3</v>
      </c>
      <c r="H218">
        <v>0.995116</v>
      </c>
      <c r="I218">
        <v>0</v>
      </c>
    </row>
    <row r="219" spans="1:25" x14ac:dyDescent="0.25">
      <c r="A219" t="s">
        <v>87</v>
      </c>
      <c r="B219">
        <v>63949.9</v>
      </c>
      <c r="C219">
        <v>63698.9</v>
      </c>
      <c r="D219">
        <v>63611.199999999997</v>
      </c>
      <c r="E219">
        <v>21481.1</v>
      </c>
      <c r="F219">
        <v>3176.43</v>
      </c>
      <c r="G219">
        <v>1.2308200000000001E-3</v>
      </c>
      <c r="H219">
        <v>0.99511499999999997</v>
      </c>
      <c r="I219">
        <v>0</v>
      </c>
    </row>
    <row r="220" spans="1:25" x14ac:dyDescent="0.25">
      <c r="A220" t="s">
        <v>87</v>
      </c>
      <c r="B220">
        <v>63963.7</v>
      </c>
      <c r="C220">
        <v>63706.5</v>
      </c>
      <c r="D220">
        <v>63613.1</v>
      </c>
      <c r="E220">
        <v>21482.1</v>
      </c>
      <c r="F220">
        <v>3176.36</v>
      </c>
      <c r="G220">
        <v>1.24131E-3</v>
      </c>
      <c r="H220">
        <v>0.995116</v>
      </c>
      <c r="I220">
        <v>0</v>
      </c>
    </row>
    <row r="221" spans="1:25" x14ac:dyDescent="0.25">
      <c r="A221" t="s">
        <v>87</v>
      </c>
      <c r="B221">
        <v>63951.7</v>
      </c>
      <c r="C221">
        <v>63700.1</v>
      </c>
      <c r="D221">
        <v>63609.3</v>
      </c>
      <c r="E221">
        <v>21480.799999999999</v>
      </c>
      <c r="F221">
        <v>3176.47</v>
      </c>
      <c r="G221">
        <v>1.2475400000000001E-3</v>
      </c>
      <c r="H221">
        <v>0.995116</v>
      </c>
      <c r="I221">
        <v>0</v>
      </c>
    </row>
    <row r="222" spans="1:25" x14ac:dyDescent="0.25">
      <c r="A222" t="s">
        <v>87</v>
      </c>
      <c r="B222">
        <v>63955.6</v>
      </c>
      <c r="C222">
        <v>63702.9</v>
      </c>
      <c r="D222">
        <v>63614.3</v>
      </c>
      <c r="E222">
        <v>21486.3</v>
      </c>
      <c r="F222">
        <v>3176.46</v>
      </c>
      <c r="G222">
        <v>1.2397599999999999E-3</v>
      </c>
      <c r="H222">
        <v>0.99511499999999997</v>
      </c>
      <c r="I222">
        <v>0</v>
      </c>
    </row>
    <row r="223" spans="1:25" x14ac:dyDescent="0.25">
      <c r="A223" t="s">
        <v>87</v>
      </c>
      <c r="B223">
        <v>63961.5</v>
      </c>
      <c r="C223">
        <v>63714.5</v>
      </c>
      <c r="D223">
        <v>63612.6</v>
      </c>
      <c r="E223">
        <v>21481.1</v>
      </c>
      <c r="F223">
        <v>3176.3</v>
      </c>
      <c r="G223">
        <v>1.6898600000000001E-3</v>
      </c>
      <c r="H223">
        <v>0.995116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63960.6</v>
      </c>
      <c r="C224">
        <v>63723.199999999997</v>
      </c>
      <c r="D224">
        <v>63610.6</v>
      </c>
      <c r="E224">
        <v>21481.4</v>
      </c>
      <c r="F224">
        <v>3176.24</v>
      </c>
      <c r="G224">
        <v>1.2362600000000001E-3</v>
      </c>
      <c r="H224">
        <v>0.99511400000000005</v>
      </c>
      <c r="I224">
        <v>0</v>
      </c>
      <c r="R224">
        <f>AVERAGE(B175:B224)</f>
        <v>63955.65</v>
      </c>
      <c r="S224">
        <f>AVERAGE(C175:C224)</f>
        <v>63717.112000000008</v>
      </c>
      <c r="U224">
        <f>_xlfn.VAR.P(B175:B224)</f>
        <v>34.856899999996074</v>
      </c>
      <c r="V224">
        <f>_xlfn.VAR.P(C175:C224)</f>
        <v>61.761855999999845</v>
      </c>
      <c r="X224">
        <f>1.96*SQRT(U224)/50</f>
        <v>0.23143575094611887</v>
      </c>
      <c r="Y224">
        <f>1.96*SQRT(V224)/50</f>
        <v>0.30806774969775685</v>
      </c>
    </row>
    <row r="225" spans="1:9" x14ac:dyDescent="0.25">
      <c r="A225" t="s">
        <v>87</v>
      </c>
      <c r="B225">
        <v>3197851.6409</v>
      </c>
      <c r="C225" t="s">
        <v>36</v>
      </c>
    </row>
    <row r="226" spans="1:9" x14ac:dyDescent="0.25">
      <c r="A226" t="s">
        <v>103</v>
      </c>
      <c r="B226">
        <v>67462.3</v>
      </c>
      <c r="C226">
        <v>67226.8</v>
      </c>
      <c r="D226">
        <v>67112.5</v>
      </c>
      <c r="E226">
        <v>20501.2</v>
      </c>
      <c r="F226">
        <v>3351.93</v>
      </c>
      <c r="G226">
        <v>1.28662E-3</v>
      </c>
      <c r="H226">
        <v>0.995116</v>
      </c>
      <c r="I226">
        <v>0</v>
      </c>
    </row>
    <row r="227" spans="1:9" x14ac:dyDescent="0.25">
      <c r="A227" t="s">
        <v>103</v>
      </c>
      <c r="B227">
        <v>67473.399999999994</v>
      </c>
      <c r="C227">
        <v>67222.600000000006</v>
      </c>
      <c r="D227">
        <v>67112.399999999994</v>
      </c>
      <c r="E227">
        <v>20501.900000000001</v>
      </c>
      <c r="F227">
        <v>3351.73</v>
      </c>
      <c r="G227">
        <v>1.6398199999999999E-3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67452.899999999994</v>
      </c>
      <c r="C228">
        <v>67217.399999999994</v>
      </c>
      <c r="D228">
        <v>67112.3</v>
      </c>
      <c r="E228">
        <v>20501.2</v>
      </c>
      <c r="F228">
        <v>3351.79</v>
      </c>
      <c r="G228">
        <v>1.2303500000000001E-3</v>
      </c>
      <c r="H228">
        <v>0.99511400000000005</v>
      </c>
      <c r="I228">
        <v>0</v>
      </c>
    </row>
    <row r="229" spans="1:9" x14ac:dyDescent="0.25">
      <c r="A229" t="s">
        <v>103</v>
      </c>
      <c r="B229">
        <v>67457</v>
      </c>
      <c r="C229">
        <v>67220.5</v>
      </c>
      <c r="D229">
        <v>67112.600000000006</v>
      </c>
      <c r="E229">
        <v>20500.8</v>
      </c>
      <c r="F229">
        <v>3351.76</v>
      </c>
      <c r="G229">
        <v>1.4114399999999999E-3</v>
      </c>
      <c r="H229">
        <v>0.995116</v>
      </c>
      <c r="I229">
        <v>0</v>
      </c>
    </row>
    <row r="230" spans="1:9" x14ac:dyDescent="0.25">
      <c r="A230" t="s">
        <v>103</v>
      </c>
      <c r="B230">
        <v>67458</v>
      </c>
      <c r="C230">
        <v>67205.100000000006</v>
      </c>
      <c r="D230">
        <v>67114.399999999994</v>
      </c>
      <c r="E230">
        <v>20501.2</v>
      </c>
      <c r="F230">
        <v>3351.71</v>
      </c>
      <c r="G230">
        <v>1.2421999999999999E-3</v>
      </c>
      <c r="H230">
        <v>0.995116</v>
      </c>
      <c r="I230">
        <v>0</v>
      </c>
    </row>
    <row r="231" spans="1:9" x14ac:dyDescent="0.25">
      <c r="A231" t="s">
        <v>103</v>
      </c>
      <c r="B231">
        <v>67457.100000000006</v>
      </c>
      <c r="C231">
        <v>67205.899999999994</v>
      </c>
      <c r="D231">
        <v>67115.5</v>
      </c>
      <c r="E231">
        <v>20502.2</v>
      </c>
      <c r="F231">
        <v>3351.76</v>
      </c>
      <c r="G231">
        <v>1.2547599999999999E-3</v>
      </c>
      <c r="H231">
        <v>0.99511499999999997</v>
      </c>
      <c r="I231">
        <v>0</v>
      </c>
    </row>
    <row r="232" spans="1:9" x14ac:dyDescent="0.25">
      <c r="A232" t="s">
        <v>103</v>
      </c>
      <c r="B232">
        <v>67453.100000000006</v>
      </c>
      <c r="C232">
        <v>67205.2</v>
      </c>
      <c r="D232">
        <v>67113</v>
      </c>
      <c r="E232">
        <v>20500.099999999999</v>
      </c>
      <c r="F232">
        <v>3351.74</v>
      </c>
      <c r="G232">
        <v>1.2791300000000001E-3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67450.100000000006</v>
      </c>
      <c r="C233">
        <v>67201.8</v>
      </c>
      <c r="D233">
        <v>67113.600000000006</v>
      </c>
      <c r="E233">
        <v>20500.400000000001</v>
      </c>
      <c r="F233">
        <v>3351.73</v>
      </c>
      <c r="G233">
        <v>1.30393E-3</v>
      </c>
      <c r="H233">
        <v>0.995116</v>
      </c>
      <c r="I233">
        <v>0</v>
      </c>
    </row>
    <row r="234" spans="1:9" x14ac:dyDescent="0.25">
      <c r="A234" t="s">
        <v>103</v>
      </c>
      <c r="B234">
        <v>67449.7</v>
      </c>
      <c r="C234">
        <v>67197.100000000006</v>
      </c>
      <c r="D234">
        <v>67112.899999999994</v>
      </c>
      <c r="E234">
        <v>20500.7</v>
      </c>
      <c r="F234">
        <v>3351.71</v>
      </c>
      <c r="G234">
        <v>1.32558E-3</v>
      </c>
      <c r="H234">
        <v>0.995116</v>
      </c>
      <c r="I234">
        <v>0</v>
      </c>
    </row>
    <row r="235" spans="1:9" x14ac:dyDescent="0.25">
      <c r="A235" t="s">
        <v>103</v>
      </c>
      <c r="B235">
        <v>67450.3</v>
      </c>
      <c r="C235">
        <v>67203.7</v>
      </c>
      <c r="D235">
        <v>67113</v>
      </c>
      <c r="E235">
        <v>20499.900000000001</v>
      </c>
      <c r="F235">
        <v>3351.74</v>
      </c>
      <c r="G235">
        <v>1.2475400000000001E-3</v>
      </c>
      <c r="H235">
        <v>0.99511499999999997</v>
      </c>
      <c r="I235">
        <v>0</v>
      </c>
    </row>
    <row r="236" spans="1:9" x14ac:dyDescent="0.25">
      <c r="A236" t="s">
        <v>103</v>
      </c>
      <c r="B236">
        <v>67460.899999999994</v>
      </c>
      <c r="C236">
        <v>67213.7</v>
      </c>
      <c r="D236">
        <v>67113.899999999994</v>
      </c>
      <c r="E236">
        <v>20501.2</v>
      </c>
      <c r="F236">
        <v>3351.72</v>
      </c>
      <c r="G236">
        <v>1.2336700000000001E-3</v>
      </c>
      <c r="H236">
        <v>0.995116</v>
      </c>
      <c r="I236">
        <v>0</v>
      </c>
    </row>
    <row r="237" spans="1:9" x14ac:dyDescent="0.25">
      <c r="A237" t="s">
        <v>103</v>
      </c>
      <c r="B237">
        <v>67462.5</v>
      </c>
      <c r="C237">
        <v>67224.600000000006</v>
      </c>
      <c r="D237">
        <v>67111.8</v>
      </c>
      <c r="E237">
        <v>20501.2</v>
      </c>
      <c r="F237">
        <v>3351.74</v>
      </c>
      <c r="G237">
        <v>1.2363299999999999E-3</v>
      </c>
      <c r="H237">
        <v>0.995116</v>
      </c>
      <c r="I237">
        <v>0</v>
      </c>
    </row>
    <row r="238" spans="1:9" x14ac:dyDescent="0.25">
      <c r="A238" t="s">
        <v>103</v>
      </c>
      <c r="B238">
        <v>67455.3</v>
      </c>
      <c r="C238">
        <v>67218</v>
      </c>
      <c r="D238">
        <v>67110.5</v>
      </c>
      <c r="E238">
        <v>20500.2</v>
      </c>
      <c r="F238">
        <v>3351.72</v>
      </c>
      <c r="G238">
        <v>1.2301199999999999E-3</v>
      </c>
      <c r="H238">
        <v>0.995116</v>
      </c>
      <c r="I238">
        <v>0</v>
      </c>
    </row>
    <row r="239" spans="1:9" x14ac:dyDescent="0.25">
      <c r="A239" t="s">
        <v>103</v>
      </c>
      <c r="B239">
        <v>67446.5</v>
      </c>
      <c r="C239">
        <v>67212.600000000006</v>
      </c>
      <c r="D239">
        <v>67113.899999999994</v>
      </c>
      <c r="E239">
        <v>20501.099999999999</v>
      </c>
      <c r="F239">
        <v>3351.75</v>
      </c>
      <c r="G239">
        <v>1.2639400000000001E-3</v>
      </c>
      <c r="H239">
        <v>0.995116</v>
      </c>
      <c r="I239">
        <v>0</v>
      </c>
    </row>
    <row r="240" spans="1:9" x14ac:dyDescent="0.25">
      <c r="A240" t="s">
        <v>103</v>
      </c>
      <c r="B240">
        <v>67459.7</v>
      </c>
      <c r="C240">
        <v>67208.600000000006</v>
      </c>
      <c r="D240">
        <v>67114.2</v>
      </c>
      <c r="E240">
        <v>20501.2</v>
      </c>
      <c r="F240">
        <v>3351.76</v>
      </c>
      <c r="G240">
        <v>1.24307E-3</v>
      </c>
      <c r="H240">
        <v>0.995116</v>
      </c>
      <c r="I240">
        <v>0</v>
      </c>
    </row>
    <row r="241" spans="1:9" x14ac:dyDescent="0.25">
      <c r="A241" t="s">
        <v>103</v>
      </c>
      <c r="B241">
        <v>67459.399999999994</v>
      </c>
      <c r="C241">
        <v>67206.8</v>
      </c>
      <c r="D241">
        <v>67117.8</v>
      </c>
      <c r="E241">
        <v>20504.8</v>
      </c>
      <c r="F241">
        <v>3351.73</v>
      </c>
      <c r="G241">
        <v>1.23683E-3</v>
      </c>
      <c r="H241">
        <v>0.995116</v>
      </c>
      <c r="I241">
        <v>0</v>
      </c>
    </row>
    <row r="242" spans="1:9" x14ac:dyDescent="0.25">
      <c r="A242" t="s">
        <v>103</v>
      </c>
      <c r="B242">
        <v>67457.7</v>
      </c>
      <c r="C242">
        <v>67203.100000000006</v>
      </c>
      <c r="D242">
        <v>67113.899999999994</v>
      </c>
      <c r="E242">
        <v>20501</v>
      </c>
      <c r="F242">
        <v>3351.75</v>
      </c>
      <c r="G242">
        <v>1.4364200000000001E-3</v>
      </c>
      <c r="H242">
        <v>0.99511499999999997</v>
      </c>
      <c r="I242">
        <v>0</v>
      </c>
    </row>
    <row r="243" spans="1:9" x14ac:dyDescent="0.25">
      <c r="A243" t="s">
        <v>103</v>
      </c>
      <c r="B243">
        <v>67456</v>
      </c>
      <c r="C243">
        <v>67204.899999999994</v>
      </c>
      <c r="D243">
        <v>67114</v>
      </c>
      <c r="E243">
        <v>20501.099999999999</v>
      </c>
      <c r="F243">
        <v>3351.68</v>
      </c>
      <c r="G243">
        <v>1.2318299999999999E-3</v>
      </c>
      <c r="H243">
        <v>0.99511499999999997</v>
      </c>
      <c r="I243">
        <v>0</v>
      </c>
    </row>
    <row r="244" spans="1:9" x14ac:dyDescent="0.25">
      <c r="A244" t="s">
        <v>103</v>
      </c>
      <c r="B244">
        <v>67456.800000000003</v>
      </c>
      <c r="C244">
        <v>67206</v>
      </c>
      <c r="D244">
        <v>67113.3</v>
      </c>
      <c r="E244">
        <v>20500.099999999999</v>
      </c>
      <c r="F244">
        <v>3351.74</v>
      </c>
      <c r="G244">
        <v>1.23015E-3</v>
      </c>
      <c r="H244">
        <v>0.995116</v>
      </c>
      <c r="I244">
        <v>0</v>
      </c>
    </row>
    <row r="245" spans="1:9" x14ac:dyDescent="0.25">
      <c r="A245" t="s">
        <v>103</v>
      </c>
      <c r="B245">
        <v>67447.899999999994</v>
      </c>
      <c r="C245">
        <v>67206</v>
      </c>
      <c r="D245">
        <v>67113.899999999994</v>
      </c>
      <c r="E245">
        <v>20501.3</v>
      </c>
      <c r="F245">
        <v>3351.73</v>
      </c>
      <c r="G245">
        <v>1.2301E-3</v>
      </c>
      <c r="H245">
        <v>0.995116</v>
      </c>
      <c r="I245">
        <v>0</v>
      </c>
    </row>
    <row r="246" spans="1:9" x14ac:dyDescent="0.25">
      <c r="A246" t="s">
        <v>103</v>
      </c>
      <c r="B246">
        <v>67458.3</v>
      </c>
      <c r="C246">
        <v>67222.600000000006</v>
      </c>
      <c r="D246">
        <v>67112.899999999994</v>
      </c>
      <c r="E246">
        <v>20501.099999999999</v>
      </c>
      <c r="F246">
        <v>3351.76</v>
      </c>
      <c r="G246">
        <v>1.2327099999999999E-3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67460.800000000003</v>
      </c>
      <c r="C247">
        <v>67225.399999999994</v>
      </c>
      <c r="D247">
        <v>67112.5</v>
      </c>
      <c r="E247">
        <v>20501.400000000001</v>
      </c>
      <c r="F247">
        <v>3351.77</v>
      </c>
      <c r="G247">
        <v>1.2300600000000001E-3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67458.5</v>
      </c>
      <c r="C248">
        <v>67223.600000000006</v>
      </c>
      <c r="D248">
        <v>67112.3</v>
      </c>
      <c r="E248">
        <v>20501.5</v>
      </c>
      <c r="F248">
        <v>3351.76</v>
      </c>
      <c r="G248">
        <v>1.23956E-3</v>
      </c>
      <c r="H248">
        <v>0.995112</v>
      </c>
      <c r="I248">
        <v>0</v>
      </c>
    </row>
    <row r="249" spans="1:9" x14ac:dyDescent="0.25">
      <c r="A249" t="s">
        <v>103</v>
      </c>
      <c r="B249">
        <v>67457.8</v>
      </c>
      <c r="C249">
        <v>67223</v>
      </c>
      <c r="D249">
        <v>67113.100000000006</v>
      </c>
      <c r="E249">
        <v>20501.400000000001</v>
      </c>
      <c r="F249">
        <v>3351.78</v>
      </c>
      <c r="G249">
        <v>1.23737E-3</v>
      </c>
      <c r="H249">
        <v>0.995116</v>
      </c>
      <c r="I249">
        <v>0</v>
      </c>
    </row>
    <row r="250" spans="1:9" x14ac:dyDescent="0.25">
      <c r="A250" t="s">
        <v>103</v>
      </c>
      <c r="B250">
        <v>67459.199999999997</v>
      </c>
      <c r="C250">
        <v>67225.899999999994</v>
      </c>
      <c r="D250">
        <v>67112</v>
      </c>
      <c r="E250">
        <v>20500.099999999999</v>
      </c>
      <c r="F250">
        <v>3351.74</v>
      </c>
      <c r="G250">
        <v>1.2360100000000001E-3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67467.199999999997</v>
      </c>
      <c r="C251">
        <v>67231.7</v>
      </c>
      <c r="D251">
        <v>67116.600000000006</v>
      </c>
      <c r="E251">
        <v>20505.3</v>
      </c>
      <c r="F251">
        <v>3351.78</v>
      </c>
      <c r="G251">
        <v>1.23007E-3</v>
      </c>
      <c r="H251">
        <v>0.99511499999999997</v>
      </c>
      <c r="I251">
        <v>0</v>
      </c>
    </row>
    <row r="252" spans="1:9" x14ac:dyDescent="0.25">
      <c r="A252" t="s">
        <v>103</v>
      </c>
      <c r="B252">
        <v>67458</v>
      </c>
      <c r="C252">
        <v>67223.199999999997</v>
      </c>
      <c r="D252">
        <v>67112.7</v>
      </c>
      <c r="E252">
        <v>20501.599999999999</v>
      </c>
      <c r="F252">
        <v>3351.79</v>
      </c>
      <c r="G252">
        <v>1.23036E-3</v>
      </c>
      <c r="H252">
        <v>0.995116</v>
      </c>
      <c r="I252">
        <v>0</v>
      </c>
    </row>
    <row r="253" spans="1:9" x14ac:dyDescent="0.25">
      <c r="A253" t="s">
        <v>103</v>
      </c>
      <c r="B253">
        <v>67448.5</v>
      </c>
      <c r="C253">
        <v>67214.100000000006</v>
      </c>
      <c r="D253">
        <v>67111.399999999994</v>
      </c>
      <c r="E253">
        <v>20501.400000000001</v>
      </c>
      <c r="F253">
        <v>3351.76</v>
      </c>
      <c r="G253">
        <v>1.2319500000000001E-3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67466.399999999994</v>
      </c>
      <c r="C254">
        <v>67225.2</v>
      </c>
      <c r="D254">
        <v>67112</v>
      </c>
      <c r="E254">
        <v>20500.900000000001</v>
      </c>
      <c r="F254">
        <v>3351.78</v>
      </c>
      <c r="G254">
        <v>1.27235E-3</v>
      </c>
      <c r="H254">
        <v>0.99511499999999997</v>
      </c>
      <c r="I254">
        <v>0</v>
      </c>
    </row>
    <row r="255" spans="1:9" x14ac:dyDescent="0.25">
      <c r="A255" t="s">
        <v>103</v>
      </c>
      <c r="B255">
        <v>67453.399999999994</v>
      </c>
      <c r="C255">
        <v>67219.399999999994</v>
      </c>
      <c r="D255">
        <v>67113.899999999994</v>
      </c>
      <c r="E255">
        <v>20501.099999999999</v>
      </c>
      <c r="F255">
        <v>3351.77</v>
      </c>
      <c r="G255">
        <v>1.2608400000000001E-3</v>
      </c>
      <c r="H255">
        <v>0.99511300000000003</v>
      </c>
      <c r="I255">
        <v>0</v>
      </c>
    </row>
    <row r="256" spans="1:9" x14ac:dyDescent="0.25">
      <c r="A256" t="s">
        <v>103</v>
      </c>
      <c r="B256">
        <v>67447.5</v>
      </c>
      <c r="C256">
        <v>67211.399999999994</v>
      </c>
      <c r="D256">
        <v>67110.3</v>
      </c>
      <c r="E256">
        <v>20500.599999999999</v>
      </c>
      <c r="F256">
        <v>3351.74</v>
      </c>
      <c r="G256">
        <v>1.25764E-3</v>
      </c>
      <c r="H256">
        <v>0.995116</v>
      </c>
      <c r="I256">
        <v>0</v>
      </c>
    </row>
    <row r="257" spans="1:9" x14ac:dyDescent="0.25">
      <c r="A257" t="s">
        <v>103</v>
      </c>
      <c r="B257">
        <v>67460.3</v>
      </c>
      <c r="C257">
        <v>67225.7</v>
      </c>
      <c r="D257">
        <v>67112.600000000006</v>
      </c>
      <c r="E257">
        <v>20501</v>
      </c>
      <c r="F257">
        <v>3351.75</v>
      </c>
      <c r="G257">
        <v>1.2303800000000001E-3</v>
      </c>
      <c r="H257">
        <v>0.995116</v>
      </c>
      <c r="I257">
        <v>0</v>
      </c>
    </row>
    <row r="258" spans="1:9" x14ac:dyDescent="0.25">
      <c r="A258" t="s">
        <v>103</v>
      </c>
      <c r="B258">
        <v>67462.399999999994</v>
      </c>
      <c r="C258">
        <v>67226.100000000006</v>
      </c>
      <c r="D258">
        <v>67112.2</v>
      </c>
      <c r="E258">
        <v>20501.400000000001</v>
      </c>
      <c r="F258">
        <v>3351.82</v>
      </c>
      <c r="G258">
        <v>1.37397E-3</v>
      </c>
      <c r="H258">
        <v>0.99511300000000003</v>
      </c>
      <c r="I258">
        <v>0</v>
      </c>
    </row>
    <row r="259" spans="1:9" x14ac:dyDescent="0.25">
      <c r="A259" t="s">
        <v>103</v>
      </c>
      <c r="B259">
        <v>67457.3</v>
      </c>
      <c r="C259">
        <v>67221.899999999994</v>
      </c>
      <c r="D259">
        <v>67112</v>
      </c>
      <c r="E259">
        <v>20500.8</v>
      </c>
      <c r="F259">
        <v>3351.75</v>
      </c>
      <c r="G259">
        <v>1.23391E-3</v>
      </c>
      <c r="H259">
        <v>0.995116</v>
      </c>
      <c r="I259">
        <v>0</v>
      </c>
    </row>
    <row r="260" spans="1:9" x14ac:dyDescent="0.25">
      <c r="A260" t="s">
        <v>103</v>
      </c>
      <c r="B260">
        <v>67455.3</v>
      </c>
      <c r="C260">
        <v>67219.600000000006</v>
      </c>
      <c r="D260">
        <v>67111.8</v>
      </c>
      <c r="E260">
        <v>20500.3</v>
      </c>
      <c r="F260">
        <v>3351.75</v>
      </c>
      <c r="G260">
        <v>1.23043E-3</v>
      </c>
      <c r="H260">
        <v>0.995116</v>
      </c>
      <c r="I260">
        <v>0</v>
      </c>
    </row>
    <row r="261" spans="1:9" x14ac:dyDescent="0.25">
      <c r="A261" t="s">
        <v>103</v>
      </c>
      <c r="B261">
        <v>67461.3</v>
      </c>
      <c r="C261">
        <v>67227.7</v>
      </c>
      <c r="D261">
        <v>67116.399999999994</v>
      </c>
      <c r="E261">
        <v>20501.099999999999</v>
      </c>
      <c r="F261">
        <v>3351.78</v>
      </c>
      <c r="G261">
        <v>1.2764600000000001E-3</v>
      </c>
      <c r="H261">
        <v>0.99511499999999997</v>
      </c>
      <c r="I261">
        <v>0</v>
      </c>
    </row>
    <row r="262" spans="1:9" x14ac:dyDescent="0.25">
      <c r="A262" t="s">
        <v>103</v>
      </c>
      <c r="B262">
        <v>67461.399999999994</v>
      </c>
      <c r="C262">
        <v>67225.8</v>
      </c>
      <c r="D262">
        <v>67115.100000000006</v>
      </c>
      <c r="E262">
        <v>20500.5</v>
      </c>
      <c r="F262">
        <v>3351.77</v>
      </c>
      <c r="G262">
        <v>1.2308200000000001E-3</v>
      </c>
      <c r="H262">
        <v>0.995116</v>
      </c>
      <c r="I262">
        <v>0</v>
      </c>
    </row>
    <row r="263" spans="1:9" x14ac:dyDescent="0.25">
      <c r="A263" t="s">
        <v>103</v>
      </c>
      <c r="B263">
        <v>67446.100000000006</v>
      </c>
      <c r="C263">
        <v>67212.5</v>
      </c>
      <c r="D263">
        <v>67110.5</v>
      </c>
      <c r="E263">
        <v>20501</v>
      </c>
      <c r="F263">
        <v>3351.75</v>
      </c>
      <c r="G263">
        <v>1.38188E-3</v>
      </c>
      <c r="H263">
        <v>0.995116</v>
      </c>
      <c r="I263">
        <v>0</v>
      </c>
    </row>
    <row r="264" spans="1:9" x14ac:dyDescent="0.25">
      <c r="A264" t="s">
        <v>103</v>
      </c>
      <c r="B264">
        <v>67448.3</v>
      </c>
      <c r="C264">
        <v>67213.7</v>
      </c>
      <c r="D264">
        <v>67110.8</v>
      </c>
      <c r="E264">
        <v>20500.2</v>
      </c>
      <c r="F264">
        <v>3351.72</v>
      </c>
      <c r="G264">
        <v>1.2301E-3</v>
      </c>
      <c r="H264">
        <v>0.99511499999999997</v>
      </c>
      <c r="I264">
        <v>0</v>
      </c>
    </row>
    <row r="265" spans="1:9" x14ac:dyDescent="0.25">
      <c r="A265" t="s">
        <v>103</v>
      </c>
      <c r="B265">
        <v>67460.5</v>
      </c>
      <c r="C265">
        <v>67223.399999999994</v>
      </c>
      <c r="D265">
        <v>67111.8</v>
      </c>
      <c r="E265">
        <v>20500.400000000001</v>
      </c>
      <c r="F265">
        <v>3351.82</v>
      </c>
      <c r="G265">
        <v>1.23766E-3</v>
      </c>
      <c r="H265">
        <v>0.995116</v>
      </c>
      <c r="I265">
        <v>0</v>
      </c>
    </row>
    <row r="266" spans="1:9" x14ac:dyDescent="0.25">
      <c r="A266" t="s">
        <v>103</v>
      </c>
      <c r="B266">
        <v>67451</v>
      </c>
      <c r="C266">
        <v>67215.600000000006</v>
      </c>
      <c r="D266">
        <v>67111.3</v>
      </c>
      <c r="E266">
        <v>20500.7</v>
      </c>
      <c r="F266">
        <v>3351.77</v>
      </c>
      <c r="G266">
        <v>1.23678E-3</v>
      </c>
      <c r="H266">
        <v>0.99511499999999997</v>
      </c>
      <c r="I266">
        <v>0</v>
      </c>
    </row>
    <row r="267" spans="1:9" x14ac:dyDescent="0.25">
      <c r="A267" t="s">
        <v>103</v>
      </c>
      <c r="B267">
        <v>67460</v>
      </c>
      <c r="C267">
        <v>67225.8</v>
      </c>
      <c r="D267">
        <v>67112.7</v>
      </c>
      <c r="E267">
        <v>20500.7</v>
      </c>
      <c r="F267">
        <v>3351.78</v>
      </c>
      <c r="G267">
        <v>1.2438200000000001E-3</v>
      </c>
      <c r="H267">
        <v>0.995116</v>
      </c>
      <c r="I267">
        <v>0</v>
      </c>
    </row>
    <row r="268" spans="1:9" x14ac:dyDescent="0.25">
      <c r="A268" t="s">
        <v>103</v>
      </c>
      <c r="B268">
        <v>67463.199999999997</v>
      </c>
      <c r="C268">
        <v>67227.5</v>
      </c>
      <c r="D268">
        <v>67113.100000000006</v>
      </c>
      <c r="E268">
        <v>20501.2</v>
      </c>
      <c r="F268">
        <v>3351.75</v>
      </c>
      <c r="G268">
        <v>1.2360299999999999E-3</v>
      </c>
      <c r="H268">
        <v>0.995116</v>
      </c>
      <c r="I268">
        <v>0</v>
      </c>
    </row>
    <row r="269" spans="1:9" x14ac:dyDescent="0.25">
      <c r="A269" t="s">
        <v>103</v>
      </c>
      <c r="B269">
        <v>67459.7</v>
      </c>
      <c r="C269">
        <v>67222.399999999994</v>
      </c>
      <c r="D269">
        <v>67111.399999999994</v>
      </c>
      <c r="E269">
        <v>20500.8</v>
      </c>
      <c r="F269">
        <v>3351.75</v>
      </c>
      <c r="G269">
        <v>1.33774E-3</v>
      </c>
      <c r="H269">
        <v>0.99511499999999997</v>
      </c>
      <c r="I269">
        <v>0</v>
      </c>
    </row>
    <row r="270" spans="1:9" x14ac:dyDescent="0.25">
      <c r="A270" t="s">
        <v>103</v>
      </c>
      <c r="B270">
        <v>67446.399999999994</v>
      </c>
      <c r="C270">
        <v>67211.899999999994</v>
      </c>
      <c r="D270">
        <v>67110.2</v>
      </c>
      <c r="E270">
        <v>20500.599999999999</v>
      </c>
      <c r="F270">
        <v>3351.74</v>
      </c>
      <c r="G270">
        <v>1.2348700000000001E-3</v>
      </c>
      <c r="H270">
        <v>0.995116</v>
      </c>
      <c r="I270">
        <v>0</v>
      </c>
    </row>
    <row r="271" spans="1:9" x14ac:dyDescent="0.25">
      <c r="A271" t="s">
        <v>103</v>
      </c>
      <c r="B271">
        <v>67455.7</v>
      </c>
      <c r="C271">
        <v>67221.2</v>
      </c>
      <c r="D271">
        <v>67114.5</v>
      </c>
      <c r="E271">
        <v>20502</v>
      </c>
      <c r="F271">
        <v>3351.68</v>
      </c>
      <c r="G271">
        <v>1.2306000000000001E-3</v>
      </c>
      <c r="H271">
        <v>0.995116</v>
      </c>
      <c r="I271">
        <v>0</v>
      </c>
    </row>
    <row r="272" spans="1:9" x14ac:dyDescent="0.25">
      <c r="A272" t="s">
        <v>103</v>
      </c>
      <c r="B272">
        <v>67459.100000000006</v>
      </c>
      <c r="C272">
        <v>67225.3</v>
      </c>
      <c r="D272">
        <v>67112.3</v>
      </c>
      <c r="E272">
        <v>20501.3</v>
      </c>
      <c r="F272">
        <v>3351.76</v>
      </c>
      <c r="G272">
        <v>1.2774399999999999E-3</v>
      </c>
      <c r="H272">
        <v>0.99511499999999997</v>
      </c>
      <c r="I272">
        <v>0</v>
      </c>
    </row>
    <row r="273" spans="1:25" x14ac:dyDescent="0.25">
      <c r="A273" t="s">
        <v>103</v>
      </c>
      <c r="B273">
        <v>67458.8</v>
      </c>
      <c r="C273">
        <v>67222.8</v>
      </c>
      <c r="D273">
        <v>67112.5</v>
      </c>
      <c r="E273">
        <v>20501.900000000001</v>
      </c>
      <c r="F273">
        <v>3351.74</v>
      </c>
      <c r="G273">
        <v>1.2505400000000001E-3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67453.8</v>
      </c>
      <c r="C274">
        <v>67218.600000000006</v>
      </c>
      <c r="D274">
        <v>67111.600000000006</v>
      </c>
      <c r="E274">
        <v>20500.5</v>
      </c>
      <c r="F274">
        <v>3351.78</v>
      </c>
      <c r="G274">
        <v>1.2496199999999999E-3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67459.5</v>
      </c>
      <c r="C275">
        <v>67224.100000000006</v>
      </c>
      <c r="D275">
        <v>67112.5</v>
      </c>
      <c r="E275">
        <v>20500.5</v>
      </c>
      <c r="F275">
        <v>3351.7</v>
      </c>
      <c r="G275">
        <v>1.24482E-3</v>
      </c>
      <c r="H275">
        <v>0.995116</v>
      </c>
      <c r="I275">
        <v>0</v>
      </c>
    </row>
    <row r="276" spans="1:25" x14ac:dyDescent="0.25">
      <c r="A276" t="s">
        <v>103</v>
      </c>
      <c r="B276">
        <v>67461.8</v>
      </c>
      <c r="C276">
        <v>67224.399999999994</v>
      </c>
      <c r="D276">
        <v>67111.600000000006</v>
      </c>
      <c r="E276">
        <v>20500.8</v>
      </c>
      <c r="F276">
        <v>3351.77</v>
      </c>
      <c r="G276">
        <v>1.2476399999999999E-3</v>
      </c>
      <c r="H276">
        <v>0.995116</v>
      </c>
      <c r="I276">
        <v>0</v>
      </c>
    </row>
    <row r="277" spans="1:25" x14ac:dyDescent="0.25">
      <c r="A277" t="s">
        <v>103</v>
      </c>
      <c r="B277">
        <v>67443.199999999997</v>
      </c>
      <c r="C277">
        <v>67209.399999999994</v>
      </c>
      <c r="D277">
        <v>67109.399999999994</v>
      </c>
      <c r="E277">
        <v>20500.7</v>
      </c>
      <c r="F277">
        <v>3351.7</v>
      </c>
      <c r="G277">
        <v>1.24855E-3</v>
      </c>
      <c r="H277">
        <v>0.995116</v>
      </c>
      <c r="I277">
        <v>0</v>
      </c>
    </row>
    <row r="278" spans="1:25" x14ac:dyDescent="0.25">
      <c r="A278" t="s">
        <v>103</v>
      </c>
      <c r="B278">
        <v>67455</v>
      </c>
      <c r="C278">
        <v>67219.5</v>
      </c>
      <c r="D278">
        <v>67112.2</v>
      </c>
      <c r="E278">
        <v>20501.3</v>
      </c>
      <c r="F278">
        <v>3351.76</v>
      </c>
      <c r="G278">
        <v>1.28231E-3</v>
      </c>
      <c r="H278">
        <v>0.995116</v>
      </c>
      <c r="I278">
        <v>0</v>
      </c>
    </row>
    <row r="279" spans="1:25" x14ac:dyDescent="0.25">
      <c r="A279" t="s">
        <v>103</v>
      </c>
      <c r="B279">
        <v>67461</v>
      </c>
      <c r="C279">
        <v>67227.7</v>
      </c>
      <c r="D279">
        <v>67116.3</v>
      </c>
      <c r="E279">
        <v>20501.400000000001</v>
      </c>
      <c r="F279">
        <v>3351.79</v>
      </c>
      <c r="G279">
        <v>1.2415499999999999E-3</v>
      </c>
      <c r="H279">
        <v>0.995116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67456.7</v>
      </c>
      <c r="C280">
        <v>67221.7</v>
      </c>
      <c r="D280">
        <v>67110.899999999994</v>
      </c>
      <c r="E280">
        <v>20499.900000000001</v>
      </c>
      <c r="F280">
        <v>3351.72</v>
      </c>
      <c r="G280">
        <v>1.23532E-3</v>
      </c>
      <c r="H280">
        <v>0.99511499999999997</v>
      </c>
      <c r="I280">
        <v>0</v>
      </c>
      <c r="R280">
        <f>AVERAGE(B231:B280)</f>
        <v>67456.328000000009</v>
      </c>
      <c r="S280">
        <f>AVERAGE(C231:C280)</f>
        <v>67217.555999999997</v>
      </c>
      <c r="U280">
        <f>_xlfn.VAR.P(B231:B280)</f>
        <v>30.74521599999434</v>
      </c>
      <c r="V280">
        <f>_xlfn.VAR.P(C231:C280)</f>
        <v>73.015263999993692</v>
      </c>
      <c r="X280">
        <f>1.96*SQRT(U280)/50</f>
        <v>0.2173576056047529</v>
      </c>
      <c r="Y280">
        <f>1.96*SQRT(V280)/50</f>
        <v>0.33495996070120126</v>
      </c>
    </row>
    <row r="281" spans="1:25" x14ac:dyDescent="0.25">
      <c r="A281" t="s">
        <v>103</v>
      </c>
      <c r="B281">
        <v>3372884.3459999999</v>
      </c>
      <c r="C281" t="s">
        <v>36</v>
      </c>
    </row>
    <row r="282" spans="1:25" x14ac:dyDescent="0.25">
      <c r="A282" t="s">
        <v>88</v>
      </c>
      <c r="B282">
        <v>63912.800000000003</v>
      </c>
      <c r="C282">
        <v>63683.1</v>
      </c>
      <c r="D282">
        <v>63581.8</v>
      </c>
      <c r="E282">
        <v>21456.2</v>
      </c>
      <c r="F282">
        <v>3176.14</v>
      </c>
      <c r="G282">
        <v>1.2319399999999999E-3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63921.2</v>
      </c>
      <c r="C283">
        <v>63692.800000000003</v>
      </c>
      <c r="D283">
        <v>63584.2</v>
      </c>
      <c r="E283">
        <v>21454.9</v>
      </c>
      <c r="F283">
        <v>3176.12</v>
      </c>
      <c r="G283">
        <v>1.23065E-3</v>
      </c>
      <c r="H283">
        <v>0.995116</v>
      </c>
      <c r="I283">
        <v>0</v>
      </c>
    </row>
    <row r="284" spans="1:25" x14ac:dyDescent="0.25">
      <c r="A284" t="s">
        <v>88</v>
      </c>
      <c r="B284">
        <v>63930.1</v>
      </c>
      <c r="C284">
        <v>63699.3</v>
      </c>
      <c r="D284">
        <v>63587.1</v>
      </c>
      <c r="E284">
        <v>21455.200000000001</v>
      </c>
      <c r="F284">
        <v>3176.12</v>
      </c>
      <c r="G284">
        <v>1.25226E-3</v>
      </c>
      <c r="H284">
        <v>0.995116</v>
      </c>
      <c r="I284">
        <v>0</v>
      </c>
    </row>
    <row r="285" spans="1:25" x14ac:dyDescent="0.25">
      <c r="A285" t="s">
        <v>88</v>
      </c>
      <c r="B285">
        <v>63909.9</v>
      </c>
      <c r="C285">
        <v>63681</v>
      </c>
      <c r="D285">
        <v>63580.2</v>
      </c>
      <c r="E285">
        <v>21455.1</v>
      </c>
      <c r="F285">
        <v>3176.08</v>
      </c>
      <c r="G285">
        <v>1.3215499999999999E-3</v>
      </c>
      <c r="H285">
        <v>0.995116</v>
      </c>
      <c r="I285">
        <v>0</v>
      </c>
    </row>
    <row r="286" spans="1:25" x14ac:dyDescent="0.25">
      <c r="A286" t="s">
        <v>88</v>
      </c>
      <c r="B286">
        <v>63913.599999999999</v>
      </c>
      <c r="C286">
        <v>63683.8</v>
      </c>
      <c r="D286">
        <v>63581.8</v>
      </c>
      <c r="E286">
        <v>21456</v>
      </c>
      <c r="F286">
        <v>3176.14</v>
      </c>
      <c r="G286">
        <v>1.2388200000000001E-3</v>
      </c>
      <c r="H286">
        <v>0.995116</v>
      </c>
      <c r="I286">
        <v>0</v>
      </c>
    </row>
    <row r="287" spans="1:25" x14ac:dyDescent="0.25">
      <c r="A287" t="s">
        <v>88</v>
      </c>
      <c r="B287">
        <v>63924.9</v>
      </c>
      <c r="C287">
        <v>63695.6</v>
      </c>
      <c r="D287">
        <v>63586.6</v>
      </c>
      <c r="E287">
        <v>21455.4</v>
      </c>
      <c r="F287">
        <v>3176.08</v>
      </c>
      <c r="G287">
        <v>1.29956E-3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63928.6</v>
      </c>
      <c r="C288">
        <v>63699.1</v>
      </c>
      <c r="D288">
        <v>63587.199999999997</v>
      </c>
      <c r="E288">
        <v>21455.1</v>
      </c>
      <c r="F288">
        <v>3176.07</v>
      </c>
      <c r="G288">
        <v>1.25493E-3</v>
      </c>
      <c r="H288">
        <v>0.995116</v>
      </c>
      <c r="I288">
        <v>0</v>
      </c>
    </row>
    <row r="289" spans="1:9" x14ac:dyDescent="0.25">
      <c r="A289" t="s">
        <v>88</v>
      </c>
      <c r="B289">
        <v>63923.1</v>
      </c>
      <c r="C289">
        <v>63692.6</v>
      </c>
      <c r="D289">
        <v>63583.199999999997</v>
      </c>
      <c r="E289">
        <v>21455.8</v>
      </c>
      <c r="F289">
        <v>3176.1</v>
      </c>
      <c r="G289">
        <v>1.2865400000000001E-3</v>
      </c>
      <c r="H289">
        <v>0.995116</v>
      </c>
      <c r="I289">
        <v>0</v>
      </c>
    </row>
    <row r="290" spans="1:9" x14ac:dyDescent="0.25">
      <c r="A290" t="s">
        <v>88</v>
      </c>
      <c r="B290">
        <v>63910.8</v>
      </c>
      <c r="C290">
        <v>63682.3</v>
      </c>
      <c r="D290">
        <v>63580.9</v>
      </c>
      <c r="E290">
        <v>21454.5</v>
      </c>
      <c r="F290">
        <v>3176.04</v>
      </c>
      <c r="G290">
        <v>1.24803E-3</v>
      </c>
      <c r="H290">
        <v>0.995116</v>
      </c>
      <c r="I290">
        <v>0</v>
      </c>
    </row>
    <row r="291" spans="1:9" x14ac:dyDescent="0.25">
      <c r="A291" t="s">
        <v>88</v>
      </c>
      <c r="B291">
        <v>63922.7</v>
      </c>
      <c r="C291">
        <v>63694.2</v>
      </c>
      <c r="D291">
        <v>63585.5</v>
      </c>
      <c r="E291">
        <v>21455.1</v>
      </c>
      <c r="F291">
        <v>3176.16</v>
      </c>
      <c r="G291">
        <v>1.2662299999999999E-3</v>
      </c>
      <c r="H291">
        <v>0.99511499999999997</v>
      </c>
      <c r="I291">
        <v>0</v>
      </c>
    </row>
    <row r="292" spans="1:9" x14ac:dyDescent="0.25">
      <c r="A292" t="s">
        <v>88</v>
      </c>
      <c r="B292">
        <v>63925.4</v>
      </c>
      <c r="C292">
        <v>63696.2</v>
      </c>
      <c r="D292">
        <v>63583.3</v>
      </c>
      <c r="E292">
        <v>21455.8</v>
      </c>
      <c r="F292">
        <v>3176.09</v>
      </c>
      <c r="G292">
        <v>1.2303699999999999E-3</v>
      </c>
      <c r="H292">
        <v>0.99511499999999997</v>
      </c>
      <c r="I292">
        <v>0</v>
      </c>
    </row>
    <row r="293" spans="1:9" x14ac:dyDescent="0.25">
      <c r="A293" t="s">
        <v>88</v>
      </c>
      <c r="B293">
        <v>63911.6</v>
      </c>
      <c r="C293">
        <v>63682.3</v>
      </c>
      <c r="D293">
        <v>63580.7</v>
      </c>
      <c r="E293">
        <v>21455</v>
      </c>
      <c r="F293">
        <v>3176.08</v>
      </c>
      <c r="G293">
        <v>1.2425800000000001E-3</v>
      </c>
      <c r="H293">
        <v>0.99511300000000003</v>
      </c>
      <c r="I293">
        <v>0</v>
      </c>
    </row>
    <row r="294" spans="1:9" x14ac:dyDescent="0.25">
      <c r="A294" t="s">
        <v>88</v>
      </c>
      <c r="B294">
        <v>63922.8</v>
      </c>
      <c r="C294">
        <v>63695.199999999997</v>
      </c>
      <c r="D294">
        <v>63583</v>
      </c>
      <c r="E294">
        <v>21455.3</v>
      </c>
      <c r="F294">
        <v>3176.09</v>
      </c>
      <c r="G294">
        <v>1.23102E-3</v>
      </c>
      <c r="H294">
        <v>0.995116</v>
      </c>
      <c r="I294">
        <v>0</v>
      </c>
    </row>
    <row r="295" spans="1:9" x14ac:dyDescent="0.25">
      <c r="A295" t="s">
        <v>88</v>
      </c>
      <c r="B295">
        <v>63923.9</v>
      </c>
      <c r="C295">
        <v>63696.4</v>
      </c>
      <c r="D295">
        <v>63586.400000000001</v>
      </c>
      <c r="E295">
        <v>21455.599999999999</v>
      </c>
      <c r="F295">
        <v>3176.13</v>
      </c>
      <c r="G295">
        <v>1.4518999999999999E-3</v>
      </c>
      <c r="H295">
        <v>0.995116</v>
      </c>
      <c r="I295">
        <v>0</v>
      </c>
    </row>
    <row r="296" spans="1:9" x14ac:dyDescent="0.25">
      <c r="A296" t="s">
        <v>88</v>
      </c>
      <c r="B296">
        <v>63918.3</v>
      </c>
      <c r="C296">
        <v>63689.7</v>
      </c>
      <c r="D296">
        <v>63584.4</v>
      </c>
      <c r="E296">
        <v>21456.3</v>
      </c>
      <c r="F296">
        <v>3176.05</v>
      </c>
      <c r="G296">
        <v>1.2989399999999999E-3</v>
      </c>
      <c r="H296">
        <v>0.995116</v>
      </c>
      <c r="I296">
        <v>0</v>
      </c>
    </row>
    <row r="297" spans="1:9" x14ac:dyDescent="0.25">
      <c r="A297" t="s">
        <v>88</v>
      </c>
      <c r="B297">
        <v>63913.5</v>
      </c>
      <c r="C297">
        <v>63685.4</v>
      </c>
      <c r="D297">
        <v>63581.599999999999</v>
      </c>
      <c r="E297">
        <v>21455.9</v>
      </c>
      <c r="F297">
        <v>3176.18</v>
      </c>
      <c r="G297">
        <v>1.2350900000000001E-3</v>
      </c>
      <c r="H297">
        <v>0.995116</v>
      </c>
      <c r="I297">
        <v>0</v>
      </c>
    </row>
    <row r="298" spans="1:9" x14ac:dyDescent="0.25">
      <c r="A298" t="s">
        <v>88</v>
      </c>
      <c r="B298">
        <v>63921.599999999999</v>
      </c>
      <c r="C298">
        <v>63692.4</v>
      </c>
      <c r="D298">
        <v>63585.7</v>
      </c>
      <c r="E298">
        <v>21456.5</v>
      </c>
      <c r="F298">
        <v>3176.11</v>
      </c>
      <c r="G298">
        <v>1.2301899999999999E-3</v>
      </c>
      <c r="H298">
        <v>0.995116</v>
      </c>
      <c r="I298">
        <v>0</v>
      </c>
    </row>
    <row r="299" spans="1:9" x14ac:dyDescent="0.25">
      <c r="A299" t="s">
        <v>88</v>
      </c>
      <c r="B299">
        <v>63927.4</v>
      </c>
      <c r="C299">
        <v>63696.2</v>
      </c>
      <c r="D299">
        <v>63583.1</v>
      </c>
      <c r="E299">
        <v>21455.4</v>
      </c>
      <c r="F299">
        <v>3176.11</v>
      </c>
      <c r="G299">
        <v>1.2311900000000001E-3</v>
      </c>
      <c r="H299">
        <v>0.99511499999999997</v>
      </c>
      <c r="I299">
        <v>0</v>
      </c>
    </row>
    <row r="300" spans="1:9" x14ac:dyDescent="0.25">
      <c r="A300" t="s">
        <v>88</v>
      </c>
      <c r="B300">
        <v>63914</v>
      </c>
      <c r="C300">
        <v>63682</v>
      </c>
      <c r="D300">
        <v>63581.3</v>
      </c>
      <c r="E300">
        <v>21455.8</v>
      </c>
      <c r="F300">
        <v>3176.12</v>
      </c>
      <c r="G300">
        <v>1.3221299999999999E-3</v>
      </c>
      <c r="H300">
        <v>0.995116</v>
      </c>
      <c r="I300">
        <v>0</v>
      </c>
    </row>
    <row r="301" spans="1:9" x14ac:dyDescent="0.25">
      <c r="A301" t="s">
        <v>88</v>
      </c>
      <c r="B301">
        <v>63920.1</v>
      </c>
      <c r="C301">
        <v>63686.3</v>
      </c>
      <c r="D301">
        <v>63582.9</v>
      </c>
      <c r="E301">
        <v>21455.8</v>
      </c>
      <c r="F301">
        <v>3176.02</v>
      </c>
      <c r="G301">
        <v>1.23573E-3</v>
      </c>
      <c r="H301">
        <v>0.99511499999999997</v>
      </c>
      <c r="I301">
        <v>0</v>
      </c>
    </row>
    <row r="302" spans="1:9" x14ac:dyDescent="0.25">
      <c r="A302" t="s">
        <v>88</v>
      </c>
      <c r="B302">
        <v>63922.8</v>
      </c>
      <c r="C302">
        <v>63695.4</v>
      </c>
      <c r="D302">
        <v>63586.8</v>
      </c>
      <c r="E302">
        <v>21455.9</v>
      </c>
      <c r="F302">
        <v>3176.05</v>
      </c>
      <c r="G302">
        <v>1.2732399999999999E-3</v>
      </c>
      <c r="H302">
        <v>0.995116</v>
      </c>
      <c r="I302">
        <v>0</v>
      </c>
    </row>
    <row r="303" spans="1:9" x14ac:dyDescent="0.25">
      <c r="A303" t="s">
        <v>88</v>
      </c>
      <c r="B303">
        <v>63930.400000000001</v>
      </c>
      <c r="C303">
        <v>63701.7</v>
      </c>
      <c r="D303">
        <v>63592.2</v>
      </c>
      <c r="E303">
        <v>21459.8</v>
      </c>
      <c r="F303">
        <v>3176.06</v>
      </c>
      <c r="G303">
        <v>1.2327600000000001E-3</v>
      </c>
      <c r="H303">
        <v>0.995116</v>
      </c>
      <c r="I303">
        <v>0</v>
      </c>
    </row>
    <row r="304" spans="1:9" x14ac:dyDescent="0.25">
      <c r="A304" t="s">
        <v>88</v>
      </c>
      <c r="B304">
        <v>63909.2</v>
      </c>
      <c r="C304">
        <v>63679.7</v>
      </c>
      <c r="D304">
        <v>63580.5</v>
      </c>
      <c r="E304">
        <v>21455.5</v>
      </c>
      <c r="F304">
        <v>3176.12</v>
      </c>
      <c r="G304">
        <v>1.2304799999999999E-3</v>
      </c>
      <c r="H304">
        <v>0.995116</v>
      </c>
      <c r="I304">
        <v>0</v>
      </c>
    </row>
    <row r="305" spans="1:9" x14ac:dyDescent="0.25">
      <c r="A305" t="s">
        <v>88</v>
      </c>
      <c r="B305">
        <v>63915.199999999997</v>
      </c>
      <c r="C305">
        <v>63686.1</v>
      </c>
      <c r="D305">
        <v>63582.5</v>
      </c>
      <c r="E305">
        <v>21455.7</v>
      </c>
      <c r="F305">
        <v>3176.12</v>
      </c>
      <c r="G305">
        <v>1.24154E-3</v>
      </c>
      <c r="H305">
        <v>0.99511300000000003</v>
      </c>
      <c r="I305">
        <v>0</v>
      </c>
    </row>
    <row r="306" spans="1:9" x14ac:dyDescent="0.25">
      <c r="A306" t="s">
        <v>88</v>
      </c>
      <c r="B306">
        <v>63924.7</v>
      </c>
      <c r="C306">
        <v>63696.2</v>
      </c>
      <c r="D306">
        <v>63583.5</v>
      </c>
      <c r="E306">
        <v>21455.9</v>
      </c>
      <c r="F306">
        <v>3176.07</v>
      </c>
      <c r="G306">
        <v>1.2305199999999999E-3</v>
      </c>
      <c r="H306">
        <v>0.99511499999999997</v>
      </c>
      <c r="I306">
        <v>0</v>
      </c>
    </row>
    <row r="307" spans="1:9" x14ac:dyDescent="0.25">
      <c r="A307" t="s">
        <v>88</v>
      </c>
      <c r="B307">
        <v>63921.5</v>
      </c>
      <c r="C307">
        <v>63693.2</v>
      </c>
      <c r="D307">
        <v>63585.7</v>
      </c>
      <c r="E307">
        <v>21456</v>
      </c>
      <c r="F307">
        <v>3176.19</v>
      </c>
      <c r="G307">
        <v>1.2338500000000001E-3</v>
      </c>
      <c r="H307">
        <v>0.995116</v>
      </c>
      <c r="I307">
        <v>0</v>
      </c>
    </row>
    <row r="308" spans="1:9" x14ac:dyDescent="0.25">
      <c r="A308" t="s">
        <v>88</v>
      </c>
      <c r="B308">
        <v>63921.1</v>
      </c>
      <c r="C308">
        <v>63691.9</v>
      </c>
      <c r="D308">
        <v>63582.400000000001</v>
      </c>
      <c r="E308">
        <v>21455.3</v>
      </c>
      <c r="F308">
        <v>3176.09</v>
      </c>
      <c r="G308">
        <v>1.2381200000000001E-3</v>
      </c>
      <c r="H308">
        <v>0.995116</v>
      </c>
      <c r="I308">
        <v>0</v>
      </c>
    </row>
    <row r="309" spans="1:9" x14ac:dyDescent="0.25">
      <c r="A309" t="s">
        <v>88</v>
      </c>
      <c r="B309">
        <v>63918.2</v>
      </c>
      <c r="C309">
        <v>63689.7</v>
      </c>
      <c r="D309">
        <v>63583.5</v>
      </c>
      <c r="E309">
        <v>21455.599999999999</v>
      </c>
      <c r="F309">
        <v>3176.23</v>
      </c>
      <c r="G309">
        <v>1.23792E-3</v>
      </c>
      <c r="H309">
        <v>0.995116</v>
      </c>
      <c r="I309">
        <v>0</v>
      </c>
    </row>
    <row r="310" spans="1:9" x14ac:dyDescent="0.25">
      <c r="A310" t="s">
        <v>88</v>
      </c>
      <c r="B310">
        <v>63929.3</v>
      </c>
      <c r="C310">
        <v>63699.9</v>
      </c>
      <c r="D310">
        <v>63587.6</v>
      </c>
      <c r="E310">
        <v>21455.7</v>
      </c>
      <c r="F310">
        <v>3176.09</v>
      </c>
      <c r="G310">
        <v>1.2429400000000001E-3</v>
      </c>
      <c r="H310">
        <v>0.99511499999999997</v>
      </c>
      <c r="I310">
        <v>0</v>
      </c>
    </row>
    <row r="311" spans="1:9" x14ac:dyDescent="0.25">
      <c r="A311" t="s">
        <v>88</v>
      </c>
      <c r="B311">
        <v>63921.1</v>
      </c>
      <c r="C311">
        <v>63690.2</v>
      </c>
      <c r="D311">
        <v>63583.6</v>
      </c>
      <c r="E311">
        <v>21455.3</v>
      </c>
      <c r="F311">
        <v>3176.13</v>
      </c>
      <c r="G311">
        <v>1.24964E-3</v>
      </c>
      <c r="H311">
        <v>0.995116</v>
      </c>
      <c r="I311">
        <v>0</v>
      </c>
    </row>
    <row r="312" spans="1:9" x14ac:dyDescent="0.25">
      <c r="A312" t="s">
        <v>88</v>
      </c>
      <c r="B312">
        <v>63912.6</v>
      </c>
      <c r="C312">
        <v>63681.9</v>
      </c>
      <c r="D312">
        <v>63580.1</v>
      </c>
      <c r="E312">
        <v>21455.1</v>
      </c>
      <c r="F312">
        <v>3176.11</v>
      </c>
      <c r="G312">
        <v>1.6230699999999999E-3</v>
      </c>
      <c r="H312">
        <v>0.995116</v>
      </c>
      <c r="I312">
        <v>0</v>
      </c>
    </row>
    <row r="313" spans="1:9" x14ac:dyDescent="0.25">
      <c r="A313" t="s">
        <v>88</v>
      </c>
      <c r="B313">
        <v>63917.1</v>
      </c>
      <c r="C313">
        <v>63687.4</v>
      </c>
      <c r="D313">
        <v>63583.8</v>
      </c>
      <c r="E313">
        <v>21455.5</v>
      </c>
      <c r="F313">
        <v>3176.05</v>
      </c>
      <c r="G313">
        <v>1.2301199999999999E-3</v>
      </c>
      <c r="H313">
        <v>0.99511499999999997</v>
      </c>
      <c r="I313">
        <v>0</v>
      </c>
    </row>
    <row r="314" spans="1:9" x14ac:dyDescent="0.25">
      <c r="A314" t="s">
        <v>88</v>
      </c>
      <c r="B314">
        <v>63929.9</v>
      </c>
      <c r="C314">
        <v>63700.4</v>
      </c>
      <c r="D314">
        <v>63587.9</v>
      </c>
      <c r="E314">
        <v>21455.200000000001</v>
      </c>
      <c r="F314">
        <v>3176.11</v>
      </c>
      <c r="G314">
        <v>1.2648200000000001E-3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63911.9</v>
      </c>
      <c r="C315">
        <v>63684.4</v>
      </c>
      <c r="D315">
        <v>63581.8</v>
      </c>
      <c r="E315">
        <v>21455.1</v>
      </c>
      <c r="F315">
        <v>3176.03</v>
      </c>
      <c r="G315">
        <v>1.2300600000000001E-3</v>
      </c>
      <c r="H315">
        <v>0.995116</v>
      </c>
      <c r="I315">
        <v>0</v>
      </c>
    </row>
    <row r="316" spans="1:9" x14ac:dyDescent="0.25">
      <c r="A316" t="s">
        <v>88</v>
      </c>
      <c r="B316">
        <v>63917.5</v>
      </c>
      <c r="C316">
        <v>63688.7</v>
      </c>
      <c r="D316">
        <v>63582.6</v>
      </c>
      <c r="E316">
        <v>21455.200000000001</v>
      </c>
      <c r="F316">
        <v>3176.14</v>
      </c>
      <c r="G316">
        <v>1.2383100000000001E-3</v>
      </c>
      <c r="H316">
        <v>0.995116</v>
      </c>
      <c r="I316">
        <v>0</v>
      </c>
    </row>
    <row r="317" spans="1:9" x14ac:dyDescent="0.25">
      <c r="A317" t="s">
        <v>88</v>
      </c>
      <c r="B317">
        <v>63920.7</v>
      </c>
      <c r="C317">
        <v>63692.6</v>
      </c>
      <c r="D317">
        <v>63584.4</v>
      </c>
      <c r="E317">
        <v>21455.4</v>
      </c>
      <c r="F317">
        <v>3176.11</v>
      </c>
      <c r="G317">
        <v>1.2819699999999999E-3</v>
      </c>
      <c r="H317">
        <v>0.995116</v>
      </c>
      <c r="I317">
        <v>0</v>
      </c>
    </row>
    <row r="318" spans="1:9" x14ac:dyDescent="0.25">
      <c r="A318" t="s">
        <v>88</v>
      </c>
      <c r="B318">
        <v>63924.2</v>
      </c>
      <c r="C318">
        <v>63695.9</v>
      </c>
      <c r="D318">
        <v>63582</v>
      </c>
      <c r="E318">
        <v>21454.799999999999</v>
      </c>
      <c r="F318">
        <v>3176.07</v>
      </c>
      <c r="G318">
        <v>1.23032E-3</v>
      </c>
      <c r="H318">
        <v>0.99511499999999997</v>
      </c>
      <c r="I318">
        <v>0</v>
      </c>
    </row>
    <row r="319" spans="1:9" x14ac:dyDescent="0.25">
      <c r="A319" t="s">
        <v>88</v>
      </c>
      <c r="B319">
        <v>63909.8</v>
      </c>
      <c r="C319">
        <v>63681.7</v>
      </c>
      <c r="D319">
        <v>63581.1</v>
      </c>
      <c r="E319">
        <v>21455.7</v>
      </c>
      <c r="F319">
        <v>3176.15</v>
      </c>
      <c r="G319">
        <v>1.3829000000000001E-3</v>
      </c>
      <c r="H319">
        <v>0.995116</v>
      </c>
      <c r="I319">
        <v>0</v>
      </c>
    </row>
    <row r="320" spans="1:9" x14ac:dyDescent="0.25">
      <c r="A320" t="s">
        <v>88</v>
      </c>
      <c r="B320">
        <v>63912.3</v>
      </c>
      <c r="C320">
        <v>63684.2</v>
      </c>
      <c r="D320">
        <v>63582</v>
      </c>
      <c r="E320">
        <v>21455</v>
      </c>
      <c r="F320">
        <v>3176.09</v>
      </c>
      <c r="G320">
        <v>1.3579600000000001E-3</v>
      </c>
      <c r="H320">
        <v>0.995116</v>
      </c>
      <c r="I320">
        <v>0</v>
      </c>
    </row>
    <row r="321" spans="1:25" x14ac:dyDescent="0.25">
      <c r="A321" t="s">
        <v>88</v>
      </c>
      <c r="B321">
        <v>63923.4</v>
      </c>
      <c r="C321">
        <v>63695.4</v>
      </c>
      <c r="D321">
        <v>63585.9</v>
      </c>
      <c r="E321">
        <v>21455.4</v>
      </c>
      <c r="F321">
        <v>3176.1</v>
      </c>
      <c r="G321">
        <v>1.24452E-3</v>
      </c>
      <c r="H321">
        <v>0.995116</v>
      </c>
      <c r="I321">
        <v>0</v>
      </c>
    </row>
    <row r="322" spans="1:25" x14ac:dyDescent="0.25">
      <c r="A322" t="s">
        <v>88</v>
      </c>
      <c r="B322">
        <v>63924.2</v>
      </c>
      <c r="C322">
        <v>63694</v>
      </c>
      <c r="D322">
        <v>63585.5</v>
      </c>
      <c r="E322">
        <v>21455.3</v>
      </c>
      <c r="F322">
        <v>3176.11</v>
      </c>
      <c r="G322">
        <v>1.24131E-3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63915</v>
      </c>
      <c r="C323">
        <v>63685.4</v>
      </c>
      <c r="D323">
        <v>63582.1</v>
      </c>
      <c r="E323">
        <v>21456</v>
      </c>
      <c r="F323">
        <v>3176.21</v>
      </c>
      <c r="G323">
        <v>1.23796E-3</v>
      </c>
      <c r="H323">
        <v>0.995116</v>
      </c>
      <c r="I323">
        <v>0</v>
      </c>
    </row>
    <row r="324" spans="1:25" x14ac:dyDescent="0.25">
      <c r="A324" t="s">
        <v>88</v>
      </c>
      <c r="B324">
        <v>63917.5</v>
      </c>
      <c r="C324">
        <v>63688.6</v>
      </c>
      <c r="D324">
        <v>63583.1</v>
      </c>
      <c r="E324">
        <v>21455.7</v>
      </c>
      <c r="F324">
        <v>3176.11</v>
      </c>
      <c r="G324">
        <v>1.2346600000000001E-3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63929.1</v>
      </c>
      <c r="C325">
        <v>63694.8</v>
      </c>
      <c r="D325">
        <v>63585.599999999999</v>
      </c>
      <c r="E325">
        <v>21455.3</v>
      </c>
      <c r="F325">
        <v>3176.08</v>
      </c>
      <c r="G325">
        <v>1.23032E-3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63919.1</v>
      </c>
      <c r="C326">
        <v>63687.3</v>
      </c>
      <c r="D326">
        <v>63584.1</v>
      </c>
      <c r="E326">
        <v>21456.400000000001</v>
      </c>
      <c r="F326">
        <v>3176.16</v>
      </c>
      <c r="G326">
        <v>1.2309599999999999E-3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63925.7</v>
      </c>
      <c r="C327">
        <v>63695.3</v>
      </c>
      <c r="D327">
        <v>63583.199999999997</v>
      </c>
      <c r="E327">
        <v>21455.4</v>
      </c>
      <c r="F327">
        <v>3176.03</v>
      </c>
      <c r="G327">
        <v>1.2500899999999999E-3</v>
      </c>
      <c r="H327">
        <v>0.995116</v>
      </c>
      <c r="I327">
        <v>0</v>
      </c>
    </row>
    <row r="328" spans="1:25" x14ac:dyDescent="0.25">
      <c r="A328" t="s">
        <v>88</v>
      </c>
      <c r="B328">
        <v>63916.3</v>
      </c>
      <c r="C328">
        <v>63686.9</v>
      </c>
      <c r="D328">
        <v>63582.3</v>
      </c>
      <c r="E328">
        <v>21455.200000000001</v>
      </c>
      <c r="F328">
        <v>3176.12</v>
      </c>
      <c r="G328">
        <v>1.23015E-3</v>
      </c>
      <c r="H328">
        <v>0.995116</v>
      </c>
      <c r="I328">
        <v>0</v>
      </c>
    </row>
    <row r="329" spans="1:25" x14ac:dyDescent="0.25">
      <c r="A329" t="s">
        <v>88</v>
      </c>
      <c r="B329">
        <v>63925.2</v>
      </c>
      <c r="C329">
        <v>63696.9</v>
      </c>
      <c r="D329">
        <v>63586.5</v>
      </c>
      <c r="E329">
        <v>21455.599999999999</v>
      </c>
      <c r="F329">
        <v>3176.22</v>
      </c>
      <c r="G329">
        <v>1.2717500000000001E-3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63915</v>
      </c>
      <c r="C330">
        <v>63685.8</v>
      </c>
      <c r="D330">
        <v>63582.7</v>
      </c>
      <c r="E330">
        <v>21456.7</v>
      </c>
      <c r="F330">
        <v>3176.18</v>
      </c>
      <c r="G330">
        <v>1.23767E-3</v>
      </c>
      <c r="H330">
        <v>0.99511499999999997</v>
      </c>
      <c r="I330">
        <v>0</v>
      </c>
    </row>
    <row r="331" spans="1:25" x14ac:dyDescent="0.25">
      <c r="A331" t="s">
        <v>88</v>
      </c>
      <c r="B331">
        <v>63913.4</v>
      </c>
      <c r="C331">
        <v>63684</v>
      </c>
      <c r="D331">
        <v>63581.9</v>
      </c>
      <c r="E331">
        <v>21455.4</v>
      </c>
      <c r="F331">
        <v>3176.15</v>
      </c>
      <c r="G331">
        <v>1.2492E-3</v>
      </c>
      <c r="H331">
        <v>0.995116</v>
      </c>
      <c r="I331">
        <v>0</v>
      </c>
    </row>
    <row r="332" spans="1:25" x14ac:dyDescent="0.25">
      <c r="A332" t="s">
        <v>88</v>
      </c>
      <c r="B332">
        <v>63925.2</v>
      </c>
      <c r="C332">
        <v>63696.3</v>
      </c>
      <c r="D332">
        <v>63585.5</v>
      </c>
      <c r="E332">
        <v>21455.1</v>
      </c>
      <c r="F332">
        <v>3176.09</v>
      </c>
      <c r="G332">
        <v>1.2951799999999999E-3</v>
      </c>
      <c r="H332">
        <v>0.99511400000000005</v>
      </c>
      <c r="I332">
        <v>0</v>
      </c>
    </row>
    <row r="333" spans="1:25" x14ac:dyDescent="0.25">
      <c r="A333" t="s">
        <v>88</v>
      </c>
      <c r="B333">
        <v>63927.7</v>
      </c>
      <c r="C333">
        <v>63699.8</v>
      </c>
      <c r="D333">
        <v>63587.5</v>
      </c>
      <c r="E333">
        <v>21455.200000000001</v>
      </c>
      <c r="F333">
        <v>3176.05</v>
      </c>
      <c r="G333">
        <v>1.23631E-3</v>
      </c>
      <c r="H333">
        <v>0.99511499999999997</v>
      </c>
      <c r="I333">
        <v>0</v>
      </c>
    </row>
    <row r="334" spans="1:25" x14ac:dyDescent="0.25">
      <c r="A334" t="s">
        <v>88</v>
      </c>
      <c r="B334">
        <v>63907</v>
      </c>
      <c r="C334">
        <v>63679.4</v>
      </c>
      <c r="D334">
        <v>63580.6</v>
      </c>
      <c r="E334">
        <v>21455.9</v>
      </c>
      <c r="F334">
        <v>3176.13</v>
      </c>
      <c r="G334">
        <v>1.2301199999999999E-3</v>
      </c>
      <c r="H334">
        <v>0.995116</v>
      </c>
      <c r="I334">
        <v>0</v>
      </c>
    </row>
    <row r="335" spans="1:25" x14ac:dyDescent="0.25">
      <c r="A335" t="s">
        <v>88</v>
      </c>
      <c r="B335">
        <v>63911.7</v>
      </c>
      <c r="C335">
        <v>63681.9</v>
      </c>
      <c r="D335">
        <v>63581.4</v>
      </c>
      <c r="E335">
        <v>21455.5</v>
      </c>
      <c r="F335">
        <v>3176.1</v>
      </c>
      <c r="G335">
        <v>1.23218E-3</v>
      </c>
      <c r="H335">
        <v>0.99511400000000005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63926.8</v>
      </c>
      <c r="C336">
        <v>63698.9</v>
      </c>
      <c r="D336">
        <v>63586.6</v>
      </c>
      <c r="E336">
        <v>21455.4</v>
      </c>
      <c r="F336">
        <v>3176.15</v>
      </c>
      <c r="G336">
        <v>1.23946E-3</v>
      </c>
      <c r="H336">
        <v>0.995116</v>
      </c>
      <c r="I336">
        <v>0</v>
      </c>
      <c r="R336">
        <f>AVERAGE(B287:B336)</f>
        <v>63920.010000000009</v>
      </c>
      <c r="S336">
        <f>AVERAGE(C287:C336)</f>
        <v>63690.755999999958</v>
      </c>
      <c r="U336">
        <f>_xlfn.VAR.P(B287:B336)</f>
        <v>38.074499999998523</v>
      </c>
      <c r="V336">
        <f>_xlfn.VAR.P(C287:C336)</f>
        <v>38.081663999998078</v>
      </c>
      <c r="X336">
        <f>1.96*SQRT(U336)/50</f>
        <v>0.24188178864891366</v>
      </c>
      <c r="Y336">
        <f>1.96*SQRT(V336)/50</f>
        <v>0.241904543506229</v>
      </c>
    </row>
    <row r="337" spans="1:9" x14ac:dyDescent="0.25">
      <c r="A337" t="s">
        <v>88</v>
      </c>
      <c r="B337">
        <v>3196076.7486999999</v>
      </c>
      <c r="C337" t="s">
        <v>36</v>
      </c>
    </row>
    <row r="338" spans="1:9" x14ac:dyDescent="0.25">
      <c r="A338" t="s">
        <v>104</v>
      </c>
      <c r="B338">
        <v>19155.7</v>
      </c>
      <c r="C338">
        <v>18918.599999999999</v>
      </c>
      <c r="D338">
        <v>18860.099999999999</v>
      </c>
      <c r="E338">
        <v>18255.7</v>
      </c>
      <c r="F338">
        <v>120.84</v>
      </c>
      <c r="G338">
        <v>1.2872000000000001E-3</v>
      </c>
      <c r="H338">
        <v>0.995116</v>
      </c>
      <c r="I338">
        <v>0</v>
      </c>
    </row>
    <row r="339" spans="1:9" x14ac:dyDescent="0.25">
      <c r="A339" t="s">
        <v>104</v>
      </c>
      <c r="B339">
        <v>19148.400000000001</v>
      </c>
      <c r="C339">
        <v>18913.900000000001</v>
      </c>
      <c r="D339">
        <v>18887.599999999999</v>
      </c>
      <c r="E339">
        <v>18274.599999999999</v>
      </c>
      <c r="F339">
        <v>131.63800000000001</v>
      </c>
      <c r="G339">
        <v>1.2389899999999999E-3</v>
      </c>
      <c r="H339">
        <v>0.99511499999999997</v>
      </c>
      <c r="I339">
        <v>0</v>
      </c>
    </row>
    <row r="340" spans="1:9" x14ac:dyDescent="0.25">
      <c r="A340" t="s">
        <v>104</v>
      </c>
      <c r="B340">
        <v>19136.099999999999</v>
      </c>
      <c r="C340">
        <v>18896.3</v>
      </c>
      <c r="D340">
        <v>18858.5</v>
      </c>
      <c r="E340">
        <v>18257.7</v>
      </c>
      <c r="F340">
        <v>122.7</v>
      </c>
      <c r="G340">
        <v>1.2734599999999999E-3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19127.2</v>
      </c>
      <c r="C341">
        <v>18892.099999999999</v>
      </c>
      <c r="D341">
        <v>18869.599999999999</v>
      </c>
      <c r="E341">
        <v>18258.599999999999</v>
      </c>
      <c r="F341">
        <v>129.441</v>
      </c>
      <c r="G341">
        <v>1.2454199999999999E-3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19136.5</v>
      </c>
      <c r="C342">
        <v>18901</v>
      </c>
      <c r="D342">
        <v>18877.099999999999</v>
      </c>
      <c r="E342">
        <v>18264.5</v>
      </c>
      <c r="F342">
        <v>130.727</v>
      </c>
      <c r="G342">
        <v>1.2678500000000001E-3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19128</v>
      </c>
      <c r="C343">
        <v>18893.2</v>
      </c>
      <c r="D343">
        <v>18868.2</v>
      </c>
      <c r="E343">
        <v>18263.5</v>
      </c>
      <c r="F343">
        <v>127.19799999999999</v>
      </c>
      <c r="G343">
        <v>1.23017E-3</v>
      </c>
      <c r="H343">
        <v>0.995116</v>
      </c>
      <c r="I343">
        <v>0</v>
      </c>
    </row>
    <row r="344" spans="1:9" x14ac:dyDescent="0.25">
      <c r="A344" t="s">
        <v>104</v>
      </c>
      <c r="B344">
        <v>19092.3</v>
      </c>
      <c r="C344">
        <v>18857.3</v>
      </c>
      <c r="D344">
        <v>18834.099999999999</v>
      </c>
      <c r="E344">
        <v>18242.5</v>
      </c>
      <c r="F344">
        <v>117.53400000000001</v>
      </c>
      <c r="G344">
        <v>1.26728E-3</v>
      </c>
      <c r="H344">
        <v>0.995116</v>
      </c>
      <c r="I344">
        <v>0</v>
      </c>
    </row>
    <row r="345" spans="1:9" x14ac:dyDescent="0.25">
      <c r="A345" t="s">
        <v>104</v>
      </c>
      <c r="B345">
        <v>19121.5</v>
      </c>
      <c r="C345">
        <v>18886.599999999999</v>
      </c>
      <c r="D345">
        <v>18861.099999999999</v>
      </c>
      <c r="E345">
        <v>18259.3</v>
      </c>
      <c r="F345">
        <v>124.27800000000001</v>
      </c>
      <c r="G345">
        <v>1.2450600000000001E-3</v>
      </c>
      <c r="H345">
        <v>0.995116</v>
      </c>
      <c r="I345">
        <v>0</v>
      </c>
    </row>
    <row r="346" spans="1:9" x14ac:dyDescent="0.25">
      <c r="A346" t="s">
        <v>104</v>
      </c>
      <c r="B346">
        <v>19113.099999999999</v>
      </c>
      <c r="C346">
        <v>18879.5</v>
      </c>
      <c r="D346">
        <v>18848.400000000001</v>
      </c>
      <c r="E346">
        <v>18252.400000000001</v>
      </c>
      <c r="F346">
        <v>119.65300000000001</v>
      </c>
      <c r="G346">
        <v>1.29799E-3</v>
      </c>
      <c r="H346">
        <v>0.99511499999999997</v>
      </c>
      <c r="I346">
        <v>0</v>
      </c>
    </row>
    <row r="347" spans="1:9" x14ac:dyDescent="0.25">
      <c r="A347" t="s">
        <v>104</v>
      </c>
      <c r="B347">
        <v>19151.8</v>
      </c>
      <c r="C347">
        <v>18917.099999999999</v>
      </c>
      <c r="D347">
        <v>18867.5</v>
      </c>
      <c r="E347">
        <v>18255.099999999999</v>
      </c>
      <c r="F347">
        <v>124.68</v>
      </c>
      <c r="G347">
        <v>1.23726E-3</v>
      </c>
      <c r="H347">
        <v>0.995116</v>
      </c>
      <c r="I347">
        <v>0</v>
      </c>
    </row>
    <row r="348" spans="1:9" x14ac:dyDescent="0.25">
      <c r="A348" t="s">
        <v>104</v>
      </c>
      <c r="B348">
        <v>19151</v>
      </c>
      <c r="C348">
        <v>18916.599999999999</v>
      </c>
      <c r="D348">
        <v>18886.5</v>
      </c>
      <c r="E348">
        <v>18275.2</v>
      </c>
      <c r="F348">
        <v>128.483</v>
      </c>
      <c r="G348">
        <v>1.23101E-3</v>
      </c>
      <c r="H348">
        <v>0.995116</v>
      </c>
      <c r="I348">
        <v>0</v>
      </c>
    </row>
    <row r="349" spans="1:9" x14ac:dyDescent="0.25">
      <c r="A349" t="s">
        <v>104</v>
      </c>
      <c r="B349">
        <v>19145.7</v>
      </c>
      <c r="C349">
        <v>18912.2</v>
      </c>
      <c r="D349">
        <v>18863.599999999999</v>
      </c>
      <c r="E349">
        <v>18260</v>
      </c>
      <c r="F349">
        <v>121.60299999999999</v>
      </c>
      <c r="G349">
        <v>1.2875E-3</v>
      </c>
      <c r="H349">
        <v>0.995116</v>
      </c>
      <c r="I349">
        <v>0</v>
      </c>
    </row>
    <row r="350" spans="1:9" x14ac:dyDescent="0.25">
      <c r="A350" t="s">
        <v>104</v>
      </c>
      <c r="B350">
        <v>19159.2</v>
      </c>
      <c r="C350">
        <v>18923.8</v>
      </c>
      <c r="D350">
        <v>18897.7</v>
      </c>
      <c r="E350">
        <v>18279.099999999999</v>
      </c>
      <c r="F350">
        <v>131.93100000000001</v>
      </c>
      <c r="G350">
        <v>1.2313000000000001E-3</v>
      </c>
      <c r="H350">
        <v>0.99511499999999997</v>
      </c>
      <c r="I350">
        <v>0</v>
      </c>
    </row>
    <row r="351" spans="1:9" x14ac:dyDescent="0.25">
      <c r="A351" t="s">
        <v>104</v>
      </c>
      <c r="B351">
        <v>19154.099999999999</v>
      </c>
      <c r="C351">
        <v>18918.3</v>
      </c>
      <c r="D351">
        <v>18861.7</v>
      </c>
      <c r="E351">
        <v>18256.7</v>
      </c>
      <c r="F351">
        <v>122.233</v>
      </c>
      <c r="G351">
        <v>1.23018E-3</v>
      </c>
      <c r="H351">
        <v>0.995116</v>
      </c>
      <c r="I351">
        <v>0</v>
      </c>
    </row>
    <row r="352" spans="1:9" x14ac:dyDescent="0.25">
      <c r="A352" t="s">
        <v>104</v>
      </c>
      <c r="B352">
        <v>19162.7</v>
      </c>
      <c r="C352">
        <v>18924.2</v>
      </c>
      <c r="D352">
        <v>18868.400000000001</v>
      </c>
      <c r="E352">
        <v>18260.599999999999</v>
      </c>
      <c r="F352">
        <v>124.762</v>
      </c>
      <c r="G352">
        <v>1.2304E-3</v>
      </c>
      <c r="H352">
        <v>0.995116</v>
      </c>
      <c r="I352">
        <v>0</v>
      </c>
    </row>
    <row r="353" spans="1:9" x14ac:dyDescent="0.25">
      <c r="A353" t="s">
        <v>104</v>
      </c>
      <c r="B353">
        <v>19123.5</v>
      </c>
      <c r="C353">
        <v>18888.900000000001</v>
      </c>
      <c r="D353">
        <v>18866.400000000001</v>
      </c>
      <c r="E353">
        <v>18257.2</v>
      </c>
      <c r="F353">
        <v>128.589</v>
      </c>
      <c r="G353">
        <v>1.2328300000000001E-3</v>
      </c>
      <c r="H353">
        <v>0.995116</v>
      </c>
      <c r="I353">
        <v>0</v>
      </c>
    </row>
    <row r="354" spans="1:9" x14ac:dyDescent="0.25">
      <c r="A354" t="s">
        <v>104</v>
      </c>
      <c r="B354">
        <v>19128.2</v>
      </c>
      <c r="C354">
        <v>18894.400000000001</v>
      </c>
      <c r="D354">
        <v>18870.599999999999</v>
      </c>
      <c r="E354">
        <v>18259.5</v>
      </c>
      <c r="F354">
        <v>129.31299999999999</v>
      </c>
      <c r="G354">
        <v>1.27333E-3</v>
      </c>
      <c r="H354">
        <v>0.99511499999999997</v>
      </c>
      <c r="I354">
        <v>0</v>
      </c>
    </row>
    <row r="355" spans="1:9" x14ac:dyDescent="0.25">
      <c r="A355" t="s">
        <v>104</v>
      </c>
      <c r="B355">
        <v>19137.8</v>
      </c>
      <c r="C355">
        <v>18903.900000000001</v>
      </c>
      <c r="D355">
        <v>18878.5</v>
      </c>
      <c r="E355">
        <v>18265.599999999999</v>
      </c>
      <c r="F355">
        <v>129.92699999999999</v>
      </c>
      <c r="G355">
        <v>1.35871E-3</v>
      </c>
      <c r="H355">
        <v>0.99511499999999997</v>
      </c>
      <c r="I355">
        <v>0</v>
      </c>
    </row>
    <row r="356" spans="1:9" x14ac:dyDescent="0.25">
      <c r="A356" t="s">
        <v>104</v>
      </c>
      <c r="B356">
        <v>19089.8</v>
      </c>
      <c r="C356">
        <v>18855.599999999999</v>
      </c>
      <c r="D356">
        <v>18832.400000000001</v>
      </c>
      <c r="E356">
        <v>18241</v>
      </c>
      <c r="F356">
        <v>117.893</v>
      </c>
      <c r="G356">
        <v>1.49446E-3</v>
      </c>
      <c r="H356">
        <v>0.995116</v>
      </c>
      <c r="I356">
        <v>0</v>
      </c>
    </row>
    <row r="357" spans="1:9" x14ac:dyDescent="0.25">
      <c r="A357" t="s">
        <v>104</v>
      </c>
      <c r="B357">
        <v>19091.599999999999</v>
      </c>
      <c r="C357">
        <v>18858.3</v>
      </c>
      <c r="D357">
        <v>18834.7</v>
      </c>
      <c r="E357">
        <v>18243.7</v>
      </c>
      <c r="F357">
        <v>116.824</v>
      </c>
      <c r="G357">
        <v>1.23022E-3</v>
      </c>
      <c r="H357">
        <v>0.99511400000000005</v>
      </c>
      <c r="I357">
        <v>0</v>
      </c>
    </row>
    <row r="358" spans="1:9" x14ac:dyDescent="0.25">
      <c r="A358" t="s">
        <v>104</v>
      </c>
      <c r="B358">
        <v>19100</v>
      </c>
      <c r="C358">
        <v>18865.7</v>
      </c>
      <c r="D358">
        <v>18841</v>
      </c>
      <c r="E358">
        <v>18250</v>
      </c>
      <c r="F358">
        <v>116.777</v>
      </c>
      <c r="G358">
        <v>1.2714200000000001E-3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19137</v>
      </c>
      <c r="C359">
        <v>18900.400000000001</v>
      </c>
      <c r="D359">
        <v>18857.599999999999</v>
      </c>
      <c r="E359">
        <v>18251.900000000001</v>
      </c>
      <c r="F359">
        <v>120.751</v>
      </c>
      <c r="G359">
        <v>1.23379E-3</v>
      </c>
      <c r="H359">
        <v>0.995116</v>
      </c>
      <c r="I359">
        <v>0</v>
      </c>
    </row>
    <row r="360" spans="1:9" x14ac:dyDescent="0.25">
      <c r="A360" t="s">
        <v>104</v>
      </c>
      <c r="B360">
        <v>19162.7</v>
      </c>
      <c r="C360">
        <v>18926.2</v>
      </c>
      <c r="D360">
        <v>18893.599999999999</v>
      </c>
      <c r="E360">
        <v>18278.099999999999</v>
      </c>
      <c r="F360">
        <v>129.869</v>
      </c>
      <c r="G360">
        <v>1.2501000000000001E-3</v>
      </c>
      <c r="H360">
        <v>0.995116</v>
      </c>
      <c r="I360">
        <v>0</v>
      </c>
    </row>
    <row r="361" spans="1:9" x14ac:dyDescent="0.25">
      <c r="A361" t="s">
        <v>104</v>
      </c>
      <c r="B361">
        <v>19141.400000000001</v>
      </c>
      <c r="C361">
        <v>18907.3</v>
      </c>
      <c r="D361">
        <v>18857.2</v>
      </c>
      <c r="E361">
        <v>18254.8</v>
      </c>
      <c r="F361">
        <v>119.011</v>
      </c>
      <c r="G361">
        <v>1.23113E-3</v>
      </c>
      <c r="H361">
        <v>0.995116</v>
      </c>
      <c r="I361">
        <v>0</v>
      </c>
    </row>
    <row r="362" spans="1:9" x14ac:dyDescent="0.25">
      <c r="A362" t="s">
        <v>104</v>
      </c>
      <c r="B362" s="9">
        <v>16030800</v>
      </c>
      <c r="C362">
        <v>18915.599999999999</v>
      </c>
      <c r="D362">
        <v>18862.7</v>
      </c>
      <c r="E362">
        <v>18259.2</v>
      </c>
      <c r="F362">
        <v>120.55500000000001</v>
      </c>
      <c r="G362">
        <v>1.30551E-3</v>
      </c>
      <c r="H362">
        <v>0.995116</v>
      </c>
      <c r="I362">
        <v>0</v>
      </c>
    </row>
    <row r="363" spans="1:9" x14ac:dyDescent="0.25">
      <c r="A363" t="s">
        <v>104</v>
      </c>
      <c r="B363">
        <v>19423</v>
      </c>
      <c r="C363">
        <v>19153.400000000001</v>
      </c>
      <c r="D363">
        <v>19124.099999999999</v>
      </c>
      <c r="E363">
        <v>18517.599999999999</v>
      </c>
      <c r="F363">
        <v>124.738</v>
      </c>
      <c r="G363">
        <v>1.2876400000000001E-3</v>
      </c>
      <c r="H363">
        <v>0.995116</v>
      </c>
      <c r="I363">
        <v>0</v>
      </c>
    </row>
    <row r="364" spans="1:9" x14ac:dyDescent="0.25">
      <c r="A364" t="s">
        <v>104</v>
      </c>
      <c r="B364">
        <v>19137.599999999999</v>
      </c>
      <c r="C364">
        <v>18903</v>
      </c>
      <c r="D364">
        <v>18875.400000000001</v>
      </c>
      <c r="E364">
        <v>18259.099999999999</v>
      </c>
      <c r="F364">
        <v>128.18700000000001</v>
      </c>
      <c r="G364">
        <v>1.23807E-3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19041.3</v>
      </c>
      <c r="C365">
        <v>18807</v>
      </c>
      <c r="D365">
        <v>18777.900000000001</v>
      </c>
      <c r="E365">
        <v>18161.2</v>
      </c>
      <c r="F365">
        <v>131.20099999999999</v>
      </c>
      <c r="G365">
        <v>1.2341299999999999E-3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18992.2</v>
      </c>
      <c r="C366">
        <v>18758.900000000001</v>
      </c>
      <c r="D366">
        <v>18713.400000000001</v>
      </c>
      <c r="E366">
        <v>18104.599999999999</v>
      </c>
      <c r="F366">
        <v>128.44900000000001</v>
      </c>
      <c r="G366">
        <v>1.35742E-3</v>
      </c>
      <c r="H366">
        <v>0.995116</v>
      </c>
      <c r="I366">
        <v>0</v>
      </c>
    </row>
    <row r="367" spans="1:9" x14ac:dyDescent="0.25">
      <c r="A367" t="s">
        <v>104</v>
      </c>
      <c r="B367">
        <v>18990.8</v>
      </c>
      <c r="C367">
        <v>18758</v>
      </c>
      <c r="D367">
        <v>18702.599999999999</v>
      </c>
      <c r="E367">
        <v>18098.400000000001</v>
      </c>
      <c r="F367">
        <v>123.74299999999999</v>
      </c>
      <c r="G367">
        <v>1.2362899999999999E-3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18987.2</v>
      </c>
      <c r="C368">
        <v>18753.400000000001</v>
      </c>
      <c r="D368">
        <v>18698.5</v>
      </c>
      <c r="E368">
        <v>18092.400000000001</v>
      </c>
      <c r="F368">
        <v>124.89700000000001</v>
      </c>
      <c r="G368">
        <v>1.6419799999999999E-3</v>
      </c>
      <c r="H368">
        <v>0.995116</v>
      </c>
      <c r="I368">
        <v>0</v>
      </c>
    </row>
    <row r="369" spans="1:9" x14ac:dyDescent="0.25">
      <c r="A369" t="s">
        <v>104</v>
      </c>
      <c r="B369">
        <v>18982.8</v>
      </c>
      <c r="C369">
        <v>18747.5</v>
      </c>
      <c r="D369">
        <v>18719.5</v>
      </c>
      <c r="E369">
        <v>18104</v>
      </c>
      <c r="F369">
        <v>132.13999999999999</v>
      </c>
      <c r="G369">
        <v>1.2302700000000001E-3</v>
      </c>
      <c r="H369">
        <v>0.995116</v>
      </c>
      <c r="I369">
        <v>0</v>
      </c>
    </row>
    <row r="370" spans="1:9" x14ac:dyDescent="0.25">
      <c r="A370" t="s">
        <v>104</v>
      </c>
      <c r="B370">
        <v>18935.099999999999</v>
      </c>
      <c r="C370">
        <v>18701.3</v>
      </c>
      <c r="D370">
        <v>18676.8</v>
      </c>
      <c r="E370">
        <v>18081.5</v>
      </c>
      <c r="F370">
        <v>118.327</v>
      </c>
      <c r="G370">
        <v>1.2310299999999999E-3</v>
      </c>
      <c r="H370">
        <v>0.995116</v>
      </c>
      <c r="I370">
        <v>0</v>
      </c>
    </row>
    <row r="371" spans="1:9" x14ac:dyDescent="0.25">
      <c r="A371" t="s">
        <v>104</v>
      </c>
      <c r="B371">
        <v>19016</v>
      </c>
      <c r="C371">
        <v>18782.599999999999</v>
      </c>
      <c r="D371">
        <v>18753.400000000001</v>
      </c>
      <c r="E371">
        <v>18134.900000000001</v>
      </c>
      <c r="F371">
        <v>131.08099999999999</v>
      </c>
      <c r="G371">
        <v>1.2589599999999999E-3</v>
      </c>
      <c r="H371">
        <v>0.995116</v>
      </c>
      <c r="I371">
        <v>0</v>
      </c>
    </row>
    <row r="372" spans="1:9" x14ac:dyDescent="0.25">
      <c r="A372" t="s">
        <v>104</v>
      </c>
      <c r="B372">
        <v>19053.8</v>
      </c>
      <c r="C372">
        <v>18821.2</v>
      </c>
      <c r="D372">
        <v>18792.599999999999</v>
      </c>
      <c r="E372">
        <v>18180</v>
      </c>
      <c r="F372">
        <v>129.989</v>
      </c>
      <c r="G372">
        <v>1.3011100000000001E-3</v>
      </c>
      <c r="H372">
        <v>0.995116</v>
      </c>
      <c r="I372">
        <v>0</v>
      </c>
    </row>
    <row r="373" spans="1:9" x14ac:dyDescent="0.25">
      <c r="A373" t="s">
        <v>104</v>
      </c>
      <c r="B373">
        <v>19057.5</v>
      </c>
      <c r="C373">
        <v>18824.7</v>
      </c>
      <c r="D373">
        <v>18794.900000000001</v>
      </c>
      <c r="E373">
        <v>18180.8</v>
      </c>
      <c r="F373">
        <v>128.69900000000001</v>
      </c>
      <c r="G373">
        <v>1.25804E-3</v>
      </c>
      <c r="H373">
        <v>0.995116</v>
      </c>
      <c r="I373">
        <v>0</v>
      </c>
    </row>
    <row r="374" spans="1:9" x14ac:dyDescent="0.25">
      <c r="A374" t="s">
        <v>104</v>
      </c>
      <c r="B374">
        <v>19027.3</v>
      </c>
      <c r="C374">
        <v>18792.8</v>
      </c>
      <c r="D374">
        <v>18765.400000000001</v>
      </c>
      <c r="E374">
        <v>18160.7</v>
      </c>
      <c r="F374">
        <v>125.18899999999999</v>
      </c>
      <c r="G374">
        <v>1.2320600000000001E-3</v>
      </c>
      <c r="H374">
        <v>0.995116</v>
      </c>
      <c r="I374">
        <v>0</v>
      </c>
    </row>
    <row r="375" spans="1:9" x14ac:dyDescent="0.25">
      <c r="A375" t="s">
        <v>104</v>
      </c>
      <c r="B375">
        <v>19038.599999999999</v>
      </c>
      <c r="C375">
        <v>18796.099999999999</v>
      </c>
      <c r="D375">
        <v>18766.7</v>
      </c>
      <c r="E375">
        <v>18161.3</v>
      </c>
      <c r="F375">
        <v>126.90600000000001</v>
      </c>
      <c r="G375">
        <v>1.26063E-3</v>
      </c>
      <c r="H375">
        <v>0.99511499999999997</v>
      </c>
      <c r="I375">
        <v>0</v>
      </c>
    </row>
    <row r="376" spans="1:9" x14ac:dyDescent="0.25">
      <c r="A376" t="s">
        <v>104</v>
      </c>
      <c r="B376">
        <v>19044.5</v>
      </c>
      <c r="C376">
        <v>18810.3</v>
      </c>
      <c r="D376">
        <v>18782</v>
      </c>
      <c r="E376">
        <v>18169.8</v>
      </c>
      <c r="F376">
        <v>130.04599999999999</v>
      </c>
      <c r="G376">
        <v>1.23007E-3</v>
      </c>
      <c r="H376">
        <v>0.995116</v>
      </c>
      <c r="I376">
        <v>0</v>
      </c>
    </row>
    <row r="377" spans="1:9" x14ac:dyDescent="0.25">
      <c r="A377" t="s">
        <v>104</v>
      </c>
      <c r="B377">
        <v>19053.8</v>
      </c>
      <c r="C377">
        <v>18818.900000000001</v>
      </c>
      <c r="D377">
        <v>18790.099999999999</v>
      </c>
      <c r="E377">
        <v>18177.400000000001</v>
      </c>
      <c r="F377">
        <v>130.631</v>
      </c>
      <c r="G377">
        <v>1.2366499999999999E-3</v>
      </c>
      <c r="H377">
        <v>0.995116</v>
      </c>
      <c r="I377">
        <v>0</v>
      </c>
    </row>
    <row r="378" spans="1:9" x14ac:dyDescent="0.25">
      <c r="A378" t="s">
        <v>104</v>
      </c>
      <c r="B378">
        <v>19059.099999999999</v>
      </c>
      <c r="C378">
        <v>18823.5</v>
      </c>
      <c r="D378">
        <v>18787.400000000001</v>
      </c>
      <c r="E378">
        <v>18176.099999999999</v>
      </c>
      <c r="F378">
        <v>129.792</v>
      </c>
      <c r="G378">
        <v>1.32164E-3</v>
      </c>
      <c r="H378">
        <v>0.99511499999999997</v>
      </c>
      <c r="I378">
        <v>0</v>
      </c>
    </row>
    <row r="379" spans="1:9" x14ac:dyDescent="0.25">
      <c r="A379" t="s">
        <v>104</v>
      </c>
      <c r="B379">
        <v>19055.8</v>
      </c>
      <c r="C379">
        <v>18822.7</v>
      </c>
      <c r="D379">
        <v>18767.2</v>
      </c>
      <c r="E379">
        <v>18161.8</v>
      </c>
      <c r="F379">
        <v>122.27500000000001</v>
      </c>
      <c r="G379">
        <v>1.2448299999999999E-3</v>
      </c>
      <c r="H379">
        <v>0.99511499999999997</v>
      </c>
      <c r="I379">
        <v>0</v>
      </c>
    </row>
    <row r="380" spans="1:9" x14ac:dyDescent="0.25">
      <c r="A380" t="s">
        <v>104</v>
      </c>
      <c r="B380">
        <v>19048.599999999999</v>
      </c>
      <c r="C380">
        <v>18814.8</v>
      </c>
      <c r="D380">
        <v>18789.3</v>
      </c>
      <c r="E380">
        <v>18175.7</v>
      </c>
      <c r="F380">
        <v>130.89400000000001</v>
      </c>
      <c r="G380">
        <v>1.23609E-3</v>
      </c>
      <c r="H380">
        <v>0.995116</v>
      </c>
      <c r="I380">
        <v>0</v>
      </c>
    </row>
    <row r="381" spans="1:9" x14ac:dyDescent="0.25">
      <c r="A381" t="s">
        <v>104</v>
      </c>
      <c r="B381">
        <v>19050.8</v>
      </c>
      <c r="C381">
        <v>18817.099999999999</v>
      </c>
      <c r="D381">
        <v>18771.5</v>
      </c>
      <c r="E381">
        <v>18165.7</v>
      </c>
      <c r="F381">
        <v>127.181</v>
      </c>
      <c r="G381">
        <v>1.2347199999999999E-3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19032.099999999999</v>
      </c>
      <c r="C382">
        <v>18797.5</v>
      </c>
      <c r="D382">
        <v>18774.3</v>
      </c>
      <c r="E382">
        <v>18163.3</v>
      </c>
      <c r="F382">
        <v>129.94999999999999</v>
      </c>
      <c r="G382">
        <v>1.2397899999999999E-3</v>
      </c>
      <c r="H382">
        <v>0.995116</v>
      </c>
      <c r="I382">
        <v>0</v>
      </c>
    </row>
    <row r="383" spans="1:9" x14ac:dyDescent="0.25">
      <c r="A383" t="s">
        <v>104</v>
      </c>
      <c r="B383">
        <v>18993.8</v>
      </c>
      <c r="C383">
        <v>18759.5</v>
      </c>
      <c r="D383">
        <v>18736.400000000001</v>
      </c>
      <c r="E383">
        <v>18146.3</v>
      </c>
      <c r="F383">
        <v>116.09099999999999</v>
      </c>
      <c r="G383">
        <v>1.23408E-3</v>
      </c>
      <c r="H383">
        <v>0.99511300000000003</v>
      </c>
      <c r="I383">
        <v>0</v>
      </c>
    </row>
    <row r="384" spans="1:9" x14ac:dyDescent="0.25">
      <c r="A384" t="s">
        <v>104</v>
      </c>
      <c r="B384">
        <v>19002.7</v>
      </c>
      <c r="C384">
        <v>18768.900000000001</v>
      </c>
      <c r="D384">
        <v>18744.400000000001</v>
      </c>
      <c r="E384">
        <v>18148.400000000001</v>
      </c>
      <c r="F384">
        <v>120.31100000000001</v>
      </c>
      <c r="G384">
        <v>1.5222199999999999E-3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19022.2</v>
      </c>
      <c r="C385">
        <v>18788.8</v>
      </c>
      <c r="D385">
        <v>18761.3</v>
      </c>
      <c r="E385">
        <v>18158.099999999999</v>
      </c>
      <c r="F385">
        <v>125.36</v>
      </c>
      <c r="G385">
        <v>1.26406E-3</v>
      </c>
      <c r="H385">
        <v>0.995116</v>
      </c>
      <c r="I385">
        <v>0</v>
      </c>
    </row>
    <row r="386" spans="1:25" x14ac:dyDescent="0.25">
      <c r="A386" t="s">
        <v>104</v>
      </c>
      <c r="B386">
        <v>19033.900000000001</v>
      </c>
      <c r="C386">
        <v>18800.599999999999</v>
      </c>
      <c r="D386">
        <v>18770.900000000001</v>
      </c>
      <c r="E386">
        <v>18165.2</v>
      </c>
      <c r="F386">
        <v>125.52800000000001</v>
      </c>
      <c r="G386">
        <v>1.31033E-3</v>
      </c>
      <c r="H386">
        <v>0.995116</v>
      </c>
      <c r="I386">
        <v>0</v>
      </c>
    </row>
    <row r="387" spans="1:25" x14ac:dyDescent="0.25">
      <c r="A387" t="s">
        <v>104</v>
      </c>
      <c r="B387">
        <v>19033.099999999999</v>
      </c>
      <c r="C387">
        <v>18800.3</v>
      </c>
      <c r="D387">
        <v>18770.099999999999</v>
      </c>
      <c r="E387">
        <v>18165.8</v>
      </c>
      <c r="F387">
        <v>125.35299999999999</v>
      </c>
      <c r="G387">
        <v>1.37006E-3</v>
      </c>
      <c r="H387">
        <v>0.99511499999999997</v>
      </c>
      <c r="I387">
        <v>0</v>
      </c>
    </row>
    <row r="388" spans="1:25" x14ac:dyDescent="0.25">
      <c r="A388" t="s">
        <v>104</v>
      </c>
      <c r="B388">
        <v>19050.900000000001</v>
      </c>
      <c r="C388">
        <v>18817.3</v>
      </c>
      <c r="D388">
        <v>18786.3</v>
      </c>
      <c r="E388">
        <v>18174.099999999999</v>
      </c>
      <c r="F388">
        <v>128.79499999999999</v>
      </c>
      <c r="G388">
        <v>1.2308200000000001E-3</v>
      </c>
      <c r="H388">
        <v>0.99511400000000005</v>
      </c>
      <c r="I388">
        <v>0</v>
      </c>
    </row>
    <row r="389" spans="1:25" x14ac:dyDescent="0.25">
      <c r="A389" t="s">
        <v>104</v>
      </c>
      <c r="B389">
        <v>19058.599999999999</v>
      </c>
      <c r="C389">
        <v>18822.8</v>
      </c>
      <c r="D389">
        <v>18792.7</v>
      </c>
      <c r="E389">
        <v>18178.7</v>
      </c>
      <c r="F389">
        <v>131.80099999999999</v>
      </c>
      <c r="G389">
        <v>1.2358200000000001E-3</v>
      </c>
      <c r="H389">
        <v>0.995116</v>
      </c>
      <c r="I389">
        <v>0</v>
      </c>
    </row>
    <row r="390" spans="1:25" x14ac:dyDescent="0.25">
      <c r="A390" t="s">
        <v>104</v>
      </c>
      <c r="B390">
        <v>19061.8</v>
      </c>
      <c r="C390">
        <v>18827.2</v>
      </c>
      <c r="D390">
        <v>18778.900000000001</v>
      </c>
      <c r="E390">
        <v>18167.599999999999</v>
      </c>
      <c r="F390">
        <v>126.226</v>
      </c>
      <c r="G390">
        <v>1.23021E-3</v>
      </c>
      <c r="H390">
        <v>0.995116</v>
      </c>
      <c r="I390">
        <v>0</v>
      </c>
    </row>
    <row r="391" spans="1:25" x14ac:dyDescent="0.25">
      <c r="A391" t="s">
        <v>104</v>
      </c>
      <c r="B391">
        <v>19049.5</v>
      </c>
      <c r="C391">
        <v>18814.5</v>
      </c>
      <c r="D391">
        <v>18788.599999999999</v>
      </c>
      <c r="E391">
        <v>18175.900000000001</v>
      </c>
      <c r="F391">
        <v>130.13900000000001</v>
      </c>
      <c r="G391">
        <v>1.2635000000000001E-3</v>
      </c>
      <c r="H391">
        <v>0.995116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19063.5</v>
      </c>
      <c r="C392">
        <v>18825.3</v>
      </c>
      <c r="D392">
        <v>18769.900000000001</v>
      </c>
      <c r="E392">
        <v>18164.8</v>
      </c>
      <c r="F392">
        <v>124.074</v>
      </c>
      <c r="G392">
        <v>1.2301300000000001E-3</v>
      </c>
      <c r="H392">
        <v>0.995116</v>
      </c>
      <c r="I392">
        <v>0</v>
      </c>
      <c r="R392">
        <f>AVERAGE(B343:B392)</f>
        <v>339313.78600000002</v>
      </c>
      <c r="S392">
        <f>AVERAGE(C343:C392)</f>
        <v>18845.500000000004</v>
      </c>
      <c r="U392">
        <f>_xlfn.VAR.P(B343:B392)</f>
        <v>5024953875040.334</v>
      </c>
      <c r="V392">
        <f>_xlfn.VAR.P(C343:C392)</f>
        <v>5170.2640000000229</v>
      </c>
      <c r="X392">
        <f>1.96*SQRT(U392)/50</f>
        <v>87872.322847082964</v>
      </c>
      <c r="Y392">
        <f>1.96*SQRT(V392)/50</f>
        <v>2.8186582753076039</v>
      </c>
    </row>
    <row r="393" spans="1:25" x14ac:dyDescent="0.25">
      <c r="A393" t="s">
        <v>104</v>
      </c>
      <c r="B393">
        <v>16965678.398899999</v>
      </c>
      <c r="C393" t="s">
        <v>36</v>
      </c>
    </row>
    <row r="394" spans="1:25" x14ac:dyDescent="0.25">
      <c r="A394" t="s">
        <v>107</v>
      </c>
      <c r="B394">
        <v>64142.7</v>
      </c>
      <c r="C394">
        <v>63867.9</v>
      </c>
      <c r="D394">
        <v>63856.7</v>
      </c>
      <c r="E394">
        <v>17530</v>
      </c>
      <c r="F394">
        <v>3338.83</v>
      </c>
      <c r="G394">
        <v>1.2386700000000001E-3</v>
      </c>
      <c r="H394">
        <v>0.99511000000000005</v>
      </c>
      <c r="I394">
        <v>80</v>
      </c>
    </row>
    <row r="395" spans="1:25" x14ac:dyDescent="0.25">
      <c r="A395" t="s">
        <v>107</v>
      </c>
      <c r="B395">
        <v>64318.5</v>
      </c>
      <c r="C395">
        <v>64044.1</v>
      </c>
      <c r="D395">
        <v>64030.3</v>
      </c>
      <c r="E395">
        <v>17705.599999999999</v>
      </c>
      <c r="F395">
        <v>3338.56</v>
      </c>
      <c r="G395">
        <v>1.5142300000000001E-3</v>
      </c>
      <c r="H395">
        <v>0.995116</v>
      </c>
      <c r="I395">
        <v>44</v>
      </c>
    </row>
    <row r="396" spans="1:25" x14ac:dyDescent="0.25">
      <c r="A396" t="s">
        <v>107</v>
      </c>
      <c r="B396">
        <v>64306.6</v>
      </c>
      <c r="C396">
        <v>64034.400000000001</v>
      </c>
      <c r="D396">
        <v>64018.7</v>
      </c>
      <c r="E396">
        <v>17690.5</v>
      </c>
      <c r="F396">
        <v>3342.26</v>
      </c>
      <c r="G396">
        <v>1.2303699999999999E-3</v>
      </c>
      <c r="H396">
        <v>0.99511400000000005</v>
      </c>
      <c r="I396">
        <v>76</v>
      </c>
    </row>
    <row r="397" spans="1:25" x14ac:dyDescent="0.25">
      <c r="A397" t="s">
        <v>107</v>
      </c>
      <c r="B397">
        <v>64519.1</v>
      </c>
      <c r="C397">
        <v>64245.7</v>
      </c>
      <c r="D397">
        <v>64226.1</v>
      </c>
      <c r="E397">
        <v>17889.599999999999</v>
      </c>
      <c r="F397">
        <v>3345.66</v>
      </c>
      <c r="G397">
        <v>1.4473800000000001E-3</v>
      </c>
      <c r="H397">
        <v>0.99511499999999997</v>
      </c>
      <c r="I397">
        <v>61</v>
      </c>
    </row>
    <row r="398" spans="1:25" x14ac:dyDescent="0.25">
      <c r="A398" t="s">
        <v>107</v>
      </c>
      <c r="B398">
        <v>64015.4</v>
      </c>
      <c r="C398">
        <v>63729.3</v>
      </c>
      <c r="D398">
        <v>63715.4</v>
      </c>
      <c r="E398">
        <v>17388.5</v>
      </c>
      <c r="F398">
        <v>3338.96</v>
      </c>
      <c r="G398">
        <v>1.3126500000000001E-3</v>
      </c>
      <c r="H398">
        <v>0.99511499999999997</v>
      </c>
      <c r="I398">
        <v>75</v>
      </c>
    </row>
    <row r="399" spans="1:25" x14ac:dyDescent="0.25">
      <c r="A399" t="s">
        <v>107</v>
      </c>
      <c r="B399">
        <v>64591.3</v>
      </c>
      <c r="C399">
        <v>64320.800000000003</v>
      </c>
      <c r="D399">
        <v>64308.3</v>
      </c>
      <c r="E399">
        <v>17984.5</v>
      </c>
      <c r="F399">
        <v>3339.09</v>
      </c>
      <c r="G399">
        <v>1.28919E-3</v>
      </c>
      <c r="H399">
        <v>0.99509599999999998</v>
      </c>
      <c r="I399">
        <v>75</v>
      </c>
    </row>
    <row r="400" spans="1:25" x14ac:dyDescent="0.25">
      <c r="A400" t="s">
        <v>107</v>
      </c>
      <c r="B400">
        <v>64093.9</v>
      </c>
      <c r="C400">
        <v>63824.3</v>
      </c>
      <c r="D400">
        <v>63805.7</v>
      </c>
      <c r="E400">
        <v>17478.3</v>
      </c>
      <c r="F400">
        <v>3341.39</v>
      </c>
      <c r="G400">
        <v>1.4274800000000001E-3</v>
      </c>
      <c r="H400">
        <v>0.995116</v>
      </c>
      <c r="I400">
        <v>69</v>
      </c>
    </row>
    <row r="401" spans="1:9" x14ac:dyDescent="0.25">
      <c r="A401" t="s">
        <v>107</v>
      </c>
      <c r="B401">
        <v>64245.7</v>
      </c>
      <c r="C401">
        <v>63967.8</v>
      </c>
      <c r="D401">
        <v>63949.1</v>
      </c>
      <c r="E401">
        <v>17618.400000000001</v>
      </c>
      <c r="F401">
        <v>3343.8</v>
      </c>
      <c r="G401">
        <v>1.51811E-3</v>
      </c>
      <c r="H401">
        <v>0.995116</v>
      </c>
      <c r="I401">
        <v>66</v>
      </c>
    </row>
    <row r="402" spans="1:9" x14ac:dyDescent="0.25">
      <c r="A402" t="s">
        <v>107</v>
      </c>
      <c r="B402">
        <v>64099.9</v>
      </c>
      <c r="C402">
        <v>63826.7</v>
      </c>
      <c r="D402">
        <v>63815.7</v>
      </c>
      <c r="E402">
        <v>17487</v>
      </c>
      <c r="F402">
        <v>3338.58</v>
      </c>
      <c r="G402">
        <v>1.3842699999999999E-3</v>
      </c>
      <c r="H402">
        <v>0.99510500000000002</v>
      </c>
      <c r="I402">
        <v>63</v>
      </c>
    </row>
    <row r="403" spans="1:9" x14ac:dyDescent="0.25">
      <c r="A403" t="s">
        <v>107</v>
      </c>
      <c r="B403">
        <v>63586.2</v>
      </c>
      <c r="C403">
        <v>63299.4</v>
      </c>
      <c r="D403">
        <v>63281</v>
      </c>
      <c r="E403">
        <v>16946.900000000001</v>
      </c>
      <c r="F403">
        <v>3341.52</v>
      </c>
      <c r="G403">
        <v>1.37538E-3</v>
      </c>
      <c r="H403">
        <v>0.99511300000000003</v>
      </c>
      <c r="I403">
        <v>77</v>
      </c>
    </row>
    <row r="404" spans="1:9" x14ac:dyDescent="0.25">
      <c r="A404" t="s">
        <v>107</v>
      </c>
      <c r="B404">
        <v>63187.9</v>
      </c>
      <c r="C404">
        <v>62892.9</v>
      </c>
      <c r="D404">
        <v>62873.1</v>
      </c>
      <c r="E404">
        <v>16545</v>
      </c>
      <c r="F404">
        <v>3341.19</v>
      </c>
      <c r="G404">
        <v>3.9951300000000004E-3</v>
      </c>
      <c r="H404">
        <v>0.995116</v>
      </c>
      <c r="I404">
        <v>52</v>
      </c>
    </row>
    <row r="405" spans="1:9" x14ac:dyDescent="0.25">
      <c r="A405" t="s">
        <v>107</v>
      </c>
      <c r="B405">
        <v>63871.3</v>
      </c>
      <c r="C405">
        <v>63594.3</v>
      </c>
      <c r="D405">
        <v>63578.1</v>
      </c>
      <c r="E405">
        <v>17253.900000000001</v>
      </c>
      <c r="F405">
        <v>3340.77</v>
      </c>
      <c r="G405">
        <v>4.0834399999999998E-3</v>
      </c>
      <c r="H405">
        <v>0.995116</v>
      </c>
      <c r="I405">
        <v>65</v>
      </c>
    </row>
    <row r="406" spans="1:9" x14ac:dyDescent="0.25">
      <c r="A406" t="s">
        <v>107</v>
      </c>
      <c r="B406">
        <v>62977.4</v>
      </c>
      <c r="C406">
        <v>62681.1</v>
      </c>
      <c r="D406">
        <v>62661.599999999999</v>
      </c>
      <c r="E406">
        <v>16338.2</v>
      </c>
      <c r="F406">
        <v>3340.06</v>
      </c>
      <c r="G406">
        <v>1.28754E-3</v>
      </c>
      <c r="H406">
        <v>0.995116</v>
      </c>
      <c r="I406">
        <v>92</v>
      </c>
    </row>
    <row r="407" spans="1:9" x14ac:dyDescent="0.25">
      <c r="A407" t="s">
        <v>107</v>
      </c>
      <c r="B407">
        <v>63373.1</v>
      </c>
      <c r="C407">
        <v>63087</v>
      </c>
      <c r="D407">
        <v>63068.2</v>
      </c>
      <c r="E407">
        <v>16741.2</v>
      </c>
      <c r="F407">
        <v>3340.13</v>
      </c>
      <c r="G407">
        <v>1.2558999999999999E-3</v>
      </c>
      <c r="H407">
        <v>0.99510600000000005</v>
      </c>
      <c r="I407">
        <v>70</v>
      </c>
    </row>
    <row r="408" spans="1:9" x14ac:dyDescent="0.25">
      <c r="A408" t="s">
        <v>107</v>
      </c>
      <c r="B408">
        <v>63254.2</v>
      </c>
      <c r="C408">
        <v>62953.2</v>
      </c>
      <c r="D408">
        <v>62932.4</v>
      </c>
      <c r="E408">
        <v>16601.3</v>
      </c>
      <c r="F408">
        <v>3340.68</v>
      </c>
      <c r="G408">
        <v>1.2300600000000001E-3</v>
      </c>
      <c r="H408">
        <v>0.99511400000000005</v>
      </c>
      <c r="I408">
        <v>61</v>
      </c>
    </row>
    <row r="409" spans="1:9" x14ac:dyDescent="0.25">
      <c r="A409" t="s">
        <v>107</v>
      </c>
      <c r="B409">
        <v>63297</v>
      </c>
      <c r="C409">
        <v>63004</v>
      </c>
      <c r="D409">
        <v>62986.3</v>
      </c>
      <c r="E409">
        <v>16660</v>
      </c>
      <c r="F409">
        <v>3340.04</v>
      </c>
      <c r="G409">
        <v>1.23521E-3</v>
      </c>
      <c r="H409">
        <v>0.995116</v>
      </c>
      <c r="I409">
        <v>71</v>
      </c>
    </row>
    <row r="410" spans="1:9" x14ac:dyDescent="0.25">
      <c r="A410" t="s">
        <v>107</v>
      </c>
      <c r="B410">
        <v>63689.2</v>
      </c>
      <c r="C410">
        <v>63403.8</v>
      </c>
      <c r="D410">
        <v>63386.3</v>
      </c>
      <c r="E410">
        <v>17053.599999999999</v>
      </c>
      <c r="F410">
        <v>3340.4</v>
      </c>
      <c r="G410">
        <v>1.51001E-3</v>
      </c>
      <c r="H410">
        <v>0.99511400000000005</v>
      </c>
      <c r="I410">
        <v>79</v>
      </c>
    </row>
    <row r="411" spans="1:9" x14ac:dyDescent="0.25">
      <c r="A411" t="s">
        <v>107</v>
      </c>
      <c r="B411">
        <v>63862.400000000001</v>
      </c>
      <c r="C411">
        <v>63568.9</v>
      </c>
      <c r="D411">
        <v>63549.4</v>
      </c>
      <c r="E411">
        <v>17218.599999999999</v>
      </c>
      <c r="F411">
        <v>3341.45</v>
      </c>
      <c r="G411">
        <v>1.2511899999999999E-3</v>
      </c>
      <c r="H411">
        <v>0.99511300000000003</v>
      </c>
      <c r="I411">
        <v>67</v>
      </c>
    </row>
    <row r="412" spans="1:9" x14ac:dyDescent="0.25">
      <c r="A412" t="s">
        <v>107</v>
      </c>
      <c r="B412">
        <v>64245.5</v>
      </c>
      <c r="C412">
        <v>63971.3</v>
      </c>
      <c r="D412">
        <v>63951.9</v>
      </c>
      <c r="E412">
        <v>17623.5</v>
      </c>
      <c r="F412">
        <v>3344.05</v>
      </c>
      <c r="G412">
        <v>2.67724E-3</v>
      </c>
      <c r="H412">
        <v>0.99510600000000005</v>
      </c>
      <c r="I412">
        <v>59</v>
      </c>
    </row>
    <row r="413" spans="1:9" x14ac:dyDescent="0.25">
      <c r="A413" t="s">
        <v>107</v>
      </c>
      <c r="B413">
        <v>64596.6</v>
      </c>
      <c r="C413">
        <v>64317.599999999999</v>
      </c>
      <c r="D413">
        <v>64306.8</v>
      </c>
      <c r="E413">
        <v>17989</v>
      </c>
      <c r="F413">
        <v>3336.93</v>
      </c>
      <c r="G413">
        <v>1.85104E-3</v>
      </c>
      <c r="H413">
        <v>0.99511499999999997</v>
      </c>
      <c r="I413">
        <v>64</v>
      </c>
    </row>
    <row r="414" spans="1:9" x14ac:dyDescent="0.25">
      <c r="A414" t="s">
        <v>107</v>
      </c>
      <c r="B414">
        <v>64610.6</v>
      </c>
      <c r="C414">
        <v>64340.4</v>
      </c>
      <c r="D414">
        <v>64331.4</v>
      </c>
      <c r="E414">
        <v>18008.900000000001</v>
      </c>
      <c r="F414">
        <v>3336.2</v>
      </c>
      <c r="G414">
        <v>1.2556799999999999E-3</v>
      </c>
      <c r="H414">
        <v>0.99511499999999997</v>
      </c>
      <c r="I414">
        <v>62</v>
      </c>
    </row>
    <row r="415" spans="1:9" x14ac:dyDescent="0.25">
      <c r="A415" t="s">
        <v>107</v>
      </c>
      <c r="B415">
        <v>64111.199999999997</v>
      </c>
      <c r="C415">
        <v>63840.800000000003</v>
      </c>
      <c r="D415">
        <v>63822.6</v>
      </c>
      <c r="E415">
        <v>17493.3</v>
      </c>
      <c r="F415">
        <v>3342.52</v>
      </c>
      <c r="G415">
        <v>2.3636E-3</v>
      </c>
      <c r="H415">
        <v>0.995116</v>
      </c>
      <c r="I415">
        <v>60</v>
      </c>
    </row>
    <row r="416" spans="1:9" x14ac:dyDescent="0.25">
      <c r="A416" t="s">
        <v>107</v>
      </c>
      <c r="B416">
        <v>64090.3</v>
      </c>
      <c r="C416">
        <v>63818.8</v>
      </c>
      <c r="D416">
        <v>63797.5</v>
      </c>
      <c r="E416">
        <v>17468.599999999999</v>
      </c>
      <c r="F416">
        <v>3343.89</v>
      </c>
      <c r="G416">
        <v>1.23007E-3</v>
      </c>
      <c r="H416">
        <v>0.99511499999999997</v>
      </c>
      <c r="I416">
        <v>65</v>
      </c>
    </row>
    <row r="417" spans="1:9" x14ac:dyDescent="0.25">
      <c r="A417" t="s">
        <v>107</v>
      </c>
      <c r="B417">
        <v>64879.8</v>
      </c>
      <c r="C417">
        <v>64605.5</v>
      </c>
      <c r="D417">
        <v>64595.6</v>
      </c>
      <c r="E417">
        <v>18271.7</v>
      </c>
      <c r="F417">
        <v>3337.13</v>
      </c>
      <c r="G417">
        <v>1.2714899999999999E-3</v>
      </c>
      <c r="H417">
        <v>0.99511499999999997</v>
      </c>
      <c r="I417">
        <v>70</v>
      </c>
    </row>
    <row r="418" spans="1:9" x14ac:dyDescent="0.25">
      <c r="A418" t="s">
        <v>107</v>
      </c>
      <c r="B418">
        <v>63889</v>
      </c>
      <c r="C418">
        <v>63616.2</v>
      </c>
      <c r="D418">
        <v>63599.199999999997</v>
      </c>
      <c r="E418">
        <v>17270.8</v>
      </c>
      <c r="F418">
        <v>3339.93</v>
      </c>
      <c r="G418">
        <v>1.2632699999999999E-3</v>
      </c>
      <c r="H418">
        <v>0.99510600000000005</v>
      </c>
      <c r="I418">
        <v>49</v>
      </c>
    </row>
    <row r="419" spans="1:9" x14ac:dyDescent="0.25">
      <c r="A419" t="s">
        <v>107</v>
      </c>
      <c r="B419">
        <v>64046.7</v>
      </c>
      <c r="C419">
        <v>63769.599999999999</v>
      </c>
      <c r="D419">
        <v>63750.6</v>
      </c>
      <c r="E419">
        <v>17424</v>
      </c>
      <c r="F419">
        <v>3341.58</v>
      </c>
      <c r="G419">
        <v>1.2479699999999999E-3</v>
      </c>
      <c r="H419">
        <v>0.99511099999999997</v>
      </c>
      <c r="I419">
        <v>47</v>
      </c>
    </row>
    <row r="420" spans="1:9" x14ac:dyDescent="0.25">
      <c r="A420" t="s">
        <v>107</v>
      </c>
      <c r="B420">
        <v>64615.8</v>
      </c>
      <c r="C420">
        <v>64338</v>
      </c>
      <c r="D420">
        <v>64322.2</v>
      </c>
      <c r="E420">
        <v>17999.2</v>
      </c>
      <c r="F420">
        <v>3340.67</v>
      </c>
      <c r="G420">
        <v>1.7833599999999999E-3</v>
      </c>
      <c r="H420">
        <v>0.99511300000000003</v>
      </c>
      <c r="I420">
        <v>65</v>
      </c>
    </row>
    <row r="421" spans="1:9" x14ac:dyDescent="0.25">
      <c r="A421" t="s">
        <v>107</v>
      </c>
      <c r="B421">
        <v>64762.9</v>
      </c>
      <c r="C421">
        <v>64490.7</v>
      </c>
      <c r="D421">
        <v>64480.9</v>
      </c>
      <c r="E421">
        <v>18158.3</v>
      </c>
      <c r="F421">
        <v>3336.49</v>
      </c>
      <c r="G421">
        <v>1.2586400000000001E-3</v>
      </c>
      <c r="H421">
        <v>0.99510299999999996</v>
      </c>
      <c r="I421">
        <v>62</v>
      </c>
    </row>
    <row r="422" spans="1:9" x14ac:dyDescent="0.25">
      <c r="A422" t="s">
        <v>107</v>
      </c>
      <c r="B422">
        <v>63927.5</v>
      </c>
      <c r="C422">
        <v>63656.800000000003</v>
      </c>
      <c r="D422">
        <v>63639.5</v>
      </c>
      <c r="E422">
        <v>17316.400000000001</v>
      </c>
      <c r="F422">
        <v>3339.28</v>
      </c>
      <c r="G422">
        <v>1.23116E-3</v>
      </c>
      <c r="H422">
        <v>0.99510799999999999</v>
      </c>
      <c r="I422">
        <v>57</v>
      </c>
    </row>
    <row r="423" spans="1:9" x14ac:dyDescent="0.25">
      <c r="A423" t="s">
        <v>107</v>
      </c>
      <c r="B423">
        <v>64243.199999999997</v>
      </c>
      <c r="C423">
        <v>63970.6</v>
      </c>
      <c r="D423">
        <v>63948.1</v>
      </c>
      <c r="E423">
        <v>17619.400000000001</v>
      </c>
      <c r="F423">
        <v>3342.64</v>
      </c>
      <c r="G423">
        <v>1.24562E-3</v>
      </c>
      <c r="H423">
        <v>0.995116</v>
      </c>
      <c r="I423">
        <v>69</v>
      </c>
    </row>
    <row r="424" spans="1:9" x14ac:dyDescent="0.25">
      <c r="A424" t="s">
        <v>107</v>
      </c>
      <c r="B424">
        <v>64488.9</v>
      </c>
      <c r="C424">
        <v>64210.7</v>
      </c>
      <c r="D424">
        <v>64198.2</v>
      </c>
      <c r="E424">
        <v>17872.8</v>
      </c>
      <c r="F424">
        <v>3338.99</v>
      </c>
      <c r="G424">
        <v>1.6890399999999999E-3</v>
      </c>
      <c r="H424">
        <v>0.99510200000000004</v>
      </c>
      <c r="I424">
        <v>54</v>
      </c>
    </row>
    <row r="425" spans="1:9" x14ac:dyDescent="0.25">
      <c r="A425" t="s">
        <v>107</v>
      </c>
      <c r="B425">
        <v>64745.4</v>
      </c>
      <c r="C425">
        <v>64451.3</v>
      </c>
      <c r="D425">
        <v>64440.2</v>
      </c>
      <c r="E425">
        <v>18108.2</v>
      </c>
      <c r="F425">
        <v>3338.7</v>
      </c>
      <c r="G425">
        <v>1.3551699999999999E-3</v>
      </c>
      <c r="H425">
        <v>0.995116</v>
      </c>
      <c r="I425">
        <v>68</v>
      </c>
    </row>
    <row r="426" spans="1:9" x14ac:dyDescent="0.25">
      <c r="A426" t="s">
        <v>107</v>
      </c>
      <c r="B426">
        <v>64098.3</v>
      </c>
      <c r="C426">
        <v>63807.3</v>
      </c>
      <c r="D426">
        <v>63792.9</v>
      </c>
      <c r="E426">
        <v>17461.599999999999</v>
      </c>
      <c r="F426">
        <v>3338.81</v>
      </c>
      <c r="G426">
        <v>1.2796299999999999E-3</v>
      </c>
      <c r="H426">
        <v>0.995116</v>
      </c>
      <c r="I426">
        <v>94</v>
      </c>
    </row>
    <row r="427" spans="1:9" x14ac:dyDescent="0.25">
      <c r="A427" t="s">
        <v>107</v>
      </c>
      <c r="B427">
        <v>64388.800000000003</v>
      </c>
      <c r="C427">
        <v>64104.6</v>
      </c>
      <c r="D427">
        <v>64085.1</v>
      </c>
      <c r="E427">
        <v>17751.099999999999</v>
      </c>
      <c r="F427">
        <v>3343.96</v>
      </c>
      <c r="G427">
        <v>1.34235E-3</v>
      </c>
      <c r="H427">
        <v>0.995116</v>
      </c>
      <c r="I427">
        <v>56</v>
      </c>
    </row>
    <row r="428" spans="1:9" x14ac:dyDescent="0.25">
      <c r="A428" t="s">
        <v>107</v>
      </c>
      <c r="B428">
        <v>64714</v>
      </c>
      <c r="C428">
        <v>64444</v>
      </c>
      <c r="D428">
        <v>64434.6</v>
      </c>
      <c r="E428">
        <v>18106</v>
      </c>
      <c r="F428">
        <v>3336.97</v>
      </c>
      <c r="G428">
        <v>1.2364100000000001E-3</v>
      </c>
      <c r="H428">
        <v>0.99511000000000005</v>
      </c>
      <c r="I428">
        <v>67</v>
      </c>
    </row>
    <row r="429" spans="1:9" x14ac:dyDescent="0.25">
      <c r="A429" t="s">
        <v>107</v>
      </c>
      <c r="B429">
        <v>64210.9</v>
      </c>
      <c r="C429">
        <v>63940</v>
      </c>
      <c r="D429">
        <v>63927.4</v>
      </c>
      <c r="E429">
        <v>17598.599999999999</v>
      </c>
      <c r="F429">
        <v>3339.59</v>
      </c>
      <c r="G429">
        <v>1.2741199999999999E-3</v>
      </c>
      <c r="H429">
        <v>0.995116</v>
      </c>
      <c r="I429">
        <v>63</v>
      </c>
    </row>
    <row r="430" spans="1:9" x14ac:dyDescent="0.25">
      <c r="A430" t="s">
        <v>107</v>
      </c>
      <c r="B430">
        <v>63749.5</v>
      </c>
      <c r="C430">
        <v>63474.400000000001</v>
      </c>
      <c r="D430">
        <v>63453.3</v>
      </c>
      <c r="E430">
        <v>17129.599999999999</v>
      </c>
      <c r="F430">
        <v>3340.46</v>
      </c>
      <c r="G430">
        <v>1.9158000000000001E-3</v>
      </c>
      <c r="H430">
        <v>0.99511300000000003</v>
      </c>
      <c r="I430">
        <v>75</v>
      </c>
    </row>
    <row r="431" spans="1:9" x14ac:dyDescent="0.25">
      <c r="A431" t="s">
        <v>107</v>
      </c>
      <c r="B431">
        <v>64149.1</v>
      </c>
      <c r="C431">
        <v>63875.7</v>
      </c>
      <c r="D431">
        <v>63857.3</v>
      </c>
      <c r="E431">
        <v>17537.599999999999</v>
      </c>
      <c r="F431">
        <v>3341.47</v>
      </c>
      <c r="G431">
        <v>1.2378000000000001E-3</v>
      </c>
      <c r="H431">
        <v>0.99510500000000002</v>
      </c>
      <c r="I431">
        <v>75</v>
      </c>
    </row>
    <row r="432" spans="1:9" x14ac:dyDescent="0.25">
      <c r="A432" t="s">
        <v>107</v>
      </c>
      <c r="B432">
        <v>64880.4</v>
      </c>
      <c r="C432">
        <v>64607.9</v>
      </c>
      <c r="D432">
        <v>64599</v>
      </c>
      <c r="E432">
        <v>18281.900000000001</v>
      </c>
      <c r="F432">
        <v>3335.52</v>
      </c>
      <c r="G432">
        <v>1.7142800000000001E-3</v>
      </c>
      <c r="H432">
        <v>0.99511400000000005</v>
      </c>
      <c r="I432">
        <v>59</v>
      </c>
    </row>
    <row r="433" spans="1:25" x14ac:dyDescent="0.25">
      <c r="A433" t="s">
        <v>107</v>
      </c>
      <c r="B433">
        <v>64572.6</v>
      </c>
      <c r="C433">
        <v>64282.3</v>
      </c>
      <c r="D433">
        <v>64269.9</v>
      </c>
      <c r="E433">
        <v>17950.8</v>
      </c>
      <c r="F433">
        <v>3337.63</v>
      </c>
      <c r="G433">
        <v>1.52443E-3</v>
      </c>
      <c r="H433">
        <v>0.99510600000000005</v>
      </c>
      <c r="I433">
        <v>58</v>
      </c>
    </row>
    <row r="434" spans="1:25" x14ac:dyDescent="0.25">
      <c r="A434" t="s">
        <v>107</v>
      </c>
      <c r="B434">
        <v>64178.9</v>
      </c>
      <c r="C434">
        <v>63906</v>
      </c>
      <c r="D434">
        <v>63886</v>
      </c>
      <c r="E434">
        <v>17566.599999999999</v>
      </c>
      <c r="F434">
        <v>3341.19</v>
      </c>
      <c r="G434">
        <v>1.24698E-3</v>
      </c>
      <c r="H434">
        <v>0.995116</v>
      </c>
      <c r="I434">
        <v>79</v>
      </c>
    </row>
    <row r="435" spans="1:25" x14ac:dyDescent="0.25">
      <c r="A435" t="s">
        <v>107</v>
      </c>
      <c r="B435">
        <v>64154.6</v>
      </c>
      <c r="C435">
        <v>63849.7</v>
      </c>
      <c r="D435">
        <v>63835</v>
      </c>
      <c r="E435">
        <v>17520.3</v>
      </c>
      <c r="F435">
        <v>3338.26</v>
      </c>
      <c r="G435">
        <v>1.39967E-3</v>
      </c>
      <c r="H435">
        <v>0.995116</v>
      </c>
      <c r="I435">
        <v>59</v>
      </c>
    </row>
    <row r="436" spans="1:25" x14ac:dyDescent="0.25">
      <c r="A436" t="s">
        <v>107</v>
      </c>
      <c r="B436">
        <v>64770.8</v>
      </c>
      <c r="C436">
        <v>64498.400000000001</v>
      </c>
      <c r="D436">
        <v>64489.599999999999</v>
      </c>
      <c r="E436">
        <v>18178.2</v>
      </c>
      <c r="F436">
        <v>3334.22</v>
      </c>
      <c r="G436">
        <v>1.2497999999999999E-3</v>
      </c>
      <c r="H436">
        <v>0.99511000000000005</v>
      </c>
      <c r="I436">
        <v>61</v>
      </c>
    </row>
    <row r="437" spans="1:25" x14ac:dyDescent="0.25">
      <c r="A437" t="s">
        <v>107</v>
      </c>
      <c r="B437">
        <v>64483.6</v>
      </c>
      <c r="C437">
        <v>64214.8</v>
      </c>
      <c r="D437">
        <v>64201.1</v>
      </c>
      <c r="E437">
        <v>17886.8</v>
      </c>
      <c r="F437">
        <v>3337.67</v>
      </c>
      <c r="G437">
        <v>1.49832E-3</v>
      </c>
      <c r="H437">
        <v>0.99511499999999997</v>
      </c>
      <c r="I437">
        <v>65</v>
      </c>
    </row>
    <row r="438" spans="1:25" x14ac:dyDescent="0.25">
      <c r="A438" t="s">
        <v>107</v>
      </c>
      <c r="B438">
        <v>64268.6</v>
      </c>
      <c r="C438">
        <v>63993.8</v>
      </c>
      <c r="D438">
        <v>63974.3</v>
      </c>
      <c r="E438">
        <v>17651.400000000001</v>
      </c>
      <c r="F438">
        <v>3342.59</v>
      </c>
      <c r="G438">
        <v>1.25289E-3</v>
      </c>
      <c r="H438">
        <v>0.995116</v>
      </c>
      <c r="I438">
        <v>62</v>
      </c>
    </row>
    <row r="439" spans="1:25" x14ac:dyDescent="0.25">
      <c r="A439" t="s">
        <v>107</v>
      </c>
      <c r="B439">
        <v>64607.199999999997</v>
      </c>
      <c r="C439">
        <v>64330.5</v>
      </c>
      <c r="D439">
        <v>64317.8</v>
      </c>
      <c r="E439">
        <v>17999.599999999999</v>
      </c>
      <c r="F439">
        <v>3337.17</v>
      </c>
      <c r="G439">
        <v>1.3238200000000001E-3</v>
      </c>
      <c r="H439">
        <v>0.995116</v>
      </c>
      <c r="I439">
        <v>38</v>
      </c>
    </row>
    <row r="440" spans="1:25" x14ac:dyDescent="0.25">
      <c r="A440" t="s">
        <v>107</v>
      </c>
      <c r="B440">
        <v>64733.599999999999</v>
      </c>
      <c r="C440">
        <v>64463.199999999997</v>
      </c>
      <c r="D440">
        <v>64454</v>
      </c>
      <c r="E440">
        <v>18141.099999999999</v>
      </c>
      <c r="F440">
        <v>3334.29</v>
      </c>
      <c r="G440">
        <v>2.1059400000000002E-3</v>
      </c>
      <c r="H440">
        <v>0.995116</v>
      </c>
      <c r="I440">
        <v>64</v>
      </c>
    </row>
    <row r="441" spans="1:25" x14ac:dyDescent="0.25">
      <c r="A441" t="s">
        <v>107</v>
      </c>
      <c r="B441">
        <v>64046.6</v>
      </c>
      <c r="C441">
        <v>63768.7</v>
      </c>
      <c r="D441">
        <v>63751.5</v>
      </c>
      <c r="E441">
        <v>17429.099999999999</v>
      </c>
      <c r="F441">
        <v>3341.14</v>
      </c>
      <c r="G441">
        <v>1.2300600000000001E-3</v>
      </c>
      <c r="H441">
        <v>0.995116</v>
      </c>
      <c r="I441">
        <v>77</v>
      </c>
    </row>
    <row r="442" spans="1:25" x14ac:dyDescent="0.25">
      <c r="A442" t="s">
        <v>107</v>
      </c>
      <c r="B442">
        <v>64598.9</v>
      </c>
      <c r="C442">
        <v>64327.6</v>
      </c>
      <c r="D442">
        <v>64308</v>
      </c>
      <c r="E442">
        <v>17981.3</v>
      </c>
      <c r="F442">
        <v>3343.78</v>
      </c>
      <c r="G442">
        <v>1.24201E-3</v>
      </c>
      <c r="H442">
        <v>0.995116</v>
      </c>
      <c r="I442">
        <v>75</v>
      </c>
    </row>
    <row r="443" spans="1:25" x14ac:dyDescent="0.25">
      <c r="A443" t="s">
        <v>107</v>
      </c>
      <c r="B443">
        <v>64510.2</v>
      </c>
      <c r="C443">
        <v>64219.9</v>
      </c>
      <c r="D443">
        <v>64211</v>
      </c>
      <c r="E443">
        <v>17895</v>
      </c>
      <c r="F443">
        <v>3335.99</v>
      </c>
      <c r="G443">
        <v>2.6145999999999999E-3</v>
      </c>
      <c r="H443">
        <v>0.995112</v>
      </c>
      <c r="I443">
        <v>48</v>
      </c>
    </row>
    <row r="444" spans="1:25" x14ac:dyDescent="0.25">
      <c r="A444" t="s">
        <v>107</v>
      </c>
      <c r="B444">
        <v>64202</v>
      </c>
      <c r="C444">
        <v>63928.9</v>
      </c>
      <c r="D444">
        <v>63919.199999999997</v>
      </c>
      <c r="E444">
        <v>17600.7</v>
      </c>
      <c r="F444">
        <v>3335.7</v>
      </c>
      <c r="G444">
        <v>1.2794499999999999E-3</v>
      </c>
      <c r="H444">
        <v>0.99511499999999997</v>
      </c>
      <c r="I444">
        <v>73</v>
      </c>
    </row>
    <row r="445" spans="1:25" x14ac:dyDescent="0.25">
      <c r="A445" t="s">
        <v>107</v>
      </c>
      <c r="B445">
        <v>64202.3</v>
      </c>
      <c r="C445">
        <v>63930.6</v>
      </c>
      <c r="D445">
        <v>63912.9</v>
      </c>
      <c r="E445">
        <v>17586.5</v>
      </c>
      <c r="F445">
        <v>3342.9</v>
      </c>
      <c r="G445">
        <v>1.23055E-3</v>
      </c>
      <c r="H445">
        <v>0.99511499999999997</v>
      </c>
      <c r="I445">
        <v>60</v>
      </c>
    </row>
    <row r="446" spans="1:25" x14ac:dyDescent="0.25">
      <c r="A446" t="s">
        <v>107</v>
      </c>
      <c r="B446">
        <v>64499.5</v>
      </c>
      <c r="C446">
        <v>64227.8</v>
      </c>
      <c r="D446">
        <v>64211.6</v>
      </c>
      <c r="E446">
        <v>17879.400000000001</v>
      </c>
      <c r="F446">
        <v>3341.89</v>
      </c>
      <c r="G446">
        <v>1.46433E-3</v>
      </c>
      <c r="H446">
        <v>0.99511400000000005</v>
      </c>
      <c r="I446">
        <v>59</v>
      </c>
    </row>
    <row r="447" spans="1:25" x14ac:dyDescent="0.25">
      <c r="A447" t="s">
        <v>107</v>
      </c>
      <c r="B447">
        <v>64942.7</v>
      </c>
      <c r="C447">
        <v>64663.9</v>
      </c>
      <c r="D447">
        <v>64656.5</v>
      </c>
      <c r="E447">
        <v>18328.2</v>
      </c>
      <c r="F447">
        <v>3335.34</v>
      </c>
      <c r="G447">
        <v>1.2354200000000001E-3</v>
      </c>
      <c r="H447">
        <v>0.995116</v>
      </c>
      <c r="I447">
        <v>56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64595.8</v>
      </c>
      <c r="C448">
        <v>64323</v>
      </c>
      <c r="D448">
        <v>64310.400000000001</v>
      </c>
      <c r="E448">
        <v>17979.599999999999</v>
      </c>
      <c r="F448">
        <v>3339.1</v>
      </c>
      <c r="G448">
        <v>2.8056800000000001E-3</v>
      </c>
      <c r="H448">
        <v>0.995116</v>
      </c>
      <c r="I448">
        <v>64</v>
      </c>
      <c r="R448">
        <f>AVERAGE(B399:B448)</f>
        <v>64218.835999999996</v>
      </c>
      <c r="S448">
        <f>AVERAGE(C399:C448)</f>
        <v>63940.11</v>
      </c>
      <c r="U448">
        <f>_xlfn.VAR.P(B399:B448)</f>
        <v>217334.22550400018</v>
      </c>
      <c r="V448">
        <f>_xlfn.VAR.P(C399:C448)</f>
        <v>221777.48250000007</v>
      </c>
      <c r="X448">
        <f>1.96*SQRT(U448)/50</f>
        <v>18.274694642550578</v>
      </c>
      <c r="Y448">
        <f>1.96*SQRT(V448)/50</f>
        <v>18.460556619690536</v>
      </c>
    </row>
    <row r="449" spans="1:9" x14ac:dyDescent="0.25">
      <c r="A449" t="s">
        <v>108</v>
      </c>
      <c r="B449">
        <v>3211047.5458999998</v>
      </c>
      <c r="C449" t="s">
        <v>36</v>
      </c>
    </row>
    <row r="450" spans="1:9" x14ac:dyDescent="0.25">
      <c r="A450" t="s">
        <v>38</v>
      </c>
      <c r="B450">
        <v>53629.3</v>
      </c>
      <c r="C450">
        <v>0</v>
      </c>
      <c r="D450">
        <v>0</v>
      </c>
      <c r="E450">
        <v>0</v>
      </c>
      <c r="F450">
        <v>0</v>
      </c>
      <c r="G450">
        <v>1.23996E-2</v>
      </c>
      <c r="H450">
        <v>1</v>
      </c>
      <c r="I450">
        <v>0</v>
      </c>
    </row>
    <row r="451" spans="1:9" x14ac:dyDescent="0.25">
      <c r="A451" t="s">
        <v>38</v>
      </c>
      <c r="B451">
        <v>53626.8</v>
      </c>
      <c r="C451">
        <v>0</v>
      </c>
      <c r="D451">
        <v>0</v>
      </c>
      <c r="E451">
        <v>0</v>
      </c>
      <c r="F451">
        <v>0</v>
      </c>
      <c r="G451">
        <v>1.23996E-2</v>
      </c>
      <c r="H451">
        <v>1</v>
      </c>
      <c r="I451">
        <v>0</v>
      </c>
    </row>
    <row r="452" spans="1:9" x14ac:dyDescent="0.25">
      <c r="A452" t="s">
        <v>38</v>
      </c>
      <c r="B452">
        <v>53607.9</v>
      </c>
      <c r="C452">
        <v>0</v>
      </c>
      <c r="D452">
        <v>0</v>
      </c>
      <c r="E452">
        <v>0</v>
      </c>
      <c r="F452">
        <v>0</v>
      </c>
      <c r="G452">
        <v>1.23996E-2</v>
      </c>
      <c r="H452">
        <v>1</v>
      </c>
      <c r="I452">
        <v>0</v>
      </c>
    </row>
    <row r="453" spans="1:9" x14ac:dyDescent="0.25">
      <c r="A453" t="s">
        <v>38</v>
      </c>
      <c r="B453">
        <v>53606.9</v>
      </c>
      <c r="C453">
        <v>0</v>
      </c>
      <c r="D453">
        <v>0</v>
      </c>
      <c r="E453">
        <v>0</v>
      </c>
      <c r="F453">
        <v>0</v>
      </c>
      <c r="G453">
        <v>1.23996E-2</v>
      </c>
      <c r="H453">
        <v>1</v>
      </c>
      <c r="I453">
        <v>0</v>
      </c>
    </row>
    <row r="454" spans="1:9" x14ac:dyDescent="0.25">
      <c r="A454" t="s">
        <v>38</v>
      </c>
      <c r="B454">
        <v>53628.4</v>
      </c>
      <c r="C454">
        <v>0</v>
      </c>
      <c r="D454">
        <v>0</v>
      </c>
      <c r="E454">
        <v>0</v>
      </c>
      <c r="F454">
        <v>0</v>
      </c>
      <c r="G454">
        <v>1.23996E-2</v>
      </c>
      <c r="H454">
        <v>1</v>
      </c>
      <c r="I454">
        <v>0</v>
      </c>
    </row>
    <row r="455" spans="1:9" x14ac:dyDescent="0.25">
      <c r="A455" t="s">
        <v>38</v>
      </c>
      <c r="B455">
        <v>53625.3</v>
      </c>
      <c r="C455">
        <v>0</v>
      </c>
      <c r="D455">
        <v>0</v>
      </c>
      <c r="E455">
        <v>0</v>
      </c>
      <c r="F455">
        <v>0</v>
      </c>
      <c r="G455">
        <v>1.23996E-2</v>
      </c>
      <c r="H455">
        <v>1</v>
      </c>
      <c r="I455">
        <v>0</v>
      </c>
    </row>
    <row r="456" spans="1:9" x14ac:dyDescent="0.25">
      <c r="A456" t="s">
        <v>38</v>
      </c>
      <c r="B456">
        <v>53614</v>
      </c>
      <c r="C456">
        <v>0</v>
      </c>
      <c r="D456">
        <v>0</v>
      </c>
      <c r="E456">
        <v>0</v>
      </c>
      <c r="F456">
        <v>0</v>
      </c>
      <c r="G456">
        <v>1.23996E-2</v>
      </c>
      <c r="H456">
        <v>1</v>
      </c>
      <c r="I456">
        <v>0</v>
      </c>
    </row>
    <row r="457" spans="1:9" x14ac:dyDescent="0.25">
      <c r="A457" t="s">
        <v>38</v>
      </c>
      <c r="B457">
        <v>53604.4</v>
      </c>
      <c r="C457">
        <v>0</v>
      </c>
      <c r="D457">
        <v>0</v>
      </c>
      <c r="E457">
        <v>0</v>
      </c>
      <c r="F457">
        <v>0</v>
      </c>
      <c r="G457">
        <v>1.23996E-2</v>
      </c>
      <c r="H457">
        <v>1</v>
      </c>
      <c r="I457">
        <v>0</v>
      </c>
    </row>
    <row r="458" spans="1:9" x14ac:dyDescent="0.25">
      <c r="A458" t="s">
        <v>38</v>
      </c>
      <c r="B458">
        <v>53611.9</v>
      </c>
      <c r="C458">
        <v>0</v>
      </c>
      <c r="D458">
        <v>0</v>
      </c>
      <c r="E458">
        <v>0</v>
      </c>
      <c r="F458">
        <v>0</v>
      </c>
      <c r="G458">
        <v>1.23996E-2</v>
      </c>
      <c r="H458">
        <v>1</v>
      </c>
      <c r="I458">
        <v>0</v>
      </c>
    </row>
    <row r="459" spans="1:9" x14ac:dyDescent="0.25">
      <c r="A459" t="s">
        <v>38</v>
      </c>
      <c r="B459">
        <v>53614.3</v>
      </c>
      <c r="C459">
        <v>0</v>
      </c>
      <c r="D459">
        <v>0</v>
      </c>
      <c r="E459">
        <v>0</v>
      </c>
      <c r="F459">
        <v>0</v>
      </c>
      <c r="G459">
        <v>1.23996E-2</v>
      </c>
      <c r="H459">
        <v>1</v>
      </c>
      <c r="I459">
        <v>0</v>
      </c>
    </row>
    <row r="460" spans="1:9" x14ac:dyDescent="0.25">
      <c r="A460" t="s">
        <v>38</v>
      </c>
      <c r="B460">
        <v>53616.1</v>
      </c>
      <c r="C460">
        <v>0</v>
      </c>
      <c r="D460">
        <v>0</v>
      </c>
      <c r="E460">
        <v>0</v>
      </c>
      <c r="F460">
        <v>0</v>
      </c>
      <c r="G460">
        <v>1.23996E-2</v>
      </c>
      <c r="H460">
        <v>1</v>
      </c>
      <c r="I460">
        <v>0</v>
      </c>
    </row>
    <row r="461" spans="1:9" x14ac:dyDescent="0.25">
      <c r="A461" t="s">
        <v>38</v>
      </c>
      <c r="B461">
        <v>53605.9</v>
      </c>
      <c r="C461">
        <v>0</v>
      </c>
      <c r="D461">
        <v>0</v>
      </c>
      <c r="E461">
        <v>0</v>
      </c>
      <c r="F461">
        <v>0</v>
      </c>
      <c r="G461">
        <v>1.23996E-2</v>
      </c>
      <c r="H461">
        <v>1</v>
      </c>
      <c r="I461">
        <v>0</v>
      </c>
    </row>
    <row r="462" spans="1:9" x14ac:dyDescent="0.25">
      <c r="A462" t="s">
        <v>38</v>
      </c>
      <c r="B462">
        <v>53611.8</v>
      </c>
      <c r="C462">
        <v>0</v>
      </c>
      <c r="D462">
        <v>0</v>
      </c>
      <c r="E462">
        <v>0</v>
      </c>
      <c r="F462">
        <v>0</v>
      </c>
      <c r="G462">
        <v>1.23996E-2</v>
      </c>
      <c r="H462">
        <v>1</v>
      </c>
      <c r="I462">
        <v>0</v>
      </c>
    </row>
    <row r="463" spans="1:9" x14ac:dyDescent="0.25">
      <c r="A463" t="s">
        <v>38</v>
      </c>
      <c r="B463">
        <v>53618.3</v>
      </c>
      <c r="C463">
        <v>0</v>
      </c>
      <c r="D463">
        <v>0</v>
      </c>
      <c r="E463">
        <v>0</v>
      </c>
      <c r="F463">
        <v>0</v>
      </c>
      <c r="G463">
        <v>1.23996E-2</v>
      </c>
      <c r="H463">
        <v>1</v>
      </c>
      <c r="I463">
        <v>0</v>
      </c>
    </row>
    <row r="464" spans="1:9" x14ac:dyDescent="0.25">
      <c r="A464" t="s">
        <v>38</v>
      </c>
      <c r="B464">
        <v>53617</v>
      </c>
      <c r="C464">
        <v>0</v>
      </c>
      <c r="D464">
        <v>0</v>
      </c>
      <c r="E464">
        <v>0</v>
      </c>
      <c r="F464">
        <v>0</v>
      </c>
      <c r="G464">
        <v>1.23996E-2</v>
      </c>
      <c r="H464">
        <v>1</v>
      </c>
      <c r="I464">
        <v>0</v>
      </c>
    </row>
    <row r="465" spans="1:9" x14ac:dyDescent="0.25">
      <c r="A465" t="s">
        <v>38</v>
      </c>
      <c r="B465">
        <v>53606.3</v>
      </c>
      <c r="C465">
        <v>0</v>
      </c>
      <c r="D465">
        <v>0</v>
      </c>
      <c r="E465">
        <v>0</v>
      </c>
      <c r="F465">
        <v>0</v>
      </c>
      <c r="G465">
        <v>1.23996E-2</v>
      </c>
      <c r="H465">
        <v>1</v>
      </c>
      <c r="I465">
        <v>0</v>
      </c>
    </row>
    <row r="466" spans="1:9" x14ac:dyDescent="0.25">
      <c r="A466" t="s">
        <v>38</v>
      </c>
      <c r="B466">
        <v>53607.199999999997</v>
      </c>
      <c r="C466">
        <v>0</v>
      </c>
      <c r="D466">
        <v>0</v>
      </c>
      <c r="E466">
        <v>0</v>
      </c>
      <c r="F466">
        <v>0</v>
      </c>
      <c r="G466">
        <v>1.23996E-2</v>
      </c>
      <c r="H466">
        <v>1</v>
      </c>
      <c r="I466">
        <v>0</v>
      </c>
    </row>
    <row r="467" spans="1:9" x14ac:dyDescent="0.25">
      <c r="A467" t="s">
        <v>38</v>
      </c>
      <c r="B467">
        <v>53619.5</v>
      </c>
      <c r="C467">
        <v>0</v>
      </c>
      <c r="D467">
        <v>0</v>
      </c>
      <c r="E467">
        <v>0</v>
      </c>
      <c r="F467">
        <v>0</v>
      </c>
      <c r="G467">
        <v>1.23996E-2</v>
      </c>
      <c r="H467">
        <v>1</v>
      </c>
      <c r="I467">
        <v>0</v>
      </c>
    </row>
    <row r="468" spans="1:9" x14ac:dyDescent="0.25">
      <c r="A468" t="s">
        <v>38</v>
      </c>
      <c r="B468">
        <v>53632.1</v>
      </c>
      <c r="C468">
        <v>0</v>
      </c>
      <c r="D468">
        <v>0</v>
      </c>
      <c r="E468">
        <v>0</v>
      </c>
      <c r="F468">
        <v>0</v>
      </c>
      <c r="G468">
        <v>1.23996E-2</v>
      </c>
      <c r="H468">
        <v>1</v>
      </c>
      <c r="I468">
        <v>0</v>
      </c>
    </row>
    <row r="469" spans="1:9" x14ac:dyDescent="0.25">
      <c r="A469" t="s">
        <v>38</v>
      </c>
      <c r="B469">
        <v>53612.5</v>
      </c>
      <c r="C469">
        <v>0</v>
      </c>
      <c r="D469">
        <v>0</v>
      </c>
      <c r="E469">
        <v>0</v>
      </c>
      <c r="F469">
        <v>0</v>
      </c>
      <c r="G469">
        <v>1.23996E-2</v>
      </c>
      <c r="H469">
        <v>1</v>
      </c>
      <c r="I469">
        <v>0</v>
      </c>
    </row>
    <row r="470" spans="1:9" x14ac:dyDescent="0.25">
      <c r="A470" t="s">
        <v>38</v>
      </c>
      <c r="B470">
        <v>53602.9</v>
      </c>
      <c r="C470">
        <v>0</v>
      </c>
      <c r="D470">
        <v>0</v>
      </c>
      <c r="E470">
        <v>0</v>
      </c>
      <c r="F470">
        <v>0</v>
      </c>
      <c r="G470">
        <v>1.23996E-2</v>
      </c>
      <c r="H470">
        <v>1</v>
      </c>
      <c r="I470">
        <v>0</v>
      </c>
    </row>
    <row r="471" spans="1:9" x14ac:dyDescent="0.25">
      <c r="A471" t="s">
        <v>38</v>
      </c>
      <c r="B471">
        <v>53602.7</v>
      </c>
      <c r="C471">
        <v>0</v>
      </c>
      <c r="D471">
        <v>0</v>
      </c>
      <c r="E471">
        <v>0</v>
      </c>
      <c r="F471">
        <v>0</v>
      </c>
      <c r="G471">
        <v>1.23996E-2</v>
      </c>
      <c r="H471">
        <v>1</v>
      </c>
      <c r="I471">
        <v>0</v>
      </c>
    </row>
    <row r="472" spans="1:9" x14ac:dyDescent="0.25">
      <c r="A472" t="s">
        <v>38</v>
      </c>
      <c r="B472">
        <v>53618.3</v>
      </c>
      <c r="C472">
        <v>0</v>
      </c>
      <c r="D472">
        <v>0</v>
      </c>
      <c r="E472">
        <v>0</v>
      </c>
      <c r="F472">
        <v>0</v>
      </c>
      <c r="G472">
        <v>1.23996E-2</v>
      </c>
      <c r="H472">
        <v>1</v>
      </c>
      <c r="I472">
        <v>0</v>
      </c>
    </row>
    <row r="473" spans="1:9" x14ac:dyDescent="0.25">
      <c r="A473" t="s">
        <v>38</v>
      </c>
      <c r="B473">
        <v>53614.2</v>
      </c>
      <c r="C473">
        <v>0</v>
      </c>
      <c r="D473">
        <v>0</v>
      </c>
      <c r="E473">
        <v>0</v>
      </c>
      <c r="F473">
        <v>0</v>
      </c>
      <c r="G473">
        <v>1.23996E-2</v>
      </c>
      <c r="H473">
        <v>1</v>
      </c>
      <c r="I473">
        <v>0</v>
      </c>
    </row>
    <row r="474" spans="1:9" x14ac:dyDescent="0.25">
      <c r="A474" t="s">
        <v>38</v>
      </c>
      <c r="B474">
        <v>53611.4</v>
      </c>
      <c r="C474">
        <v>0</v>
      </c>
      <c r="D474">
        <v>0</v>
      </c>
      <c r="E474">
        <v>0</v>
      </c>
      <c r="F474">
        <v>0</v>
      </c>
      <c r="G474">
        <v>1.23996E-2</v>
      </c>
      <c r="H474">
        <v>1</v>
      </c>
      <c r="I474">
        <v>0</v>
      </c>
    </row>
    <row r="475" spans="1:9" x14ac:dyDescent="0.25">
      <c r="A475" t="s">
        <v>38</v>
      </c>
      <c r="B475">
        <v>53606.3</v>
      </c>
      <c r="C475">
        <v>0</v>
      </c>
      <c r="D475">
        <v>0</v>
      </c>
      <c r="E475">
        <v>0</v>
      </c>
      <c r="F475">
        <v>0</v>
      </c>
      <c r="G475">
        <v>1.23996E-2</v>
      </c>
      <c r="H475">
        <v>1</v>
      </c>
      <c r="I475">
        <v>0</v>
      </c>
    </row>
    <row r="476" spans="1:9" x14ac:dyDescent="0.25">
      <c r="A476" t="s">
        <v>38</v>
      </c>
      <c r="B476">
        <v>53624.2</v>
      </c>
      <c r="C476">
        <v>0</v>
      </c>
      <c r="D476">
        <v>0</v>
      </c>
      <c r="E476">
        <v>0</v>
      </c>
      <c r="F476">
        <v>0</v>
      </c>
      <c r="G476">
        <v>1.23996E-2</v>
      </c>
      <c r="H476">
        <v>1</v>
      </c>
      <c r="I476">
        <v>0</v>
      </c>
    </row>
    <row r="477" spans="1:9" x14ac:dyDescent="0.25">
      <c r="A477" t="s">
        <v>38</v>
      </c>
      <c r="B477">
        <v>53627.3</v>
      </c>
      <c r="C477">
        <v>0</v>
      </c>
      <c r="D477">
        <v>0</v>
      </c>
      <c r="E477">
        <v>0</v>
      </c>
      <c r="F477">
        <v>0</v>
      </c>
      <c r="G477">
        <v>1.23996E-2</v>
      </c>
      <c r="H477">
        <v>1</v>
      </c>
      <c r="I477">
        <v>0</v>
      </c>
    </row>
    <row r="478" spans="1:9" x14ac:dyDescent="0.25">
      <c r="A478" t="s">
        <v>38</v>
      </c>
      <c r="B478">
        <v>53624.6</v>
      </c>
      <c r="C478">
        <v>0</v>
      </c>
      <c r="D478">
        <v>0</v>
      </c>
      <c r="E478">
        <v>0</v>
      </c>
      <c r="F478">
        <v>0</v>
      </c>
      <c r="G478">
        <v>1.23996E-2</v>
      </c>
      <c r="H478">
        <v>1</v>
      </c>
      <c r="I478">
        <v>0</v>
      </c>
    </row>
    <row r="479" spans="1:9" x14ac:dyDescent="0.25">
      <c r="A479" t="s">
        <v>38</v>
      </c>
      <c r="B479">
        <v>53613</v>
      </c>
      <c r="C479">
        <v>0</v>
      </c>
      <c r="D479">
        <v>0</v>
      </c>
      <c r="E479">
        <v>0</v>
      </c>
      <c r="F479">
        <v>0</v>
      </c>
      <c r="G479">
        <v>1.23996E-2</v>
      </c>
      <c r="H479">
        <v>1</v>
      </c>
      <c r="I479">
        <v>0</v>
      </c>
    </row>
    <row r="480" spans="1:9" x14ac:dyDescent="0.25">
      <c r="A480" t="s">
        <v>38</v>
      </c>
      <c r="B480">
        <v>53616.800000000003</v>
      </c>
      <c r="C480">
        <v>0</v>
      </c>
      <c r="D480">
        <v>0</v>
      </c>
      <c r="E480">
        <v>0</v>
      </c>
      <c r="F480">
        <v>0</v>
      </c>
      <c r="G480">
        <v>1.23996E-2</v>
      </c>
      <c r="H480">
        <v>1</v>
      </c>
      <c r="I480">
        <v>0</v>
      </c>
    </row>
    <row r="481" spans="1:9" x14ac:dyDescent="0.25">
      <c r="A481" t="s">
        <v>38</v>
      </c>
      <c r="B481">
        <v>53625.2</v>
      </c>
      <c r="C481">
        <v>0</v>
      </c>
      <c r="D481">
        <v>0</v>
      </c>
      <c r="E481">
        <v>0</v>
      </c>
      <c r="F481">
        <v>0</v>
      </c>
      <c r="G481">
        <v>1.23996E-2</v>
      </c>
      <c r="H481">
        <v>1</v>
      </c>
      <c r="I481">
        <v>0</v>
      </c>
    </row>
    <row r="482" spans="1:9" x14ac:dyDescent="0.25">
      <c r="A482" t="s">
        <v>38</v>
      </c>
      <c r="B482">
        <v>53619.3</v>
      </c>
      <c r="C482">
        <v>0</v>
      </c>
      <c r="D482">
        <v>0</v>
      </c>
      <c r="E482">
        <v>0</v>
      </c>
      <c r="F482">
        <v>0</v>
      </c>
      <c r="G482">
        <v>1.23996E-2</v>
      </c>
      <c r="H482">
        <v>1</v>
      </c>
      <c r="I482">
        <v>0</v>
      </c>
    </row>
    <row r="483" spans="1:9" x14ac:dyDescent="0.25">
      <c r="A483" t="s">
        <v>38</v>
      </c>
      <c r="B483">
        <v>53615.9</v>
      </c>
      <c r="C483">
        <v>0</v>
      </c>
      <c r="D483">
        <v>0</v>
      </c>
      <c r="E483">
        <v>0</v>
      </c>
      <c r="F483">
        <v>0</v>
      </c>
      <c r="G483">
        <v>1.23996E-2</v>
      </c>
      <c r="H483">
        <v>1</v>
      </c>
      <c r="I483">
        <v>0</v>
      </c>
    </row>
    <row r="484" spans="1:9" x14ac:dyDescent="0.25">
      <c r="A484" t="s">
        <v>38</v>
      </c>
      <c r="B484">
        <v>53613.2</v>
      </c>
      <c r="C484">
        <v>0</v>
      </c>
      <c r="D484">
        <v>0</v>
      </c>
      <c r="E484">
        <v>0</v>
      </c>
      <c r="F484">
        <v>0</v>
      </c>
      <c r="G484">
        <v>1.23996E-2</v>
      </c>
      <c r="H484">
        <v>1</v>
      </c>
      <c r="I484">
        <v>0</v>
      </c>
    </row>
    <row r="485" spans="1:9" x14ac:dyDescent="0.25">
      <c r="A485" t="s">
        <v>38</v>
      </c>
      <c r="B485">
        <v>53618.2</v>
      </c>
      <c r="C485">
        <v>0</v>
      </c>
      <c r="D485">
        <v>0</v>
      </c>
      <c r="E485">
        <v>0</v>
      </c>
      <c r="F485">
        <v>0</v>
      </c>
      <c r="G485">
        <v>1.23996E-2</v>
      </c>
      <c r="H485">
        <v>1</v>
      </c>
      <c r="I485">
        <v>0</v>
      </c>
    </row>
    <row r="486" spans="1:9" x14ac:dyDescent="0.25">
      <c r="A486" t="s">
        <v>38</v>
      </c>
      <c r="B486">
        <v>53615.4</v>
      </c>
      <c r="C486">
        <v>0</v>
      </c>
      <c r="D486">
        <v>0</v>
      </c>
      <c r="E486">
        <v>0</v>
      </c>
      <c r="F486">
        <v>0</v>
      </c>
      <c r="G486">
        <v>1.23996E-2</v>
      </c>
      <c r="H486">
        <v>1</v>
      </c>
      <c r="I486">
        <v>0</v>
      </c>
    </row>
    <row r="487" spans="1:9" x14ac:dyDescent="0.25">
      <c r="A487" t="s">
        <v>38</v>
      </c>
      <c r="B487">
        <v>53612.800000000003</v>
      </c>
      <c r="C487">
        <v>0</v>
      </c>
      <c r="D487">
        <v>0</v>
      </c>
      <c r="E487">
        <v>0</v>
      </c>
      <c r="F487">
        <v>0</v>
      </c>
      <c r="G487">
        <v>1.23996E-2</v>
      </c>
      <c r="H487">
        <v>1</v>
      </c>
      <c r="I487">
        <v>0</v>
      </c>
    </row>
    <row r="488" spans="1:9" x14ac:dyDescent="0.25">
      <c r="A488" t="s">
        <v>38</v>
      </c>
      <c r="B488">
        <v>53601.8</v>
      </c>
      <c r="C488">
        <v>0</v>
      </c>
      <c r="D488">
        <v>0</v>
      </c>
      <c r="E488">
        <v>0</v>
      </c>
      <c r="F488">
        <v>0</v>
      </c>
      <c r="G488">
        <v>1.23996E-2</v>
      </c>
      <c r="H488">
        <v>1</v>
      </c>
      <c r="I488">
        <v>0</v>
      </c>
    </row>
    <row r="489" spans="1:9" x14ac:dyDescent="0.25">
      <c r="A489" t="s">
        <v>38</v>
      </c>
      <c r="B489">
        <v>53605.5</v>
      </c>
      <c r="C489">
        <v>0</v>
      </c>
      <c r="D489">
        <v>0</v>
      </c>
      <c r="E489">
        <v>0</v>
      </c>
      <c r="F489">
        <v>0</v>
      </c>
      <c r="G489">
        <v>1.23996E-2</v>
      </c>
      <c r="H489">
        <v>1</v>
      </c>
      <c r="I489">
        <v>0</v>
      </c>
    </row>
    <row r="490" spans="1:9" x14ac:dyDescent="0.25">
      <c r="A490" t="s">
        <v>38</v>
      </c>
      <c r="B490">
        <v>53615.7</v>
      </c>
      <c r="C490">
        <v>0</v>
      </c>
      <c r="D490">
        <v>0</v>
      </c>
      <c r="E490">
        <v>0</v>
      </c>
      <c r="F490">
        <v>0</v>
      </c>
      <c r="G490">
        <v>1.23996E-2</v>
      </c>
      <c r="H490">
        <v>1</v>
      </c>
      <c r="I490">
        <v>0</v>
      </c>
    </row>
    <row r="491" spans="1:9" x14ac:dyDescent="0.25">
      <c r="A491" t="s">
        <v>38</v>
      </c>
      <c r="B491">
        <v>53617</v>
      </c>
      <c r="C491">
        <v>0</v>
      </c>
      <c r="D491">
        <v>0</v>
      </c>
      <c r="E491">
        <v>0</v>
      </c>
      <c r="F491">
        <v>0</v>
      </c>
      <c r="G491">
        <v>1.23996E-2</v>
      </c>
      <c r="H491">
        <v>1</v>
      </c>
      <c r="I491">
        <v>0</v>
      </c>
    </row>
    <row r="492" spans="1:9" x14ac:dyDescent="0.25">
      <c r="A492" t="s">
        <v>38</v>
      </c>
      <c r="B492">
        <v>53610</v>
      </c>
      <c r="C492">
        <v>0</v>
      </c>
      <c r="D492">
        <v>0</v>
      </c>
      <c r="E492">
        <v>0</v>
      </c>
      <c r="F492">
        <v>0</v>
      </c>
      <c r="G492">
        <v>1.23996E-2</v>
      </c>
      <c r="H492">
        <v>1</v>
      </c>
      <c r="I492">
        <v>0</v>
      </c>
    </row>
    <row r="493" spans="1:9" x14ac:dyDescent="0.25">
      <c r="A493" t="s">
        <v>38</v>
      </c>
      <c r="B493">
        <v>53603.199999999997</v>
      </c>
      <c r="C493">
        <v>0</v>
      </c>
      <c r="D493">
        <v>0</v>
      </c>
      <c r="E493">
        <v>0</v>
      </c>
      <c r="F493">
        <v>0</v>
      </c>
      <c r="G493">
        <v>1.23996E-2</v>
      </c>
      <c r="H493">
        <v>1</v>
      </c>
      <c r="I493">
        <v>0</v>
      </c>
    </row>
    <row r="494" spans="1:9" x14ac:dyDescent="0.25">
      <c r="A494" t="s">
        <v>38</v>
      </c>
      <c r="B494">
        <v>53621.2</v>
      </c>
      <c r="C494">
        <v>0</v>
      </c>
      <c r="D494">
        <v>0</v>
      </c>
      <c r="E494">
        <v>0</v>
      </c>
      <c r="F494">
        <v>0</v>
      </c>
      <c r="G494">
        <v>1.23996E-2</v>
      </c>
      <c r="H494">
        <v>1</v>
      </c>
      <c r="I494">
        <v>0</v>
      </c>
    </row>
    <row r="495" spans="1:9" x14ac:dyDescent="0.25">
      <c r="A495" t="s">
        <v>38</v>
      </c>
      <c r="B495">
        <v>53619.9</v>
      </c>
      <c r="C495">
        <v>0</v>
      </c>
      <c r="D495">
        <v>0</v>
      </c>
      <c r="E495">
        <v>0</v>
      </c>
      <c r="F495">
        <v>0</v>
      </c>
      <c r="G495">
        <v>1.23996E-2</v>
      </c>
      <c r="H495">
        <v>1</v>
      </c>
      <c r="I495">
        <v>0</v>
      </c>
    </row>
    <row r="496" spans="1:9" x14ac:dyDescent="0.25">
      <c r="A496" t="s">
        <v>38</v>
      </c>
      <c r="B496">
        <v>53617.599999999999</v>
      </c>
      <c r="C496">
        <v>0</v>
      </c>
      <c r="D496">
        <v>0</v>
      </c>
      <c r="E496">
        <v>0</v>
      </c>
      <c r="F496">
        <v>0</v>
      </c>
      <c r="G496">
        <v>1.23996E-2</v>
      </c>
      <c r="H496">
        <v>1</v>
      </c>
      <c r="I496">
        <v>0</v>
      </c>
    </row>
    <row r="497" spans="1:25" x14ac:dyDescent="0.25">
      <c r="A497" t="s">
        <v>38</v>
      </c>
      <c r="B497">
        <v>53600.3</v>
      </c>
      <c r="C497">
        <v>0</v>
      </c>
      <c r="D497">
        <v>0</v>
      </c>
      <c r="E497">
        <v>0</v>
      </c>
      <c r="F497">
        <v>0</v>
      </c>
      <c r="G497">
        <v>1.23996E-2</v>
      </c>
      <c r="H497">
        <v>1</v>
      </c>
      <c r="I497">
        <v>0</v>
      </c>
    </row>
    <row r="498" spans="1:25" x14ac:dyDescent="0.25">
      <c r="A498" t="s">
        <v>38</v>
      </c>
      <c r="B498">
        <v>53606.400000000001</v>
      </c>
      <c r="C498">
        <v>0</v>
      </c>
      <c r="D498">
        <v>0</v>
      </c>
      <c r="E498">
        <v>0</v>
      </c>
      <c r="F498">
        <v>0</v>
      </c>
      <c r="G498">
        <v>1.23996E-2</v>
      </c>
      <c r="H498">
        <v>1</v>
      </c>
      <c r="I498">
        <v>0</v>
      </c>
    </row>
    <row r="499" spans="1:25" x14ac:dyDescent="0.25">
      <c r="A499" t="s">
        <v>38</v>
      </c>
      <c r="B499">
        <v>53615</v>
      </c>
      <c r="C499">
        <v>0</v>
      </c>
      <c r="D499">
        <v>0</v>
      </c>
      <c r="E499">
        <v>0</v>
      </c>
      <c r="F499">
        <v>0</v>
      </c>
      <c r="G499">
        <v>1.23996E-2</v>
      </c>
      <c r="H499">
        <v>1</v>
      </c>
      <c r="I499">
        <v>0</v>
      </c>
    </row>
    <row r="500" spans="1:25" x14ac:dyDescent="0.25">
      <c r="A500" t="s">
        <v>38</v>
      </c>
      <c r="B500">
        <v>53625</v>
      </c>
      <c r="C500">
        <v>0</v>
      </c>
      <c r="D500">
        <v>0</v>
      </c>
      <c r="E500">
        <v>0</v>
      </c>
      <c r="F500">
        <v>0</v>
      </c>
      <c r="G500">
        <v>1.23996E-2</v>
      </c>
      <c r="H500">
        <v>1</v>
      </c>
      <c r="I500">
        <v>0</v>
      </c>
    </row>
    <row r="501" spans="1:25" x14ac:dyDescent="0.25">
      <c r="A501" t="s">
        <v>38</v>
      </c>
      <c r="B501">
        <v>53603.5</v>
      </c>
      <c r="C501">
        <v>0</v>
      </c>
      <c r="D501">
        <v>0</v>
      </c>
      <c r="E501">
        <v>0</v>
      </c>
      <c r="F501">
        <v>0</v>
      </c>
      <c r="G501">
        <v>1.23996E-2</v>
      </c>
      <c r="H501">
        <v>1</v>
      </c>
      <c r="I501">
        <v>0</v>
      </c>
    </row>
    <row r="502" spans="1:25" x14ac:dyDescent="0.25">
      <c r="A502" t="s">
        <v>38</v>
      </c>
      <c r="B502">
        <v>53606.400000000001</v>
      </c>
      <c r="C502">
        <v>0</v>
      </c>
      <c r="D502">
        <v>0</v>
      </c>
      <c r="E502">
        <v>0</v>
      </c>
      <c r="F502">
        <v>0</v>
      </c>
      <c r="G502">
        <v>1.23996E-2</v>
      </c>
      <c r="H502">
        <v>1</v>
      </c>
      <c r="I502">
        <v>0</v>
      </c>
    </row>
    <row r="503" spans="1:25" x14ac:dyDescent="0.25">
      <c r="A503" t="s">
        <v>38</v>
      </c>
      <c r="B503">
        <v>53615.8</v>
      </c>
      <c r="C503">
        <v>0</v>
      </c>
      <c r="D503">
        <v>0</v>
      </c>
      <c r="E503">
        <v>0</v>
      </c>
      <c r="F503">
        <v>0</v>
      </c>
      <c r="G503">
        <v>1.23996E-2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53619.5</v>
      </c>
      <c r="C504">
        <v>0</v>
      </c>
      <c r="D504">
        <v>0</v>
      </c>
      <c r="E504">
        <v>0</v>
      </c>
      <c r="F504">
        <v>0</v>
      </c>
      <c r="G504">
        <v>1.23996E-2</v>
      </c>
      <c r="H504">
        <v>1</v>
      </c>
      <c r="I504">
        <v>0</v>
      </c>
      <c r="R504">
        <f>AVERAGE(B455:B504)</f>
        <v>53614.041999999987</v>
      </c>
      <c r="S504">
        <f>AVERAGE(C455:C504)</f>
        <v>0</v>
      </c>
      <c r="U504">
        <f>_xlfn.VAR.P(B455:B504)</f>
        <v>54.857235999994955</v>
      </c>
      <c r="V504">
        <f>_xlfn.VAR.P(C455:C504)</f>
        <v>0</v>
      </c>
      <c r="X504">
        <f>1.96*SQRT(U504)/50</f>
        <v>0.29033742977272536</v>
      </c>
      <c r="Y504">
        <f>1.96*SQRT(V504)/50</f>
        <v>0</v>
      </c>
    </row>
    <row r="505" spans="1:25" x14ac:dyDescent="0.25">
      <c r="A505" t="s">
        <v>38</v>
      </c>
      <c r="B505">
        <v>2680755.1414999999</v>
      </c>
      <c r="C505" t="s">
        <v>36</v>
      </c>
    </row>
    <row r="506" spans="1:25" x14ac:dyDescent="0.25">
      <c r="A506" t="s">
        <v>39</v>
      </c>
      <c r="B506">
        <v>53617.7</v>
      </c>
      <c r="C506">
        <v>53382.7</v>
      </c>
      <c r="D506">
        <v>53278.5</v>
      </c>
      <c r="E506">
        <v>3778.14</v>
      </c>
      <c r="F506">
        <v>0</v>
      </c>
      <c r="G506">
        <v>1.23996E-2</v>
      </c>
      <c r="H506">
        <v>1</v>
      </c>
      <c r="I506">
        <v>0</v>
      </c>
    </row>
    <row r="507" spans="1:25" x14ac:dyDescent="0.25">
      <c r="A507" t="s">
        <v>39</v>
      </c>
      <c r="B507">
        <v>53601.9</v>
      </c>
      <c r="C507">
        <v>53368.6</v>
      </c>
      <c r="D507">
        <v>53276.1</v>
      </c>
      <c r="E507">
        <v>3777.08</v>
      </c>
      <c r="F507">
        <v>0</v>
      </c>
      <c r="G507">
        <v>1.23996E-2</v>
      </c>
      <c r="H507">
        <v>1</v>
      </c>
      <c r="I507">
        <v>0</v>
      </c>
    </row>
    <row r="508" spans="1:25" x14ac:dyDescent="0.25">
      <c r="A508" t="s">
        <v>39</v>
      </c>
      <c r="B508">
        <v>53612</v>
      </c>
      <c r="C508">
        <v>53378.8</v>
      </c>
      <c r="D508">
        <v>53279</v>
      </c>
      <c r="E508">
        <v>3778.92</v>
      </c>
      <c r="F508">
        <v>0</v>
      </c>
      <c r="G508">
        <v>1.23996E-2</v>
      </c>
      <c r="H508">
        <v>1</v>
      </c>
      <c r="I508">
        <v>0</v>
      </c>
    </row>
    <row r="509" spans="1:25" x14ac:dyDescent="0.25">
      <c r="A509" t="s">
        <v>39</v>
      </c>
      <c r="B509">
        <v>53628.7</v>
      </c>
      <c r="C509">
        <v>53392.800000000003</v>
      </c>
      <c r="D509">
        <v>53281.8</v>
      </c>
      <c r="E509">
        <v>3778.59</v>
      </c>
      <c r="F509">
        <v>0</v>
      </c>
      <c r="G509">
        <v>1.23996E-2</v>
      </c>
      <c r="H509">
        <v>1</v>
      </c>
      <c r="I509">
        <v>0</v>
      </c>
    </row>
    <row r="510" spans="1:25" x14ac:dyDescent="0.25">
      <c r="A510" t="s">
        <v>39</v>
      </c>
      <c r="B510">
        <v>53630.2</v>
      </c>
      <c r="C510">
        <v>53394.9</v>
      </c>
      <c r="D510">
        <v>53285.3</v>
      </c>
      <c r="E510">
        <v>3776.75</v>
      </c>
      <c r="F510">
        <v>0</v>
      </c>
      <c r="G510">
        <v>1.23996E-2</v>
      </c>
      <c r="H510">
        <v>1</v>
      </c>
      <c r="I510">
        <v>0</v>
      </c>
    </row>
    <row r="511" spans="1:25" x14ac:dyDescent="0.25">
      <c r="A511" t="s">
        <v>39</v>
      </c>
      <c r="B511">
        <v>53619.7</v>
      </c>
      <c r="C511">
        <v>53383.1</v>
      </c>
      <c r="D511">
        <v>53281.4</v>
      </c>
      <c r="E511">
        <v>3778.28</v>
      </c>
      <c r="F511">
        <v>0</v>
      </c>
      <c r="G511">
        <v>1.23996E-2</v>
      </c>
      <c r="H511">
        <v>1</v>
      </c>
      <c r="I511">
        <v>0</v>
      </c>
    </row>
    <row r="512" spans="1:25" x14ac:dyDescent="0.25">
      <c r="A512" t="s">
        <v>39</v>
      </c>
      <c r="B512">
        <v>53633.7</v>
      </c>
      <c r="C512">
        <v>53390.8</v>
      </c>
      <c r="D512">
        <v>53288.5</v>
      </c>
      <c r="E512">
        <v>3783.29</v>
      </c>
      <c r="F512">
        <v>0</v>
      </c>
      <c r="G512">
        <v>1.23996E-2</v>
      </c>
      <c r="H512">
        <v>1</v>
      </c>
      <c r="I512">
        <v>0</v>
      </c>
    </row>
    <row r="513" spans="1:9" x14ac:dyDescent="0.25">
      <c r="A513" t="s">
        <v>39</v>
      </c>
      <c r="B513">
        <v>53636.1</v>
      </c>
      <c r="C513">
        <v>53397.5</v>
      </c>
      <c r="D513">
        <v>53285.5</v>
      </c>
      <c r="E513">
        <v>3779.67</v>
      </c>
      <c r="F513">
        <v>0</v>
      </c>
      <c r="G513">
        <v>1.23996E-2</v>
      </c>
      <c r="H513">
        <v>1</v>
      </c>
      <c r="I513">
        <v>0</v>
      </c>
    </row>
    <row r="514" spans="1:9" x14ac:dyDescent="0.25">
      <c r="A514" t="s">
        <v>39</v>
      </c>
      <c r="B514">
        <v>53636.4</v>
      </c>
      <c r="C514">
        <v>53394.3</v>
      </c>
      <c r="D514">
        <v>53284.800000000003</v>
      </c>
      <c r="E514">
        <v>3775.53</v>
      </c>
      <c r="F514">
        <v>0</v>
      </c>
      <c r="G514">
        <v>1.23996E-2</v>
      </c>
      <c r="H514">
        <v>1</v>
      </c>
      <c r="I514">
        <v>0</v>
      </c>
    </row>
    <row r="515" spans="1:9" x14ac:dyDescent="0.25">
      <c r="A515" t="s">
        <v>39</v>
      </c>
      <c r="B515">
        <v>53646.1</v>
      </c>
      <c r="C515">
        <v>53396.2</v>
      </c>
      <c r="D515">
        <v>53289.1</v>
      </c>
      <c r="E515">
        <v>3780.33</v>
      </c>
      <c r="F515">
        <v>0</v>
      </c>
      <c r="G515">
        <v>1.23996E-2</v>
      </c>
      <c r="H515">
        <v>1</v>
      </c>
      <c r="I515">
        <v>0</v>
      </c>
    </row>
    <row r="516" spans="1:9" x14ac:dyDescent="0.25">
      <c r="A516" t="s">
        <v>39</v>
      </c>
      <c r="B516">
        <v>53625</v>
      </c>
      <c r="C516">
        <v>53390</v>
      </c>
      <c r="D516">
        <v>53285</v>
      </c>
      <c r="E516">
        <v>3780.46</v>
      </c>
      <c r="F516">
        <v>0</v>
      </c>
      <c r="G516">
        <v>1.23996E-2</v>
      </c>
      <c r="H516">
        <v>1</v>
      </c>
      <c r="I516">
        <v>0</v>
      </c>
    </row>
    <row r="517" spans="1:9" x14ac:dyDescent="0.25">
      <c r="A517" t="s">
        <v>39</v>
      </c>
      <c r="B517">
        <v>53619</v>
      </c>
      <c r="C517">
        <v>53386</v>
      </c>
      <c r="D517">
        <v>53287.7</v>
      </c>
      <c r="E517">
        <v>3782.97</v>
      </c>
      <c r="F517">
        <v>0</v>
      </c>
      <c r="G517">
        <v>1.23996E-2</v>
      </c>
      <c r="H517">
        <v>1</v>
      </c>
      <c r="I517">
        <v>0</v>
      </c>
    </row>
    <row r="518" spans="1:9" x14ac:dyDescent="0.25">
      <c r="A518" t="s">
        <v>39</v>
      </c>
      <c r="B518">
        <v>53630.6</v>
      </c>
      <c r="C518">
        <v>53394.3</v>
      </c>
      <c r="D518">
        <v>53282.6</v>
      </c>
      <c r="E518">
        <v>3777.96</v>
      </c>
      <c r="F518">
        <v>0</v>
      </c>
      <c r="G518">
        <v>1.23996E-2</v>
      </c>
      <c r="H518">
        <v>1</v>
      </c>
      <c r="I518">
        <v>0</v>
      </c>
    </row>
    <row r="519" spans="1:9" x14ac:dyDescent="0.25">
      <c r="A519" t="s">
        <v>39</v>
      </c>
      <c r="B519">
        <v>53619.5</v>
      </c>
      <c r="C519">
        <v>53384.4</v>
      </c>
      <c r="D519">
        <v>53280.800000000003</v>
      </c>
      <c r="E519">
        <v>3780.3</v>
      </c>
      <c r="F519">
        <v>0</v>
      </c>
      <c r="G519">
        <v>1.23996E-2</v>
      </c>
      <c r="H519">
        <v>1</v>
      </c>
      <c r="I519">
        <v>0</v>
      </c>
    </row>
    <row r="520" spans="1:9" x14ac:dyDescent="0.25">
      <c r="A520" t="s">
        <v>39</v>
      </c>
      <c r="B520">
        <v>53609.2</v>
      </c>
      <c r="C520">
        <v>53372.800000000003</v>
      </c>
      <c r="D520">
        <v>53277.9</v>
      </c>
      <c r="E520">
        <v>3777.65</v>
      </c>
      <c r="F520">
        <v>0</v>
      </c>
      <c r="G520">
        <v>1.23996E-2</v>
      </c>
      <c r="H520">
        <v>1</v>
      </c>
      <c r="I520">
        <v>0</v>
      </c>
    </row>
    <row r="521" spans="1:9" x14ac:dyDescent="0.25">
      <c r="A521" t="s">
        <v>39</v>
      </c>
      <c r="B521">
        <v>53613</v>
      </c>
      <c r="C521">
        <v>53380.7</v>
      </c>
      <c r="D521">
        <v>53282.2</v>
      </c>
      <c r="E521">
        <v>3781.47</v>
      </c>
      <c r="F521">
        <v>0</v>
      </c>
      <c r="G521">
        <v>1.23996E-2</v>
      </c>
      <c r="H521">
        <v>1</v>
      </c>
      <c r="I521">
        <v>0</v>
      </c>
    </row>
    <row r="522" spans="1:9" x14ac:dyDescent="0.25">
      <c r="A522" t="s">
        <v>39</v>
      </c>
      <c r="B522">
        <v>53625.4</v>
      </c>
      <c r="C522">
        <v>53392.2</v>
      </c>
      <c r="D522">
        <v>53285.7</v>
      </c>
      <c r="E522">
        <v>3781.01</v>
      </c>
      <c r="F522">
        <v>0</v>
      </c>
      <c r="G522">
        <v>1.23996E-2</v>
      </c>
      <c r="H522">
        <v>1</v>
      </c>
      <c r="I522">
        <v>0</v>
      </c>
    </row>
    <row r="523" spans="1:9" x14ac:dyDescent="0.25">
      <c r="A523" t="s">
        <v>39</v>
      </c>
      <c r="B523">
        <v>53637.2</v>
      </c>
      <c r="C523">
        <v>53397</v>
      </c>
      <c r="D523">
        <v>53285.599999999999</v>
      </c>
      <c r="E523">
        <v>3780.43</v>
      </c>
      <c r="F523">
        <v>0</v>
      </c>
      <c r="G523">
        <v>1.23996E-2</v>
      </c>
      <c r="H523">
        <v>1</v>
      </c>
      <c r="I523">
        <v>0</v>
      </c>
    </row>
    <row r="524" spans="1:9" x14ac:dyDescent="0.25">
      <c r="A524" t="s">
        <v>39</v>
      </c>
      <c r="B524">
        <v>53619.9</v>
      </c>
      <c r="C524">
        <v>53384.3</v>
      </c>
      <c r="D524">
        <v>53280.7</v>
      </c>
      <c r="E524">
        <v>3776.04</v>
      </c>
      <c r="F524">
        <v>0</v>
      </c>
      <c r="G524">
        <v>1.23996E-2</v>
      </c>
      <c r="H524">
        <v>1</v>
      </c>
      <c r="I524">
        <v>0</v>
      </c>
    </row>
    <row r="525" spans="1:9" x14ac:dyDescent="0.25">
      <c r="A525" t="s">
        <v>39</v>
      </c>
      <c r="B525">
        <v>53619.9</v>
      </c>
      <c r="C525">
        <v>53384</v>
      </c>
      <c r="D525">
        <v>53285</v>
      </c>
      <c r="E525">
        <v>3779.85</v>
      </c>
      <c r="F525">
        <v>0</v>
      </c>
      <c r="G525">
        <v>1.23996E-2</v>
      </c>
      <c r="H525">
        <v>1</v>
      </c>
      <c r="I525">
        <v>0</v>
      </c>
    </row>
    <row r="526" spans="1:9" x14ac:dyDescent="0.25">
      <c r="A526" t="s">
        <v>39</v>
      </c>
      <c r="B526">
        <v>53618.2</v>
      </c>
      <c r="C526">
        <v>53384.7</v>
      </c>
      <c r="D526">
        <v>53281.599999999999</v>
      </c>
      <c r="E526">
        <v>3782.27</v>
      </c>
      <c r="F526">
        <v>0</v>
      </c>
      <c r="G526">
        <v>1.23996E-2</v>
      </c>
      <c r="H526">
        <v>1</v>
      </c>
      <c r="I526">
        <v>0</v>
      </c>
    </row>
    <row r="527" spans="1:9" x14ac:dyDescent="0.25">
      <c r="A527" t="s">
        <v>39</v>
      </c>
      <c r="B527">
        <v>53619.1</v>
      </c>
      <c r="C527">
        <v>53385.5</v>
      </c>
      <c r="D527">
        <v>53276.4</v>
      </c>
      <c r="E527">
        <v>3777.26</v>
      </c>
      <c r="F527">
        <v>0</v>
      </c>
      <c r="G527">
        <v>1.23996E-2</v>
      </c>
      <c r="H527">
        <v>1</v>
      </c>
      <c r="I527">
        <v>0</v>
      </c>
    </row>
    <row r="528" spans="1:9" x14ac:dyDescent="0.25">
      <c r="A528" t="s">
        <v>39</v>
      </c>
      <c r="B528">
        <v>53626.6</v>
      </c>
      <c r="C528">
        <v>53390.6</v>
      </c>
      <c r="D528">
        <v>53282.3</v>
      </c>
      <c r="E528">
        <v>3780.12</v>
      </c>
      <c r="F528">
        <v>0</v>
      </c>
      <c r="G528">
        <v>1.23996E-2</v>
      </c>
      <c r="H528">
        <v>1</v>
      </c>
      <c r="I528">
        <v>0</v>
      </c>
    </row>
    <row r="529" spans="1:9" x14ac:dyDescent="0.25">
      <c r="A529" t="s">
        <v>39</v>
      </c>
      <c r="B529">
        <v>53619.8</v>
      </c>
      <c r="C529">
        <v>53384.5</v>
      </c>
      <c r="D529">
        <v>53281.3</v>
      </c>
      <c r="E529">
        <v>3781.1</v>
      </c>
      <c r="F529">
        <v>0</v>
      </c>
      <c r="G529">
        <v>1.23996E-2</v>
      </c>
      <c r="H529">
        <v>1</v>
      </c>
      <c r="I529">
        <v>0</v>
      </c>
    </row>
    <row r="530" spans="1:9" x14ac:dyDescent="0.25">
      <c r="A530" t="s">
        <v>39</v>
      </c>
      <c r="B530">
        <v>53606.6</v>
      </c>
      <c r="C530">
        <v>53372.7</v>
      </c>
      <c r="D530">
        <v>53279.1</v>
      </c>
      <c r="E530">
        <v>3778.66</v>
      </c>
      <c r="F530">
        <v>0</v>
      </c>
      <c r="G530">
        <v>1.23996E-2</v>
      </c>
      <c r="H530">
        <v>1</v>
      </c>
      <c r="I530">
        <v>0</v>
      </c>
    </row>
    <row r="531" spans="1:9" x14ac:dyDescent="0.25">
      <c r="A531" t="s">
        <v>39</v>
      </c>
      <c r="B531">
        <v>53622.9</v>
      </c>
      <c r="C531">
        <v>53389.9</v>
      </c>
      <c r="D531">
        <v>53280.9</v>
      </c>
      <c r="E531">
        <v>3779.03</v>
      </c>
      <c r="F531">
        <v>0</v>
      </c>
      <c r="G531">
        <v>1.23996E-2</v>
      </c>
      <c r="H531">
        <v>1</v>
      </c>
      <c r="I531">
        <v>0</v>
      </c>
    </row>
    <row r="532" spans="1:9" x14ac:dyDescent="0.25">
      <c r="A532" t="s">
        <v>39</v>
      </c>
      <c r="B532">
        <v>53627.199999999997</v>
      </c>
      <c r="C532">
        <v>53393.2</v>
      </c>
      <c r="D532">
        <v>53285.8</v>
      </c>
      <c r="E532">
        <v>3783.86</v>
      </c>
      <c r="F532">
        <v>0</v>
      </c>
      <c r="G532">
        <v>1.23996E-2</v>
      </c>
      <c r="H532">
        <v>1</v>
      </c>
      <c r="I532">
        <v>0</v>
      </c>
    </row>
    <row r="533" spans="1:9" x14ac:dyDescent="0.25">
      <c r="A533" t="s">
        <v>39</v>
      </c>
      <c r="B533">
        <v>53616</v>
      </c>
      <c r="C533">
        <v>53380.9</v>
      </c>
      <c r="D533">
        <v>53282.8</v>
      </c>
      <c r="E533">
        <v>3781.89</v>
      </c>
      <c r="F533">
        <v>0</v>
      </c>
      <c r="G533">
        <v>1.23996E-2</v>
      </c>
      <c r="H533">
        <v>1</v>
      </c>
      <c r="I533">
        <v>0</v>
      </c>
    </row>
    <row r="534" spans="1:9" x14ac:dyDescent="0.25">
      <c r="A534" t="s">
        <v>39</v>
      </c>
      <c r="B534">
        <v>53611.7</v>
      </c>
      <c r="C534">
        <v>53377.3</v>
      </c>
      <c r="D534">
        <v>53280</v>
      </c>
      <c r="E534">
        <v>3779.97</v>
      </c>
      <c r="F534">
        <v>0</v>
      </c>
      <c r="G534">
        <v>1.23996E-2</v>
      </c>
      <c r="H534">
        <v>1</v>
      </c>
      <c r="I534">
        <v>0</v>
      </c>
    </row>
    <row r="535" spans="1:9" x14ac:dyDescent="0.25">
      <c r="A535" t="s">
        <v>39</v>
      </c>
      <c r="B535">
        <v>53614.8</v>
      </c>
      <c r="C535">
        <v>53381.9</v>
      </c>
      <c r="D535">
        <v>53279</v>
      </c>
      <c r="E535">
        <v>3777.64</v>
      </c>
      <c r="F535">
        <v>0</v>
      </c>
      <c r="G535">
        <v>1.23996E-2</v>
      </c>
      <c r="H535">
        <v>1</v>
      </c>
      <c r="I535">
        <v>0</v>
      </c>
    </row>
    <row r="536" spans="1:9" x14ac:dyDescent="0.25">
      <c r="A536" t="s">
        <v>39</v>
      </c>
      <c r="B536">
        <v>53627.4</v>
      </c>
      <c r="C536">
        <v>53392.1</v>
      </c>
      <c r="D536">
        <v>53282.6</v>
      </c>
      <c r="E536">
        <v>3780.07</v>
      </c>
      <c r="F536">
        <v>0</v>
      </c>
      <c r="G536">
        <v>1.23996E-2</v>
      </c>
      <c r="H536">
        <v>1</v>
      </c>
      <c r="I536">
        <v>0</v>
      </c>
    </row>
    <row r="537" spans="1:9" x14ac:dyDescent="0.25">
      <c r="A537" t="s">
        <v>39</v>
      </c>
      <c r="B537">
        <v>53628.9</v>
      </c>
      <c r="C537">
        <v>53392.3</v>
      </c>
      <c r="D537">
        <v>53286</v>
      </c>
      <c r="E537">
        <v>3782.33</v>
      </c>
      <c r="F537">
        <v>0</v>
      </c>
      <c r="G537">
        <v>1.23996E-2</v>
      </c>
      <c r="H537">
        <v>1</v>
      </c>
      <c r="I537">
        <v>0</v>
      </c>
    </row>
    <row r="538" spans="1:9" x14ac:dyDescent="0.25">
      <c r="A538" t="s">
        <v>39</v>
      </c>
      <c r="B538">
        <v>53618.2</v>
      </c>
      <c r="C538">
        <v>53383.6</v>
      </c>
      <c r="D538">
        <v>53283.6</v>
      </c>
      <c r="E538">
        <v>3782.63</v>
      </c>
      <c r="F538">
        <v>0</v>
      </c>
      <c r="G538">
        <v>1.23996E-2</v>
      </c>
      <c r="H538">
        <v>1</v>
      </c>
      <c r="I538">
        <v>0</v>
      </c>
    </row>
    <row r="539" spans="1:9" x14ac:dyDescent="0.25">
      <c r="A539" t="s">
        <v>39</v>
      </c>
      <c r="B539">
        <v>53608.800000000003</v>
      </c>
      <c r="C539">
        <v>53376.2</v>
      </c>
      <c r="D539">
        <v>53280.6</v>
      </c>
      <c r="E539">
        <v>3779.79</v>
      </c>
      <c r="F539">
        <v>0</v>
      </c>
      <c r="G539">
        <v>1.23996E-2</v>
      </c>
      <c r="H539">
        <v>1</v>
      </c>
      <c r="I539">
        <v>0</v>
      </c>
    </row>
    <row r="540" spans="1:9" x14ac:dyDescent="0.25">
      <c r="A540" t="s">
        <v>39</v>
      </c>
      <c r="B540">
        <v>53627.4</v>
      </c>
      <c r="C540">
        <v>53393.8</v>
      </c>
      <c r="D540">
        <v>53284.3</v>
      </c>
      <c r="E540">
        <v>3782.05</v>
      </c>
      <c r="F540">
        <v>0</v>
      </c>
      <c r="G540">
        <v>1.23996E-2</v>
      </c>
      <c r="H540">
        <v>1</v>
      </c>
      <c r="I540">
        <v>0</v>
      </c>
    </row>
    <row r="541" spans="1:9" x14ac:dyDescent="0.25">
      <c r="A541" t="s">
        <v>39</v>
      </c>
      <c r="B541">
        <v>53624.4</v>
      </c>
      <c r="C541">
        <v>53385</v>
      </c>
      <c r="D541">
        <v>53277.1</v>
      </c>
      <c r="E541">
        <v>3779.53</v>
      </c>
      <c r="F541">
        <v>0</v>
      </c>
      <c r="G541">
        <v>1.23996E-2</v>
      </c>
      <c r="H541">
        <v>1</v>
      </c>
      <c r="I541">
        <v>0</v>
      </c>
    </row>
    <row r="542" spans="1:9" x14ac:dyDescent="0.25">
      <c r="A542" t="s">
        <v>39</v>
      </c>
      <c r="B542">
        <v>53613.599999999999</v>
      </c>
      <c r="C542">
        <v>53379.7</v>
      </c>
      <c r="D542">
        <v>53276.1</v>
      </c>
      <c r="E542">
        <v>3778.23</v>
      </c>
      <c r="F542">
        <v>0</v>
      </c>
      <c r="G542">
        <v>1.23996E-2</v>
      </c>
      <c r="H542">
        <v>1</v>
      </c>
      <c r="I542">
        <v>0</v>
      </c>
    </row>
    <row r="543" spans="1:9" x14ac:dyDescent="0.25">
      <c r="A543" t="s">
        <v>39</v>
      </c>
      <c r="B543">
        <v>53613.2</v>
      </c>
      <c r="C543">
        <v>53379.1</v>
      </c>
      <c r="D543">
        <v>53279.7</v>
      </c>
      <c r="E543">
        <v>3778.42</v>
      </c>
      <c r="F543">
        <v>0</v>
      </c>
      <c r="G543">
        <v>1.23996E-2</v>
      </c>
      <c r="H543">
        <v>1</v>
      </c>
      <c r="I543">
        <v>0</v>
      </c>
    </row>
    <row r="544" spans="1:9" x14ac:dyDescent="0.25">
      <c r="A544" t="s">
        <v>39</v>
      </c>
      <c r="B544">
        <v>53611.8</v>
      </c>
      <c r="C544">
        <v>53378.9</v>
      </c>
      <c r="D544">
        <v>53282.2</v>
      </c>
      <c r="E544">
        <v>3780.63</v>
      </c>
      <c r="F544">
        <v>0</v>
      </c>
      <c r="G544">
        <v>1.23996E-2</v>
      </c>
      <c r="H544">
        <v>1</v>
      </c>
      <c r="I544">
        <v>0</v>
      </c>
    </row>
    <row r="545" spans="1:25" x14ac:dyDescent="0.25">
      <c r="A545" t="s">
        <v>39</v>
      </c>
      <c r="B545">
        <v>53625.8</v>
      </c>
      <c r="C545">
        <v>53392.3</v>
      </c>
      <c r="D545">
        <v>53286.5</v>
      </c>
      <c r="E545">
        <v>3781.43</v>
      </c>
      <c r="F545">
        <v>0</v>
      </c>
      <c r="G545">
        <v>1.23996E-2</v>
      </c>
      <c r="H545">
        <v>1</v>
      </c>
      <c r="I545">
        <v>0</v>
      </c>
    </row>
    <row r="546" spans="1:25" x14ac:dyDescent="0.25">
      <c r="A546" t="s">
        <v>39</v>
      </c>
      <c r="B546">
        <v>53619.7</v>
      </c>
      <c r="C546">
        <v>53383.1</v>
      </c>
      <c r="D546">
        <v>53279.199999999997</v>
      </c>
      <c r="E546">
        <v>3779.14</v>
      </c>
      <c r="F546">
        <v>0</v>
      </c>
      <c r="G546">
        <v>1.23996E-2</v>
      </c>
      <c r="H546">
        <v>1</v>
      </c>
      <c r="I546">
        <v>0</v>
      </c>
    </row>
    <row r="547" spans="1:25" x14ac:dyDescent="0.25">
      <c r="A547" t="s">
        <v>39</v>
      </c>
      <c r="B547">
        <v>53615.1</v>
      </c>
      <c r="C547">
        <v>53379.6</v>
      </c>
      <c r="D547">
        <v>53278.9</v>
      </c>
      <c r="E547">
        <v>3781.06</v>
      </c>
      <c r="F547">
        <v>0</v>
      </c>
      <c r="G547">
        <v>1.23996E-2</v>
      </c>
      <c r="H547">
        <v>1</v>
      </c>
      <c r="I547">
        <v>0</v>
      </c>
    </row>
    <row r="548" spans="1:25" x14ac:dyDescent="0.25">
      <c r="A548" t="s">
        <v>39</v>
      </c>
      <c r="B548">
        <v>53602.2</v>
      </c>
      <c r="C548">
        <v>53368.800000000003</v>
      </c>
      <c r="D548">
        <v>53276.800000000003</v>
      </c>
      <c r="E548">
        <v>3780.89</v>
      </c>
      <c r="F548">
        <v>0</v>
      </c>
      <c r="G548">
        <v>1.23996E-2</v>
      </c>
      <c r="H548">
        <v>1</v>
      </c>
      <c r="I548">
        <v>0</v>
      </c>
    </row>
    <row r="549" spans="1:25" x14ac:dyDescent="0.25">
      <c r="A549" t="s">
        <v>39</v>
      </c>
      <c r="B549">
        <v>53622.7</v>
      </c>
      <c r="C549">
        <v>53386.7</v>
      </c>
      <c r="D549">
        <v>53275.7</v>
      </c>
      <c r="E549">
        <v>3777.85</v>
      </c>
      <c r="F549">
        <v>0</v>
      </c>
      <c r="G549">
        <v>1.23996E-2</v>
      </c>
      <c r="H549">
        <v>1</v>
      </c>
      <c r="I549">
        <v>0</v>
      </c>
    </row>
    <row r="550" spans="1:25" x14ac:dyDescent="0.25">
      <c r="A550" t="s">
        <v>39</v>
      </c>
      <c r="B550">
        <v>53627.5</v>
      </c>
      <c r="C550">
        <v>53394</v>
      </c>
      <c r="D550">
        <v>53286.3</v>
      </c>
      <c r="E550">
        <v>3781.86</v>
      </c>
      <c r="F550">
        <v>0</v>
      </c>
      <c r="G550">
        <v>1.23996E-2</v>
      </c>
      <c r="H550">
        <v>1</v>
      </c>
      <c r="I550">
        <v>0</v>
      </c>
    </row>
    <row r="551" spans="1:25" x14ac:dyDescent="0.25">
      <c r="A551" t="s">
        <v>39</v>
      </c>
      <c r="B551">
        <v>53614.2</v>
      </c>
      <c r="C551">
        <v>53379.7</v>
      </c>
      <c r="D551">
        <v>53283.199999999997</v>
      </c>
      <c r="E551">
        <v>3781.14</v>
      </c>
      <c r="F551">
        <v>0</v>
      </c>
      <c r="G551">
        <v>1.23996E-2</v>
      </c>
      <c r="H551">
        <v>1</v>
      </c>
      <c r="I551">
        <v>0</v>
      </c>
    </row>
    <row r="552" spans="1:25" x14ac:dyDescent="0.25">
      <c r="A552" t="s">
        <v>39</v>
      </c>
      <c r="B552">
        <v>53621.5</v>
      </c>
      <c r="C552">
        <v>53386.5</v>
      </c>
      <c r="D552">
        <v>53285.4</v>
      </c>
      <c r="E552">
        <v>3781.8</v>
      </c>
      <c r="F552">
        <v>0</v>
      </c>
      <c r="G552">
        <v>1.23996E-2</v>
      </c>
      <c r="H552">
        <v>1</v>
      </c>
      <c r="I552">
        <v>0</v>
      </c>
    </row>
    <row r="553" spans="1:25" x14ac:dyDescent="0.25">
      <c r="A553" t="s">
        <v>39</v>
      </c>
      <c r="B553">
        <v>53610.9</v>
      </c>
      <c r="C553">
        <v>53378.3</v>
      </c>
      <c r="D553">
        <v>53279.1</v>
      </c>
      <c r="E553">
        <v>3778.7</v>
      </c>
      <c r="F553">
        <v>0</v>
      </c>
      <c r="G553">
        <v>1.23996E-2</v>
      </c>
      <c r="H553">
        <v>1</v>
      </c>
      <c r="I553">
        <v>0</v>
      </c>
    </row>
    <row r="554" spans="1:25" x14ac:dyDescent="0.25">
      <c r="A554" t="s">
        <v>39</v>
      </c>
      <c r="B554">
        <v>53623.8</v>
      </c>
      <c r="C554">
        <v>53387.6</v>
      </c>
      <c r="D554">
        <v>53278.1</v>
      </c>
      <c r="E554">
        <v>3781.18</v>
      </c>
      <c r="F554">
        <v>0</v>
      </c>
      <c r="G554">
        <v>1.23996E-2</v>
      </c>
      <c r="H554">
        <v>1</v>
      </c>
      <c r="I554">
        <v>0</v>
      </c>
    </row>
    <row r="555" spans="1:25" x14ac:dyDescent="0.25">
      <c r="A555" t="s">
        <v>39</v>
      </c>
      <c r="B555">
        <v>53614.3</v>
      </c>
      <c r="C555">
        <v>53379.199999999997</v>
      </c>
      <c r="D555">
        <v>53275.8</v>
      </c>
      <c r="E555">
        <v>3780.19</v>
      </c>
      <c r="F555">
        <v>0</v>
      </c>
      <c r="G555">
        <v>1.23996E-2</v>
      </c>
      <c r="H555">
        <v>1</v>
      </c>
      <c r="I555">
        <v>0</v>
      </c>
    </row>
    <row r="556" spans="1:25" x14ac:dyDescent="0.25">
      <c r="A556" t="s">
        <v>39</v>
      </c>
      <c r="B556">
        <v>53609.8</v>
      </c>
      <c r="C556">
        <v>53374.6</v>
      </c>
      <c r="D556">
        <v>53273.1</v>
      </c>
      <c r="E556">
        <v>3781.04</v>
      </c>
      <c r="F556">
        <v>0</v>
      </c>
      <c r="G556">
        <v>1.23996E-2</v>
      </c>
      <c r="H556">
        <v>1</v>
      </c>
      <c r="I556">
        <v>0</v>
      </c>
    </row>
    <row r="557" spans="1:25" x14ac:dyDescent="0.25">
      <c r="A557" t="s">
        <v>39</v>
      </c>
      <c r="B557">
        <v>53602.1</v>
      </c>
      <c r="C557">
        <v>53367.8</v>
      </c>
      <c r="D557">
        <v>53273.5</v>
      </c>
      <c r="E557">
        <v>3782.1</v>
      </c>
      <c r="F557">
        <v>0</v>
      </c>
      <c r="G557">
        <v>1.23996E-2</v>
      </c>
      <c r="H557">
        <v>1</v>
      </c>
      <c r="I557">
        <v>0</v>
      </c>
    </row>
    <row r="558" spans="1:25" x14ac:dyDescent="0.25">
      <c r="A558" t="s">
        <v>39</v>
      </c>
      <c r="B558">
        <v>53621.3</v>
      </c>
      <c r="C558">
        <v>53386.3</v>
      </c>
      <c r="D558">
        <v>53280.2</v>
      </c>
      <c r="E558">
        <v>3780.05</v>
      </c>
      <c r="F558">
        <v>0</v>
      </c>
      <c r="G558">
        <v>1.23996E-2</v>
      </c>
      <c r="H558">
        <v>1</v>
      </c>
      <c r="I558">
        <v>0</v>
      </c>
    </row>
    <row r="559" spans="1:25" x14ac:dyDescent="0.25">
      <c r="A559" t="s">
        <v>39</v>
      </c>
      <c r="B559">
        <v>53609.2</v>
      </c>
      <c r="C559">
        <v>53375.3</v>
      </c>
      <c r="D559">
        <v>53269</v>
      </c>
      <c r="E559">
        <v>3775.78</v>
      </c>
      <c r="F559">
        <v>0</v>
      </c>
      <c r="G559">
        <v>1.23996E-2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53615</v>
      </c>
      <c r="C560">
        <v>53377.5</v>
      </c>
      <c r="D560">
        <v>53275.6</v>
      </c>
      <c r="E560">
        <v>3779.63</v>
      </c>
      <c r="F560">
        <v>0</v>
      </c>
      <c r="G560">
        <v>1.23996E-2</v>
      </c>
      <c r="H560">
        <v>1</v>
      </c>
      <c r="I560">
        <v>0</v>
      </c>
      <c r="R560">
        <f>AVERAGE(B511:B560)</f>
        <v>53620.047999999988</v>
      </c>
      <c r="S560">
        <f>AVERAGE(C511:C560)</f>
        <v>53384.535999999993</v>
      </c>
      <c r="U560">
        <f>_xlfn.VAR.P(B511:B560)</f>
        <v>81.768896000000865</v>
      </c>
      <c r="V560">
        <f>_xlfn.VAR.P(C511:C560)</f>
        <v>53.94150399999932</v>
      </c>
      <c r="X560">
        <f>1.96*SQRT(U560)/50</f>
        <v>0.35447052959229397</v>
      </c>
      <c r="Y560">
        <f>1.96*SQRT(V560)/50</f>
        <v>0.28790392964764988</v>
      </c>
    </row>
    <row r="561" spans="1:9" x14ac:dyDescent="0.25">
      <c r="A561" t="s">
        <v>38</v>
      </c>
      <c r="B561">
        <v>2681063.4265000001</v>
      </c>
      <c r="C561" t="s">
        <v>36</v>
      </c>
    </row>
    <row r="562" spans="1:9" x14ac:dyDescent="0.25">
      <c r="A562" t="s">
        <v>40</v>
      </c>
      <c r="B562">
        <v>53342.5</v>
      </c>
      <c r="C562">
        <v>53112.1</v>
      </c>
      <c r="D562">
        <v>53018.5</v>
      </c>
      <c r="E562">
        <v>3532.44</v>
      </c>
      <c r="F562">
        <v>0</v>
      </c>
      <c r="G562">
        <v>1.23996E-2</v>
      </c>
      <c r="H562">
        <v>1</v>
      </c>
      <c r="I562">
        <v>0</v>
      </c>
    </row>
    <row r="563" spans="1:9" x14ac:dyDescent="0.25">
      <c r="A563" t="s">
        <v>40</v>
      </c>
      <c r="B563">
        <v>53349.8</v>
      </c>
      <c r="C563">
        <v>53122.6</v>
      </c>
      <c r="D563">
        <v>53022.1</v>
      </c>
      <c r="E563">
        <v>3532.05</v>
      </c>
      <c r="F563">
        <v>0</v>
      </c>
      <c r="G563">
        <v>1.23996E-2</v>
      </c>
      <c r="H563">
        <v>1</v>
      </c>
      <c r="I563">
        <v>0</v>
      </c>
    </row>
    <row r="564" spans="1:9" x14ac:dyDescent="0.25">
      <c r="A564" t="s">
        <v>40</v>
      </c>
      <c r="B564">
        <v>53360.7</v>
      </c>
      <c r="C564">
        <v>53131.7</v>
      </c>
      <c r="D564">
        <v>53021.1</v>
      </c>
      <c r="E564">
        <v>3525.52</v>
      </c>
      <c r="F564">
        <v>0</v>
      </c>
      <c r="G564">
        <v>1.23996E-2</v>
      </c>
      <c r="H564">
        <v>1</v>
      </c>
      <c r="I564">
        <v>0</v>
      </c>
    </row>
    <row r="565" spans="1:9" x14ac:dyDescent="0.25">
      <c r="A565" t="s">
        <v>40</v>
      </c>
      <c r="B565">
        <v>53351.9</v>
      </c>
      <c r="C565">
        <v>53124.2</v>
      </c>
      <c r="D565">
        <v>53020.800000000003</v>
      </c>
      <c r="E565">
        <v>3527.24</v>
      </c>
      <c r="F565">
        <v>0</v>
      </c>
      <c r="G565">
        <v>1.23996E-2</v>
      </c>
      <c r="H565">
        <v>1</v>
      </c>
      <c r="I565">
        <v>0</v>
      </c>
    </row>
    <row r="566" spans="1:9" x14ac:dyDescent="0.25">
      <c r="A566" t="s">
        <v>40</v>
      </c>
      <c r="B566">
        <v>53337.7</v>
      </c>
      <c r="C566">
        <v>53108.4</v>
      </c>
      <c r="D566">
        <v>53014.9</v>
      </c>
      <c r="E566">
        <v>3527.89</v>
      </c>
      <c r="F566">
        <v>0</v>
      </c>
      <c r="G566">
        <v>1.23996E-2</v>
      </c>
      <c r="H566">
        <v>1</v>
      </c>
      <c r="I566">
        <v>0</v>
      </c>
    </row>
    <row r="567" spans="1:9" x14ac:dyDescent="0.25">
      <c r="A567" t="s">
        <v>40</v>
      </c>
      <c r="B567">
        <v>53340.1</v>
      </c>
      <c r="C567">
        <v>53111.9</v>
      </c>
      <c r="D567">
        <v>53018.3</v>
      </c>
      <c r="E567">
        <v>3528.65</v>
      </c>
      <c r="F567">
        <v>0</v>
      </c>
      <c r="G567">
        <v>1.23996E-2</v>
      </c>
      <c r="H567">
        <v>1</v>
      </c>
      <c r="I567">
        <v>0</v>
      </c>
    </row>
    <row r="568" spans="1:9" x14ac:dyDescent="0.25">
      <c r="A568" t="s">
        <v>40</v>
      </c>
      <c r="B568">
        <v>53359.4</v>
      </c>
      <c r="C568">
        <v>53130.7</v>
      </c>
      <c r="D568">
        <v>53026.8</v>
      </c>
      <c r="E568">
        <v>3531.23</v>
      </c>
      <c r="F568">
        <v>0</v>
      </c>
      <c r="G568">
        <v>1.23996E-2</v>
      </c>
      <c r="H568">
        <v>1</v>
      </c>
      <c r="I568">
        <v>0</v>
      </c>
    </row>
    <row r="569" spans="1:9" x14ac:dyDescent="0.25">
      <c r="A569" t="s">
        <v>40</v>
      </c>
      <c r="B569">
        <v>53359.8</v>
      </c>
      <c r="C569">
        <v>53131</v>
      </c>
      <c r="D569">
        <v>53023.7</v>
      </c>
      <c r="E569">
        <v>3528.28</v>
      </c>
      <c r="F569">
        <v>0</v>
      </c>
      <c r="G569">
        <v>1.23996E-2</v>
      </c>
      <c r="H569">
        <v>1</v>
      </c>
      <c r="I569">
        <v>0</v>
      </c>
    </row>
    <row r="570" spans="1:9" x14ac:dyDescent="0.25">
      <c r="A570" t="s">
        <v>40</v>
      </c>
      <c r="B570">
        <v>53352.6</v>
      </c>
      <c r="C570">
        <v>53113</v>
      </c>
      <c r="D570">
        <v>53016.5</v>
      </c>
      <c r="E570">
        <v>3528.68</v>
      </c>
      <c r="F570">
        <v>0</v>
      </c>
      <c r="G570">
        <v>1.23996E-2</v>
      </c>
      <c r="H570">
        <v>1</v>
      </c>
      <c r="I570">
        <v>0</v>
      </c>
    </row>
    <row r="571" spans="1:9" x14ac:dyDescent="0.25">
      <c r="A571" t="s">
        <v>40</v>
      </c>
      <c r="B571">
        <v>53346.9</v>
      </c>
      <c r="C571">
        <v>53117.8</v>
      </c>
      <c r="D571">
        <v>53016.2</v>
      </c>
      <c r="E571">
        <v>3528.84</v>
      </c>
      <c r="F571">
        <v>0</v>
      </c>
      <c r="G571">
        <v>1.23996E-2</v>
      </c>
      <c r="H571">
        <v>1</v>
      </c>
      <c r="I571">
        <v>0</v>
      </c>
    </row>
    <row r="572" spans="1:9" x14ac:dyDescent="0.25">
      <c r="A572" t="s">
        <v>40</v>
      </c>
      <c r="B572">
        <v>53348.1</v>
      </c>
      <c r="C572">
        <v>53119.1</v>
      </c>
      <c r="D572">
        <v>53019.1</v>
      </c>
      <c r="E572">
        <v>3527.55</v>
      </c>
      <c r="F572">
        <v>0</v>
      </c>
      <c r="G572">
        <v>1.23996E-2</v>
      </c>
      <c r="H572">
        <v>1</v>
      </c>
      <c r="I572">
        <v>0</v>
      </c>
    </row>
    <row r="573" spans="1:9" x14ac:dyDescent="0.25">
      <c r="A573" t="s">
        <v>40</v>
      </c>
      <c r="B573">
        <v>53359.6</v>
      </c>
      <c r="C573">
        <v>53129.9</v>
      </c>
      <c r="D573">
        <v>53021.3</v>
      </c>
      <c r="E573">
        <v>3526.91</v>
      </c>
      <c r="F573">
        <v>0</v>
      </c>
      <c r="G573">
        <v>1.23996E-2</v>
      </c>
      <c r="H573">
        <v>1</v>
      </c>
      <c r="I573">
        <v>0</v>
      </c>
    </row>
    <row r="574" spans="1:9" x14ac:dyDescent="0.25">
      <c r="A574" t="s">
        <v>40</v>
      </c>
      <c r="B574">
        <v>53359</v>
      </c>
      <c r="C574">
        <v>53127.1</v>
      </c>
      <c r="D574">
        <v>53024.9</v>
      </c>
      <c r="E574">
        <v>3529.19</v>
      </c>
      <c r="F574">
        <v>0</v>
      </c>
      <c r="G574">
        <v>1.23996E-2</v>
      </c>
      <c r="H574">
        <v>1</v>
      </c>
      <c r="I574">
        <v>0</v>
      </c>
    </row>
    <row r="575" spans="1:9" x14ac:dyDescent="0.25">
      <c r="A575" t="s">
        <v>40</v>
      </c>
      <c r="B575">
        <v>53339.9</v>
      </c>
      <c r="C575">
        <v>53109.7</v>
      </c>
      <c r="D575">
        <v>53015</v>
      </c>
      <c r="E575">
        <v>3528.12</v>
      </c>
      <c r="F575">
        <v>0</v>
      </c>
      <c r="G575">
        <v>1.23996E-2</v>
      </c>
      <c r="H575">
        <v>1</v>
      </c>
      <c r="I575">
        <v>0</v>
      </c>
    </row>
    <row r="576" spans="1:9" x14ac:dyDescent="0.25">
      <c r="A576" t="s">
        <v>40</v>
      </c>
      <c r="B576">
        <v>53344.9</v>
      </c>
      <c r="C576">
        <v>53117.4</v>
      </c>
      <c r="D576">
        <v>53021.5</v>
      </c>
      <c r="E576">
        <v>3532.43</v>
      </c>
      <c r="F576">
        <v>0</v>
      </c>
      <c r="G576">
        <v>1.23996E-2</v>
      </c>
      <c r="H576">
        <v>1</v>
      </c>
      <c r="I576">
        <v>0</v>
      </c>
    </row>
    <row r="577" spans="1:9" x14ac:dyDescent="0.25">
      <c r="A577" t="s">
        <v>40</v>
      </c>
      <c r="B577">
        <v>53360.1</v>
      </c>
      <c r="C577">
        <v>53130.2</v>
      </c>
      <c r="D577">
        <v>53021.8</v>
      </c>
      <c r="E577">
        <v>3527.37</v>
      </c>
      <c r="F577">
        <v>0</v>
      </c>
      <c r="G577">
        <v>1.23996E-2</v>
      </c>
      <c r="H577">
        <v>1</v>
      </c>
      <c r="I577">
        <v>0</v>
      </c>
    </row>
    <row r="578" spans="1:9" x14ac:dyDescent="0.25">
      <c r="A578" t="s">
        <v>40</v>
      </c>
      <c r="B578">
        <v>53368.6</v>
      </c>
      <c r="C578">
        <v>53138.1</v>
      </c>
      <c r="D578">
        <v>53028.2</v>
      </c>
      <c r="E578">
        <v>3531.01</v>
      </c>
      <c r="F578">
        <v>0</v>
      </c>
      <c r="G578">
        <v>1.23996E-2</v>
      </c>
      <c r="H578">
        <v>1</v>
      </c>
      <c r="I578">
        <v>0</v>
      </c>
    </row>
    <row r="579" spans="1:9" x14ac:dyDescent="0.25">
      <c r="A579" t="s">
        <v>40</v>
      </c>
      <c r="B579">
        <v>53343.8</v>
      </c>
      <c r="C579">
        <v>53110.8</v>
      </c>
      <c r="D579">
        <v>53014.7</v>
      </c>
      <c r="E579">
        <v>3525.89</v>
      </c>
      <c r="F579">
        <v>0</v>
      </c>
      <c r="G579">
        <v>1.23996E-2</v>
      </c>
      <c r="H579">
        <v>1</v>
      </c>
      <c r="I579">
        <v>0</v>
      </c>
    </row>
    <row r="580" spans="1:9" x14ac:dyDescent="0.25">
      <c r="A580" t="s">
        <v>40</v>
      </c>
      <c r="B580">
        <v>53347.7</v>
      </c>
      <c r="C580">
        <v>53119.3</v>
      </c>
      <c r="D580">
        <v>53021.5</v>
      </c>
      <c r="E580">
        <v>3532.45</v>
      </c>
      <c r="F580">
        <v>0</v>
      </c>
      <c r="G580">
        <v>1.23996E-2</v>
      </c>
      <c r="H580">
        <v>1</v>
      </c>
      <c r="I580">
        <v>0</v>
      </c>
    </row>
    <row r="581" spans="1:9" x14ac:dyDescent="0.25">
      <c r="A581" t="s">
        <v>40</v>
      </c>
      <c r="B581">
        <v>53352.3</v>
      </c>
      <c r="C581">
        <v>53123.7</v>
      </c>
      <c r="D581">
        <v>53024.800000000003</v>
      </c>
      <c r="E581">
        <v>3531.07</v>
      </c>
      <c r="F581">
        <v>0</v>
      </c>
      <c r="G581">
        <v>1.23996E-2</v>
      </c>
      <c r="H581">
        <v>1</v>
      </c>
      <c r="I581">
        <v>0</v>
      </c>
    </row>
    <row r="582" spans="1:9" x14ac:dyDescent="0.25">
      <c r="A582" t="s">
        <v>40</v>
      </c>
      <c r="B582">
        <v>53365.8</v>
      </c>
      <c r="C582">
        <v>53136.5</v>
      </c>
      <c r="D582">
        <v>53026.8</v>
      </c>
      <c r="E582">
        <v>3529.07</v>
      </c>
      <c r="F582">
        <v>0</v>
      </c>
      <c r="G582">
        <v>1.23996E-2</v>
      </c>
      <c r="H582">
        <v>1</v>
      </c>
      <c r="I582">
        <v>0</v>
      </c>
    </row>
    <row r="583" spans="1:9" x14ac:dyDescent="0.25">
      <c r="A583" t="s">
        <v>40</v>
      </c>
      <c r="B583">
        <v>53359.9</v>
      </c>
      <c r="C583">
        <v>53131.7</v>
      </c>
      <c r="D583">
        <v>53027.1</v>
      </c>
      <c r="E583">
        <v>3527.21</v>
      </c>
      <c r="F583">
        <v>0</v>
      </c>
      <c r="G583">
        <v>1.23996E-2</v>
      </c>
      <c r="H583">
        <v>1</v>
      </c>
      <c r="I583">
        <v>0</v>
      </c>
    </row>
    <row r="584" spans="1:9" x14ac:dyDescent="0.25">
      <c r="A584" t="s">
        <v>40</v>
      </c>
      <c r="B584">
        <v>53342.400000000001</v>
      </c>
      <c r="C584">
        <v>53113.7</v>
      </c>
      <c r="D584">
        <v>53021.2</v>
      </c>
      <c r="E584">
        <v>3527.64</v>
      </c>
      <c r="F584">
        <v>0</v>
      </c>
      <c r="G584">
        <v>1.23996E-2</v>
      </c>
      <c r="H584">
        <v>1</v>
      </c>
      <c r="I584">
        <v>0</v>
      </c>
    </row>
    <row r="585" spans="1:9" x14ac:dyDescent="0.25">
      <c r="A585" t="s">
        <v>40</v>
      </c>
      <c r="B585">
        <v>53342.9</v>
      </c>
      <c r="C585">
        <v>53114.7</v>
      </c>
      <c r="D585">
        <v>53020.800000000003</v>
      </c>
      <c r="E585">
        <v>3528.15</v>
      </c>
      <c r="F585">
        <v>0</v>
      </c>
      <c r="G585">
        <v>1.23996E-2</v>
      </c>
      <c r="H585">
        <v>1</v>
      </c>
      <c r="I585">
        <v>0</v>
      </c>
    </row>
    <row r="586" spans="1:9" x14ac:dyDescent="0.25">
      <c r="A586" t="s">
        <v>40</v>
      </c>
      <c r="B586">
        <v>53360.1</v>
      </c>
      <c r="C586">
        <v>53130.1</v>
      </c>
      <c r="D586">
        <v>53025.9</v>
      </c>
      <c r="E586">
        <v>3531.51</v>
      </c>
      <c r="F586">
        <v>0</v>
      </c>
      <c r="G586">
        <v>1.23996E-2</v>
      </c>
      <c r="H586">
        <v>1</v>
      </c>
      <c r="I586">
        <v>0</v>
      </c>
    </row>
    <row r="587" spans="1:9" x14ac:dyDescent="0.25">
      <c r="A587" t="s">
        <v>40</v>
      </c>
      <c r="B587">
        <v>53367.8</v>
      </c>
      <c r="C587">
        <v>53136.4</v>
      </c>
      <c r="D587">
        <v>53027</v>
      </c>
      <c r="E587">
        <v>3529.55</v>
      </c>
      <c r="F587">
        <v>0</v>
      </c>
      <c r="G587">
        <v>1.23996E-2</v>
      </c>
      <c r="H587">
        <v>1</v>
      </c>
      <c r="I587">
        <v>0</v>
      </c>
    </row>
    <row r="588" spans="1:9" x14ac:dyDescent="0.25">
      <c r="A588" t="s">
        <v>40</v>
      </c>
      <c r="B588">
        <v>53345</v>
      </c>
      <c r="C588">
        <v>53113.9</v>
      </c>
      <c r="D588">
        <v>53019.6</v>
      </c>
      <c r="E588">
        <v>3528.09</v>
      </c>
      <c r="F588">
        <v>0</v>
      </c>
      <c r="G588">
        <v>1.23996E-2</v>
      </c>
      <c r="H588">
        <v>1</v>
      </c>
      <c r="I588">
        <v>0</v>
      </c>
    </row>
    <row r="589" spans="1:9" x14ac:dyDescent="0.25">
      <c r="A589" t="s">
        <v>40</v>
      </c>
      <c r="B589">
        <v>53352.7</v>
      </c>
      <c r="C589">
        <v>53121.5</v>
      </c>
      <c r="D589">
        <v>53020.7</v>
      </c>
      <c r="E589">
        <v>3527.98</v>
      </c>
      <c r="F589">
        <v>0</v>
      </c>
      <c r="G589">
        <v>1.23996E-2</v>
      </c>
      <c r="H589">
        <v>1</v>
      </c>
      <c r="I589">
        <v>0</v>
      </c>
    </row>
    <row r="590" spans="1:9" x14ac:dyDescent="0.25">
      <c r="A590" t="s">
        <v>40</v>
      </c>
      <c r="B590">
        <v>53355.1</v>
      </c>
      <c r="C590">
        <v>53127.199999999997</v>
      </c>
      <c r="D590">
        <v>53021.4</v>
      </c>
      <c r="E590">
        <v>3530.49</v>
      </c>
      <c r="F590">
        <v>0</v>
      </c>
      <c r="G590">
        <v>1.23996E-2</v>
      </c>
      <c r="H590">
        <v>1</v>
      </c>
      <c r="I590">
        <v>0</v>
      </c>
    </row>
    <row r="591" spans="1:9" x14ac:dyDescent="0.25">
      <c r="A591" t="s">
        <v>40</v>
      </c>
      <c r="B591">
        <v>53364.800000000003</v>
      </c>
      <c r="C591">
        <v>53135.5</v>
      </c>
      <c r="D591">
        <v>53025.9</v>
      </c>
      <c r="E591">
        <v>3530.15</v>
      </c>
      <c r="F591">
        <v>0</v>
      </c>
      <c r="G591">
        <v>1.23996E-2</v>
      </c>
      <c r="H591">
        <v>1</v>
      </c>
      <c r="I591">
        <v>0</v>
      </c>
    </row>
    <row r="592" spans="1:9" x14ac:dyDescent="0.25">
      <c r="A592" t="s">
        <v>40</v>
      </c>
      <c r="B592">
        <v>53362.6</v>
      </c>
      <c r="C592">
        <v>53131.4</v>
      </c>
      <c r="D592">
        <v>53025.9</v>
      </c>
      <c r="E592">
        <v>3529.23</v>
      </c>
      <c r="F592">
        <v>0</v>
      </c>
      <c r="G592">
        <v>1.23996E-2</v>
      </c>
      <c r="H592">
        <v>1</v>
      </c>
      <c r="I592">
        <v>0</v>
      </c>
    </row>
    <row r="593" spans="1:9" x14ac:dyDescent="0.25">
      <c r="A593" t="s">
        <v>40</v>
      </c>
      <c r="B593">
        <v>53338.6</v>
      </c>
      <c r="C593">
        <v>53109.599999999999</v>
      </c>
      <c r="D593">
        <v>53017.2</v>
      </c>
      <c r="E593">
        <v>3528.73</v>
      </c>
      <c r="F593">
        <v>0</v>
      </c>
      <c r="G593">
        <v>1.23996E-2</v>
      </c>
      <c r="H593">
        <v>1</v>
      </c>
      <c r="I593">
        <v>0</v>
      </c>
    </row>
    <row r="594" spans="1:9" x14ac:dyDescent="0.25">
      <c r="A594" t="s">
        <v>40</v>
      </c>
      <c r="B594">
        <v>53338.8</v>
      </c>
      <c r="C594">
        <v>53108.7</v>
      </c>
      <c r="D594">
        <v>53015.4</v>
      </c>
      <c r="E594">
        <v>3526.83</v>
      </c>
      <c r="F594">
        <v>0</v>
      </c>
      <c r="G594">
        <v>1.23996E-2</v>
      </c>
      <c r="H594">
        <v>1</v>
      </c>
      <c r="I594">
        <v>0</v>
      </c>
    </row>
    <row r="595" spans="1:9" x14ac:dyDescent="0.25">
      <c r="A595" t="s">
        <v>40</v>
      </c>
      <c r="B595">
        <v>53365.599999999999</v>
      </c>
      <c r="C595">
        <v>53134.2</v>
      </c>
      <c r="D595">
        <v>53031</v>
      </c>
      <c r="E595">
        <v>3529.28</v>
      </c>
      <c r="F595">
        <v>0</v>
      </c>
      <c r="G595">
        <v>1.23996E-2</v>
      </c>
      <c r="H595">
        <v>1</v>
      </c>
      <c r="I595">
        <v>0</v>
      </c>
    </row>
    <row r="596" spans="1:9" x14ac:dyDescent="0.25">
      <c r="A596" t="s">
        <v>40</v>
      </c>
      <c r="B596">
        <v>53368.9</v>
      </c>
      <c r="C596">
        <v>53140.5</v>
      </c>
      <c r="D596">
        <v>53031.8</v>
      </c>
      <c r="E596">
        <v>3530.51</v>
      </c>
      <c r="F596">
        <v>0</v>
      </c>
      <c r="G596">
        <v>1.23996E-2</v>
      </c>
      <c r="H596">
        <v>1</v>
      </c>
      <c r="I596">
        <v>0</v>
      </c>
    </row>
    <row r="597" spans="1:9" x14ac:dyDescent="0.25">
      <c r="A597" t="s">
        <v>40</v>
      </c>
      <c r="B597">
        <v>53344.5</v>
      </c>
      <c r="C597">
        <v>53113.9</v>
      </c>
      <c r="D597">
        <v>53018.2</v>
      </c>
      <c r="E597">
        <v>3529.86</v>
      </c>
      <c r="F597">
        <v>0</v>
      </c>
      <c r="G597">
        <v>1.23996E-2</v>
      </c>
      <c r="H597">
        <v>1</v>
      </c>
      <c r="I597">
        <v>0</v>
      </c>
    </row>
    <row r="598" spans="1:9" x14ac:dyDescent="0.25">
      <c r="A598" t="s">
        <v>40</v>
      </c>
      <c r="B598">
        <v>53353.9</v>
      </c>
      <c r="C598">
        <v>53123.6</v>
      </c>
      <c r="D598">
        <v>53020.9</v>
      </c>
      <c r="E598">
        <v>3531.32</v>
      </c>
      <c r="F598">
        <v>0</v>
      </c>
      <c r="G598">
        <v>1.23996E-2</v>
      </c>
      <c r="H598">
        <v>1</v>
      </c>
      <c r="I598">
        <v>0</v>
      </c>
    </row>
    <row r="599" spans="1:9" x14ac:dyDescent="0.25">
      <c r="A599" t="s">
        <v>40</v>
      </c>
      <c r="B599">
        <v>53354.2</v>
      </c>
      <c r="C599">
        <v>53126.400000000001</v>
      </c>
      <c r="D599">
        <v>53026.3</v>
      </c>
      <c r="E599">
        <v>3531.89</v>
      </c>
      <c r="F599">
        <v>0</v>
      </c>
      <c r="G599">
        <v>1.23996E-2</v>
      </c>
      <c r="H599">
        <v>1</v>
      </c>
      <c r="I599">
        <v>0</v>
      </c>
    </row>
    <row r="600" spans="1:9" x14ac:dyDescent="0.25">
      <c r="A600" t="s">
        <v>40</v>
      </c>
      <c r="B600">
        <v>53358.9</v>
      </c>
      <c r="C600">
        <v>53129</v>
      </c>
      <c r="D600">
        <v>53022.9</v>
      </c>
      <c r="E600">
        <v>3526.68</v>
      </c>
      <c r="F600">
        <v>0</v>
      </c>
      <c r="G600">
        <v>1.23996E-2</v>
      </c>
      <c r="H600">
        <v>1</v>
      </c>
      <c r="I600">
        <v>0</v>
      </c>
    </row>
    <row r="601" spans="1:9" x14ac:dyDescent="0.25">
      <c r="A601" t="s">
        <v>40</v>
      </c>
      <c r="B601">
        <v>53356.3</v>
      </c>
      <c r="C601">
        <v>53127.4</v>
      </c>
      <c r="D601">
        <v>53025</v>
      </c>
      <c r="E601">
        <v>3530.69</v>
      </c>
      <c r="F601">
        <v>0</v>
      </c>
      <c r="G601">
        <v>1.23996E-2</v>
      </c>
      <c r="H601">
        <v>1</v>
      </c>
      <c r="I601">
        <v>0</v>
      </c>
    </row>
    <row r="602" spans="1:9" x14ac:dyDescent="0.25">
      <c r="A602" t="s">
        <v>40</v>
      </c>
      <c r="B602">
        <v>53336.7</v>
      </c>
      <c r="C602">
        <v>53107.9</v>
      </c>
      <c r="D602">
        <v>53015.1</v>
      </c>
      <c r="E602">
        <v>3528.41</v>
      </c>
      <c r="F602">
        <v>0</v>
      </c>
      <c r="G602">
        <v>1.23996E-2</v>
      </c>
      <c r="H602">
        <v>1</v>
      </c>
      <c r="I602">
        <v>0</v>
      </c>
    </row>
    <row r="603" spans="1:9" x14ac:dyDescent="0.25">
      <c r="A603" t="s">
        <v>40</v>
      </c>
      <c r="B603">
        <v>53339</v>
      </c>
      <c r="C603">
        <v>53112</v>
      </c>
      <c r="D603">
        <v>53017.8</v>
      </c>
      <c r="E603">
        <v>3528.81</v>
      </c>
      <c r="F603">
        <v>0</v>
      </c>
      <c r="G603">
        <v>1.23996E-2</v>
      </c>
      <c r="H603">
        <v>1</v>
      </c>
      <c r="I603">
        <v>0</v>
      </c>
    </row>
    <row r="604" spans="1:9" x14ac:dyDescent="0.25">
      <c r="A604" t="s">
        <v>40</v>
      </c>
      <c r="B604">
        <v>53361.7</v>
      </c>
      <c r="C604">
        <v>53132.800000000003</v>
      </c>
      <c r="D604">
        <v>53027.1</v>
      </c>
      <c r="E604">
        <v>3529.9</v>
      </c>
      <c r="F604">
        <v>0</v>
      </c>
      <c r="G604">
        <v>1.23996E-2</v>
      </c>
      <c r="H604">
        <v>1</v>
      </c>
      <c r="I604">
        <v>0</v>
      </c>
    </row>
    <row r="605" spans="1:9" x14ac:dyDescent="0.25">
      <c r="A605" t="s">
        <v>40</v>
      </c>
      <c r="B605">
        <v>53366.1</v>
      </c>
      <c r="C605">
        <v>53137.5</v>
      </c>
      <c r="D605">
        <v>53026.9</v>
      </c>
      <c r="E605">
        <v>3527.79</v>
      </c>
      <c r="F605">
        <v>0</v>
      </c>
      <c r="G605">
        <v>1.23996E-2</v>
      </c>
      <c r="H605">
        <v>1</v>
      </c>
      <c r="I605">
        <v>0</v>
      </c>
    </row>
    <row r="606" spans="1:9" x14ac:dyDescent="0.25">
      <c r="A606" t="s">
        <v>40</v>
      </c>
      <c r="B606">
        <v>53353.1</v>
      </c>
      <c r="C606">
        <v>53115.5</v>
      </c>
      <c r="D606">
        <v>53019.5</v>
      </c>
      <c r="E606">
        <v>3528.32</v>
      </c>
      <c r="F606">
        <v>0</v>
      </c>
      <c r="G606">
        <v>1.23996E-2</v>
      </c>
      <c r="H606">
        <v>1</v>
      </c>
      <c r="I606">
        <v>0</v>
      </c>
    </row>
    <row r="607" spans="1:9" x14ac:dyDescent="0.25">
      <c r="A607" t="s">
        <v>40</v>
      </c>
      <c r="B607">
        <v>53347.7</v>
      </c>
      <c r="C607">
        <v>53117.5</v>
      </c>
      <c r="D607">
        <v>53023.4</v>
      </c>
      <c r="E607">
        <v>3525.74</v>
      </c>
      <c r="F607">
        <v>0</v>
      </c>
      <c r="G607">
        <v>1.23996E-2</v>
      </c>
      <c r="H607">
        <v>1</v>
      </c>
      <c r="I607">
        <v>0</v>
      </c>
    </row>
    <row r="608" spans="1:9" x14ac:dyDescent="0.25">
      <c r="A608" t="s">
        <v>40</v>
      </c>
      <c r="B608">
        <v>53360.7</v>
      </c>
      <c r="C608">
        <v>53133</v>
      </c>
      <c r="D608">
        <v>53032.9</v>
      </c>
      <c r="E608">
        <v>3530.56</v>
      </c>
      <c r="F608">
        <v>0</v>
      </c>
      <c r="G608">
        <v>1.23996E-2</v>
      </c>
      <c r="H608">
        <v>1</v>
      </c>
      <c r="I608">
        <v>0</v>
      </c>
    </row>
    <row r="609" spans="1:25" x14ac:dyDescent="0.25">
      <c r="A609" t="s">
        <v>40</v>
      </c>
      <c r="B609">
        <v>53368.5</v>
      </c>
      <c r="C609">
        <v>53139.3</v>
      </c>
      <c r="D609">
        <v>53031.4</v>
      </c>
      <c r="E609">
        <v>3529.07</v>
      </c>
      <c r="F609">
        <v>0</v>
      </c>
      <c r="G609">
        <v>1.23996E-2</v>
      </c>
      <c r="H609">
        <v>1</v>
      </c>
      <c r="I609">
        <v>0</v>
      </c>
    </row>
    <row r="610" spans="1:25" x14ac:dyDescent="0.25">
      <c r="A610" t="s">
        <v>40</v>
      </c>
      <c r="B610">
        <v>53366.3</v>
      </c>
      <c r="C610">
        <v>53138.2</v>
      </c>
      <c r="D610">
        <v>53034.6</v>
      </c>
      <c r="E610">
        <v>3529.11</v>
      </c>
      <c r="F610">
        <v>0</v>
      </c>
      <c r="G610">
        <v>1.23996E-2</v>
      </c>
      <c r="H610">
        <v>1</v>
      </c>
      <c r="I610">
        <v>0</v>
      </c>
    </row>
    <row r="611" spans="1:25" x14ac:dyDescent="0.25">
      <c r="A611" t="s">
        <v>40</v>
      </c>
      <c r="B611">
        <v>53346.5</v>
      </c>
      <c r="C611">
        <v>53117.2</v>
      </c>
      <c r="D611">
        <v>53023.9</v>
      </c>
      <c r="E611">
        <v>3525.07</v>
      </c>
      <c r="F611">
        <v>0</v>
      </c>
      <c r="G611">
        <v>1.23996E-2</v>
      </c>
      <c r="H611">
        <v>1</v>
      </c>
      <c r="I611">
        <v>0</v>
      </c>
    </row>
    <row r="612" spans="1:25" x14ac:dyDescent="0.25">
      <c r="A612" t="s">
        <v>40</v>
      </c>
      <c r="B612">
        <v>53356</v>
      </c>
      <c r="C612">
        <v>53128.3</v>
      </c>
      <c r="D612">
        <v>53031</v>
      </c>
      <c r="E612">
        <v>3529.61</v>
      </c>
      <c r="F612">
        <v>0</v>
      </c>
      <c r="G612">
        <v>1.23996E-2</v>
      </c>
      <c r="H612">
        <v>1</v>
      </c>
      <c r="I612">
        <v>0</v>
      </c>
    </row>
    <row r="613" spans="1:25" x14ac:dyDescent="0.25">
      <c r="A613" t="s">
        <v>40</v>
      </c>
      <c r="B613">
        <v>53373.2</v>
      </c>
      <c r="C613">
        <v>53144.9</v>
      </c>
      <c r="D613">
        <v>53036.2</v>
      </c>
      <c r="E613">
        <v>3525.52</v>
      </c>
      <c r="F613">
        <v>0</v>
      </c>
      <c r="G613">
        <v>1.23996E-2</v>
      </c>
      <c r="H613">
        <v>1</v>
      </c>
      <c r="I613">
        <v>0</v>
      </c>
    </row>
    <row r="614" spans="1:25" x14ac:dyDescent="0.25">
      <c r="A614" t="s">
        <v>40</v>
      </c>
      <c r="B614">
        <v>53363.8</v>
      </c>
      <c r="C614">
        <v>53135.3</v>
      </c>
      <c r="D614">
        <v>53027.5</v>
      </c>
      <c r="E614">
        <v>3528.92</v>
      </c>
      <c r="F614">
        <v>0</v>
      </c>
      <c r="G614">
        <v>1.23996E-2</v>
      </c>
      <c r="H614">
        <v>1</v>
      </c>
      <c r="I614">
        <v>0</v>
      </c>
    </row>
    <row r="615" spans="1:25" x14ac:dyDescent="0.25">
      <c r="A615" t="s">
        <v>40</v>
      </c>
      <c r="B615">
        <v>53357.599999999999</v>
      </c>
      <c r="C615">
        <v>53125.9</v>
      </c>
      <c r="D615">
        <v>53030.2</v>
      </c>
      <c r="E615">
        <v>3531.55</v>
      </c>
      <c r="F615">
        <v>0</v>
      </c>
      <c r="G615">
        <v>1.23996E-2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53349.7</v>
      </c>
      <c r="C616">
        <v>53121.599999999999</v>
      </c>
      <c r="D616">
        <v>53028.7</v>
      </c>
      <c r="E616">
        <v>3528.05</v>
      </c>
      <c r="F616">
        <v>0</v>
      </c>
      <c r="G616">
        <v>1.23996E-2</v>
      </c>
      <c r="H616">
        <v>1</v>
      </c>
      <c r="I616">
        <v>0</v>
      </c>
      <c r="R616">
        <f>AVERAGE(B567:B616)</f>
        <v>53354.564000000013</v>
      </c>
      <c r="S616">
        <f>AVERAGE(C567:C616)</f>
        <v>53124.849999999984</v>
      </c>
      <c r="U616">
        <f>_xlfn.VAR.P(B567:B616)</f>
        <v>93.477904000001686</v>
      </c>
      <c r="V616">
        <f>_xlfn.VAR.P(C567:C616)</f>
        <v>98.266500000002864</v>
      </c>
      <c r="X616">
        <f>1.96*SQRT(U616)/50</f>
        <v>0.37900116939471651</v>
      </c>
      <c r="Y616">
        <f>1.96*SQRT(V616)/50</f>
        <v>0.38858748636568885</v>
      </c>
    </row>
    <row r="617" spans="1:25" x14ac:dyDescent="0.25">
      <c r="A617" t="s">
        <v>40</v>
      </c>
      <c r="B617">
        <v>2667794.6571</v>
      </c>
      <c r="C617" t="s">
        <v>36</v>
      </c>
    </row>
    <row r="618" spans="1:25" x14ac:dyDescent="0.25">
      <c r="A618" t="s">
        <v>89</v>
      </c>
      <c r="B618">
        <v>63432.3</v>
      </c>
      <c r="C618">
        <v>63195.9</v>
      </c>
      <c r="D618">
        <v>63088.5</v>
      </c>
      <c r="E618">
        <v>18196</v>
      </c>
      <c r="F618">
        <v>0</v>
      </c>
      <c r="G618">
        <v>1.2300799999999999E-3</v>
      </c>
      <c r="H618">
        <v>0.99511499999999997</v>
      </c>
      <c r="I618">
        <v>0</v>
      </c>
    </row>
    <row r="619" spans="1:25" x14ac:dyDescent="0.25">
      <c r="A619" t="s">
        <v>89</v>
      </c>
      <c r="B619">
        <v>63437</v>
      </c>
      <c r="C619">
        <v>63202.2</v>
      </c>
      <c r="D619">
        <v>63088.3</v>
      </c>
      <c r="E619">
        <v>18196.7</v>
      </c>
      <c r="F619">
        <v>0</v>
      </c>
      <c r="G619">
        <v>1.2323200000000001E-3</v>
      </c>
      <c r="H619">
        <v>0.995116</v>
      </c>
      <c r="I619">
        <v>0</v>
      </c>
    </row>
    <row r="620" spans="1:25" x14ac:dyDescent="0.25">
      <c r="A620" t="s">
        <v>89</v>
      </c>
      <c r="B620">
        <v>63429.599999999999</v>
      </c>
      <c r="C620">
        <v>63194.9</v>
      </c>
      <c r="D620">
        <v>63091.1</v>
      </c>
      <c r="E620">
        <v>18198.2</v>
      </c>
      <c r="F620">
        <v>0</v>
      </c>
      <c r="G620">
        <v>1.2300600000000001E-3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63433</v>
      </c>
      <c r="C621">
        <v>63197.5</v>
      </c>
      <c r="D621">
        <v>63092.4</v>
      </c>
      <c r="E621">
        <v>18197.599999999999</v>
      </c>
      <c r="F621">
        <v>0</v>
      </c>
      <c r="G621">
        <v>1.23577E-3</v>
      </c>
      <c r="H621">
        <v>0.995116</v>
      </c>
      <c r="I621">
        <v>0</v>
      </c>
    </row>
    <row r="622" spans="1:25" x14ac:dyDescent="0.25">
      <c r="A622" t="s">
        <v>89</v>
      </c>
      <c r="B622">
        <v>63438.1</v>
      </c>
      <c r="C622">
        <v>63203.8</v>
      </c>
      <c r="D622">
        <v>63091.9</v>
      </c>
      <c r="E622">
        <v>18196.900000000001</v>
      </c>
      <c r="F622">
        <v>0</v>
      </c>
      <c r="G622">
        <v>1.2395100000000001E-3</v>
      </c>
      <c r="H622">
        <v>0.995116</v>
      </c>
      <c r="I622">
        <v>0</v>
      </c>
    </row>
    <row r="623" spans="1:25" x14ac:dyDescent="0.25">
      <c r="A623" t="s">
        <v>89</v>
      </c>
      <c r="B623">
        <v>63442.5</v>
      </c>
      <c r="C623">
        <v>63204.3</v>
      </c>
      <c r="D623">
        <v>63092.6</v>
      </c>
      <c r="E623">
        <v>18197.2</v>
      </c>
      <c r="F623">
        <v>0</v>
      </c>
      <c r="G623">
        <v>1.27202E-3</v>
      </c>
      <c r="H623">
        <v>0.995116</v>
      </c>
      <c r="I623">
        <v>0</v>
      </c>
    </row>
    <row r="624" spans="1:25" x14ac:dyDescent="0.25">
      <c r="A624" t="s">
        <v>89</v>
      </c>
      <c r="B624">
        <v>63417.3</v>
      </c>
      <c r="C624">
        <v>63181.4</v>
      </c>
      <c r="D624">
        <v>63082.5</v>
      </c>
      <c r="E624">
        <v>18195.400000000001</v>
      </c>
      <c r="F624">
        <v>0</v>
      </c>
      <c r="G624">
        <v>1.28816E-3</v>
      </c>
      <c r="H624">
        <v>0.995116</v>
      </c>
      <c r="I624">
        <v>0</v>
      </c>
    </row>
    <row r="625" spans="1:9" x14ac:dyDescent="0.25">
      <c r="A625" t="s">
        <v>89</v>
      </c>
      <c r="B625">
        <v>63424.9</v>
      </c>
      <c r="C625">
        <v>63191.9</v>
      </c>
      <c r="D625">
        <v>63085.599999999999</v>
      </c>
      <c r="E625">
        <v>18195.099999999999</v>
      </c>
      <c r="F625">
        <v>0</v>
      </c>
      <c r="G625">
        <v>1.2786200000000001E-3</v>
      </c>
      <c r="H625">
        <v>0.995116</v>
      </c>
      <c r="I625">
        <v>0</v>
      </c>
    </row>
    <row r="626" spans="1:9" x14ac:dyDescent="0.25">
      <c r="A626" t="s">
        <v>89</v>
      </c>
      <c r="B626">
        <v>63431.3</v>
      </c>
      <c r="C626">
        <v>63196.7</v>
      </c>
      <c r="D626">
        <v>63084.2</v>
      </c>
      <c r="E626">
        <v>18195.8</v>
      </c>
      <c r="F626">
        <v>0</v>
      </c>
      <c r="G626">
        <v>1.2374300000000001E-3</v>
      </c>
      <c r="H626">
        <v>0.995116</v>
      </c>
      <c r="I626">
        <v>0</v>
      </c>
    </row>
    <row r="627" spans="1:9" x14ac:dyDescent="0.25">
      <c r="A627" t="s">
        <v>89</v>
      </c>
      <c r="B627">
        <v>63438</v>
      </c>
      <c r="C627">
        <v>63203.199999999997</v>
      </c>
      <c r="D627">
        <v>63088.9</v>
      </c>
      <c r="E627">
        <v>18195.5</v>
      </c>
      <c r="F627">
        <v>0</v>
      </c>
      <c r="G627">
        <v>1.23642E-3</v>
      </c>
      <c r="H627">
        <v>0.99511499999999997</v>
      </c>
      <c r="I627">
        <v>0</v>
      </c>
    </row>
    <row r="628" spans="1:9" x14ac:dyDescent="0.25">
      <c r="A628" t="s">
        <v>89</v>
      </c>
      <c r="B628">
        <v>63412.1</v>
      </c>
      <c r="C628">
        <v>63176.9</v>
      </c>
      <c r="D628">
        <v>63077.8</v>
      </c>
      <c r="E628">
        <v>18194.7</v>
      </c>
      <c r="F628">
        <v>0</v>
      </c>
      <c r="G628">
        <v>1.2301E-3</v>
      </c>
      <c r="H628">
        <v>0.995116</v>
      </c>
      <c r="I628">
        <v>0</v>
      </c>
    </row>
    <row r="629" spans="1:9" x14ac:dyDescent="0.25">
      <c r="A629" t="s">
        <v>89</v>
      </c>
      <c r="B629">
        <v>63417.599999999999</v>
      </c>
      <c r="C629">
        <v>63183.4</v>
      </c>
      <c r="D629">
        <v>63080.4</v>
      </c>
      <c r="E629">
        <v>18195.599999999999</v>
      </c>
      <c r="F629">
        <v>0</v>
      </c>
      <c r="G629">
        <v>1.23386E-3</v>
      </c>
      <c r="H629">
        <v>0.99511499999999997</v>
      </c>
      <c r="I629">
        <v>0</v>
      </c>
    </row>
    <row r="630" spans="1:9" x14ac:dyDescent="0.25">
      <c r="A630" t="s">
        <v>89</v>
      </c>
      <c r="B630">
        <v>63437.5</v>
      </c>
      <c r="C630">
        <v>63201.5</v>
      </c>
      <c r="D630">
        <v>63084.6</v>
      </c>
      <c r="E630">
        <v>18194.3</v>
      </c>
      <c r="F630">
        <v>0</v>
      </c>
      <c r="G630">
        <v>1.3001499999999999E-3</v>
      </c>
      <c r="H630">
        <v>0.99511499999999997</v>
      </c>
      <c r="I630">
        <v>0</v>
      </c>
    </row>
    <row r="631" spans="1:9" x14ac:dyDescent="0.25">
      <c r="A631" t="s">
        <v>89</v>
      </c>
      <c r="B631">
        <v>63430.400000000001</v>
      </c>
      <c r="C631">
        <v>63193.599999999999</v>
      </c>
      <c r="D631">
        <v>63082.9</v>
      </c>
      <c r="E631">
        <v>18194.099999999999</v>
      </c>
      <c r="F631">
        <v>0</v>
      </c>
      <c r="G631">
        <v>1.2319099999999999E-3</v>
      </c>
      <c r="H631">
        <v>0.99511400000000005</v>
      </c>
      <c r="I631">
        <v>0</v>
      </c>
    </row>
    <row r="632" spans="1:9" x14ac:dyDescent="0.25">
      <c r="A632" t="s">
        <v>89</v>
      </c>
      <c r="B632">
        <v>63414.5</v>
      </c>
      <c r="C632">
        <v>63180.4</v>
      </c>
      <c r="D632">
        <v>63074.400000000001</v>
      </c>
      <c r="E632">
        <v>18194.099999999999</v>
      </c>
      <c r="F632">
        <v>0</v>
      </c>
      <c r="G632">
        <v>1.26352E-3</v>
      </c>
      <c r="H632">
        <v>0.995116</v>
      </c>
      <c r="I632">
        <v>0</v>
      </c>
    </row>
    <row r="633" spans="1:9" x14ac:dyDescent="0.25">
      <c r="A633" t="s">
        <v>89</v>
      </c>
      <c r="B633">
        <v>63416.9</v>
      </c>
      <c r="C633">
        <v>63183.4</v>
      </c>
      <c r="D633">
        <v>63077.3</v>
      </c>
      <c r="E633">
        <v>18193.900000000001</v>
      </c>
      <c r="F633">
        <v>0</v>
      </c>
      <c r="G633">
        <v>1.2478400000000001E-3</v>
      </c>
      <c r="H633">
        <v>0.99511300000000003</v>
      </c>
      <c r="I633">
        <v>0</v>
      </c>
    </row>
    <row r="634" spans="1:9" x14ac:dyDescent="0.25">
      <c r="A634" t="s">
        <v>89</v>
      </c>
      <c r="B634">
        <v>63428.1</v>
      </c>
      <c r="C634">
        <v>63192.1</v>
      </c>
      <c r="D634">
        <v>63077.599999999999</v>
      </c>
      <c r="E634">
        <v>18193.5</v>
      </c>
      <c r="F634">
        <v>0</v>
      </c>
      <c r="G634">
        <v>1.5696799999999999E-3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63425.8</v>
      </c>
      <c r="C635">
        <v>63190.8</v>
      </c>
      <c r="D635">
        <v>63080.9</v>
      </c>
      <c r="E635">
        <v>18194.400000000001</v>
      </c>
      <c r="F635">
        <v>0</v>
      </c>
      <c r="G635">
        <v>1.2367999999999999E-3</v>
      </c>
      <c r="H635">
        <v>0.995116</v>
      </c>
      <c r="I635">
        <v>0</v>
      </c>
    </row>
    <row r="636" spans="1:9" x14ac:dyDescent="0.25">
      <c r="A636" t="s">
        <v>89</v>
      </c>
      <c r="B636">
        <v>63414.8</v>
      </c>
      <c r="C636">
        <v>63181.3</v>
      </c>
      <c r="D636">
        <v>63074.8</v>
      </c>
      <c r="E636">
        <v>18192.7</v>
      </c>
      <c r="F636">
        <v>0</v>
      </c>
      <c r="G636">
        <v>1.2476099999999999E-3</v>
      </c>
      <c r="H636">
        <v>0.995116</v>
      </c>
      <c r="I636">
        <v>0</v>
      </c>
    </row>
    <row r="637" spans="1:9" x14ac:dyDescent="0.25">
      <c r="A637" t="s">
        <v>89</v>
      </c>
      <c r="B637">
        <v>63429.2</v>
      </c>
      <c r="C637">
        <v>63192.5</v>
      </c>
      <c r="D637">
        <v>63078.6</v>
      </c>
      <c r="E637">
        <v>18193.400000000001</v>
      </c>
      <c r="F637">
        <v>0</v>
      </c>
      <c r="G637">
        <v>1.2362199999999999E-3</v>
      </c>
      <c r="H637">
        <v>0.99511499999999997</v>
      </c>
      <c r="I637">
        <v>0</v>
      </c>
    </row>
    <row r="638" spans="1:9" x14ac:dyDescent="0.25">
      <c r="A638" t="s">
        <v>89</v>
      </c>
      <c r="B638">
        <v>63427.8</v>
      </c>
      <c r="C638">
        <v>63194.1</v>
      </c>
      <c r="D638">
        <v>63082</v>
      </c>
      <c r="E638">
        <v>18194.8</v>
      </c>
      <c r="F638">
        <v>0</v>
      </c>
      <c r="G638">
        <v>1.24069E-3</v>
      </c>
      <c r="H638">
        <v>0.995116</v>
      </c>
      <c r="I638">
        <v>0</v>
      </c>
    </row>
    <row r="639" spans="1:9" x14ac:dyDescent="0.25">
      <c r="A639" t="s">
        <v>89</v>
      </c>
      <c r="B639">
        <v>63432.5</v>
      </c>
      <c r="C639">
        <v>63191.4</v>
      </c>
      <c r="D639">
        <v>63084.9</v>
      </c>
      <c r="E639">
        <v>18195.5</v>
      </c>
      <c r="F639">
        <v>0</v>
      </c>
      <c r="G639">
        <v>1.2310999999999999E-3</v>
      </c>
      <c r="H639">
        <v>0.995116</v>
      </c>
      <c r="I639">
        <v>0</v>
      </c>
    </row>
    <row r="640" spans="1:9" x14ac:dyDescent="0.25">
      <c r="A640" t="s">
        <v>89</v>
      </c>
      <c r="B640">
        <v>63413.7</v>
      </c>
      <c r="C640">
        <v>63177.9</v>
      </c>
      <c r="D640">
        <v>63074.7</v>
      </c>
      <c r="E640">
        <v>18193.3</v>
      </c>
      <c r="F640">
        <v>0</v>
      </c>
      <c r="G640">
        <v>1.2303100000000001E-3</v>
      </c>
      <c r="H640">
        <v>0.995116</v>
      </c>
      <c r="I640">
        <v>0</v>
      </c>
    </row>
    <row r="641" spans="1:9" x14ac:dyDescent="0.25">
      <c r="A641" t="s">
        <v>89</v>
      </c>
      <c r="B641">
        <v>63423.7</v>
      </c>
      <c r="C641">
        <v>63189.2</v>
      </c>
      <c r="D641">
        <v>63076.5</v>
      </c>
      <c r="E641">
        <v>18194</v>
      </c>
      <c r="F641">
        <v>0</v>
      </c>
      <c r="G641">
        <v>1.24299E-3</v>
      </c>
      <c r="H641">
        <v>0.99511499999999997</v>
      </c>
      <c r="I641">
        <v>0</v>
      </c>
    </row>
    <row r="642" spans="1:9" x14ac:dyDescent="0.25">
      <c r="A642" t="s">
        <v>89</v>
      </c>
      <c r="B642">
        <v>63436.1</v>
      </c>
      <c r="C642">
        <v>63200.7</v>
      </c>
      <c r="D642">
        <v>63083</v>
      </c>
      <c r="E642">
        <v>18194.5</v>
      </c>
      <c r="F642">
        <v>0</v>
      </c>
      <c r="G642">
        <v>1.2300499999999999E-3</v>
      </c>
      <c r="H642">
        <v>0.99511499999999997</v>
      </c>
      <c r="I642">
        <v>0</v>
      </c>
    </row>
    <row r="643" spans="1:9" x14ac:dyDescent="0.25">
      <c r="A643" t="s">
        <v>89</v>
      </c>
      <c r="B643">
        <v>63417.4</v>
      </c>
      <c r="C643">
        <v>63183.199999999997</v>
      </c>
      <c r="D643">
        <v>63077.1</v>
      </c>
      <c r="E643">
        <v>18194.3</v>
      </c>
      <c r="F643">
        <v>0</v>
      </c>
      <c r="G643">
        <v>1.24891E-3</v>
      </c>
      <c r="H643">
        <v>0.995116</v>
      </c>
      <c r="I643">
        <v>0</v>
      </c>
    </row>
    <row r="644" spans="1:9" x14ac:dyDescent="0.25">
      <c r="A644" t="s">
        <v>89</v>
      </c>
      <c r="B644">
        <v>63408.1</v>
      </c>
      <c r="C644">
        <v>63173.2</v>
      </c>
      <c r="D644">
        <v>63072.6</v>
      </c>
      <c r="E644">
        <v>18193.400000000001</v>
      </c>
      <c r="F644">
        <v>0</v>
      </c>
      <c r="G644">
        <v>1.2518200000000001E-3</v>
      </c>
      <c r="H644">
        <v>0.995116</v>
      </c>
      <c r="I644">
        <v>0</v>
      </c>
    </row>
    <row r="645" spans="1:9" x14ac:dyDescent="0.25">
      <c r="A645" t="s">
        <v>89</v>
      </c>
      <c r="B645">
        <v>63424.800000000003</v>
      </c>
      <c r="C645">
        <v>63191</v>
      </c>
      <c r="D645">
        <v>63077.4</v>
      </c>
      <c r="E645">
        <v>18193.2</v>
      </c>
      <c r="F645">
        <v>0</v>
      </c>
      <c r="G645">
        <v>1.46178E-3</v>
      </c>
      <c r="H645">
        <v>0.99511499999999997</v>
      </c>
      <c r="I645">
        <v>0</v>
      </c>
    </row>
    <row r="646" spans="1:9" x14ac:dyDescent="0.25">
      <c r="A646" t="s">
        <v>89</v>
      </c>
      <c r="B646">
        <v>63425.1</v>
      </c>
      <c r="C646">
        <v>63190.3</v>
      </c>
      <c r="D646">
        <v>63077.8</v>
      </c>
      <c r="E646">
        <v>18194.8</v>
      </c>
      <c r="F646">
        <v>0</v>
      </c>
      <c r="G646">
        <v>1.23145E-3</v>
      </c>
      <c r="H646">
        <v>0.995116</v>
      </c>
      <c r="I646">
        <v>0</v>
      </c>
    </row>
    <row r="647" spans="1:9" x14ac:dyDescent="0.25">
      <c r="A647" t="s">
        <v>89</v>
      </c>
      <c r="B647">
        <v>63420.6</v>
      </c>
      <c r="C647">
        <v>63186.9</v>
      </c>
      <c r="D647">
        <v>63081.9</v>
      </c>
      <c r="E647">
        <v>18198.2</v>
      </c>
      <c r="F647">
        <v>0</v>
      </c>
      <c r="G647">
        <v>1.23402E-3</v>
      </c>
      <c r="H647">
        <v>0.995116</v>
      </c>
      <c r="I647">
        <v>0</v>
      </c>
    </row>
    <row r="648" spans="1:9" x14ac:dyDescent="0.25">
      <c r="A648" t="s">
        <v>89</v>
      </c>
      <c r="B648">
        <v>63424.6</v>
      </c>
      <c r="C648">
        <v>63190.9</v>
      </c>
      <c r="D648">
        <v>63085.1</v>
      </c>
      <c r="E648">
        <v>18195.2</v>
      </c>
      <c r="F648">
        <v>0</v>
      </c>
      <c r="G648">
        <v>1.2657600000000001E-3</v>
      </c>
      <c r="H648">
        <v>0.995116</v>
      </c>
      <c r="I648">
        <v>0</v>
      </c>
    </row>
    <row r="649" spans="1:9" x14ac:dyDescent="0.25">
      <c r="A649" t="s">
        <v>89</v>
      </c>
      <c r="B649">
        <v>63430.5</v>
      </c>
      <c r="C649">
        <v>63192.7</v>
      </c>
      <c r="D649">
        <v>63079</v>
      </c>
      <c r="E649">
        <v>18193.7</v>
      </c>
      <c r="F649">
        <v>0</v>
      </c>
      <c r="G649">
        <v>1.2306299999999999E-3</v>
      </c>
      <c r="H649">
        <v>0.99511300000000003</v>
      </c>
      <c r="I649">
        <v>0</v>
      </c>
    </row>
    <row r="650" spans="1:9" x14ac:dyDescent="0.25">
      <c r="A650" t="s">
        <v>89</v>
      </c>
      <c r="B650">
        <v>63423.4</v>
      </c>
      <c r="C650">
        <v>63186.8</v>
      </c>
      <c r="D650">
        <v>63079.7</v>
      </c>
      <c r="E650">
        <v>18194</v>
      </c>
      <c r="F650">
        <v>0</v>
      </c>
      <c r="G650">
        <v>1.23022E-3</v>
      </c>
      <c r="H650">
        <v>0.995116</v>
      </c>
      <c r="I650">
        <v>0</v>
      </c>
    </row>
    <row r="651" spans="1:9" x14ac:dyDescent="0.25">
      <c r="A651" t="s">
        <v>89</v>
      </c>
      <c r="B651">
        <v>63417.599999999999</v>
      </c>
      <c r="C651">
        <v>63181.4</v>
      </c>
      <c r="D651">
        <v>63081.2</v>
      </c>
      <c r="E651">
        <v>18195.3</v>
      </c>
      <c r="F651">
        <v>0</v>
      </c>
      <c r="G651">
        <v>1.26515E-3</v>
      </c>
      <c r="H651">
        <v>0.995116</v>
      </c>
      <c r="I651">
        <v>0</v>
      </c>
    </row>
    <row r="652" spans="1:9" x14ac:dyDescent="0.25">
      <c r="A652" t="s">
        <v>89</v>
      </c>
      <c r="B652">
        <v>63419.7</v>
      </c>
      <c r="C652">
        <v>63186.3</v>
      </c>
      <c r="D652">
        <v>63083.199999999997</v>
      </c>
      <c r="E652">
        <v>18195.7</v>
      </c>
      <c r="F652">
        <v>0</v>
      </c>
      <c r="G652">
        <v>1.2313700000000001E-3</v>
      </c>
      <c r="H652">
        <v>0.99511499999999997</v>
      </c>
      <c r="I652">
        <v>0</v>
      </c>
    </row>
    <row r="653" spans="1:9" x14ac:dyDescent="0.25">
      <c r="A653" t="s">
        <v>89</v>
      </c>
      <c r="B653">
        <v>63428</v>
      </c>
      <c r="C653">
        <v>63194</v>
      </c>
      <c r="D653">
        <v>63082.2</v>
      </c>
      <c r="E653">
        <v>18194.5</v>
      </c>
      <c r="F653">
        <v>0</v>
      </c>
      <c r="G653">
        <v>1.5750600000000001E-3</v>
      </c>
      <c r="H653">
        <v>0.99511499999999997</v>
      </c>
      <c r="I653">
        <v>0</v>
      </c>
    </row>
    <row r="654" spans="1:9" x14ac:dyDescent="0.25">
      <c r="A654" t="s">
        <v>89</v>
      </c>
      <c r="B654">
        <v>63421.4</v>
      </c>
      <c r="C654">
        <v>63186.5</v>
      </c>
      <c r="D654">
        <v>63082.8</v>
      </c>
      <c r="E654">
        <v>18194.2</v>
      </c>
      <c r="F654">
        <v>0</v>
      </c>
      <c r="G654">
        <v>1.2837E-3</v>
      </c>
      <c r="H654">
        <v>0.995116</v>
      </c>
      <c r="I654">
        <v>0</v>
      </c>
    </row>
    <row r="655" spans="1:9" x14ac:dyDescent="0.25">
      <c r="A655" t="s">
        <v>89</v>
      </c>
      <c r="B655">
        <v>63413.9</v>
      </c>
      <c r="C655">
        <v>63179.4</v>
      </c>
      <c r="D655">
        <v>63079.3</v>
      </c>
      <c r="E655">
        <v>18195.8</v>
      </c>
      <c r="F655">
        <v>0</v>
      </c>
      <c r="G655">
        <v>1.2347899999999999E-3</v>
      </c>
      <c r="H655">
        <v>0.995116</v>
      </c>
      <c r="I655">
        <v>0</v>
      </c>
    </row>
    <row r="656" spans="1:9" x14ac:dyDescent="0.25">
      <c r="A656" t="s">
        <v>89</v>
      </c>
      <c r="B656">
        <v>63431.3</v>
      </c>
      <c r="C656">
        <v>63195.5</v>
      </c>
      <c r="D656">
        <v>63082.7</v>
      </c>
      <c r="E656">
        <v>18194.2</v>
      </c>
      <c r="F656">
        <v>0</v>
      </c>
      <c r="G656">
        <v>1.2419600000000001E-3</v>
      </c>
      <c r="H656">
        <v>0.995116</v>
      </c>
      <c r="I656">
        <v>0</v>
      </c>
    </row>
    <row r="657" spans="1:25" x14ac:dyDescent="0.25">
      <c r="A657" t="s">
        <v>89</v>
      </c>
      <c r="B657">
        <v>63438.1</v>
      </c>
      <c r="C657">
        <v>63197.5</v>
      </c>
      <c r="D657">
        <v>63085.7</v>
      </c>
      <c r="E657">
        <v>18195.900000000001</v>
      </c>
      <c r="F657">
        <v>0</v>
      </c>
      <c r="G657">
        <v>1.2892299999999999E-3</v>
      </c>
      <c r="H657">
        <v>0.995116</v>
      </c>
      <c r="I657">
        <v>0</v>
      </c>
    </row>
    <row r="658" spans="1:25" x14ac:dyDescent="0.25">
      <c r="A658" t="s">
        <v>89</v>
      </c>
      <c r="B658">
        <v>63416.2</v>
      </c>
      <c r="C658">
        <v>63180.9</v>
      </c>
      <c r="D658">
        <v>63082.3</v>
      </c>
      <c r="E658">
        <v>18195.8</v>
      </c>
      <c r="F658">
        <v>0</v>
      </c>
      <c r="G658">
        <v>1.2317700000000001E-3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63424.800000000003</v>
      </c>
      <c r="C659">
        <v>63190.3</v>
      </c>
      <c r="D659">
        <v>63083</v>
      </c>
      <c r="E659">
        <v>18195.599999999999</v>
      </c>
      <c r="F659">
        <v>0</v>
      </c>
      <c r="G659">
        <v>1.23475E-3</v>
      </c>
      <c r="H659">
        <v>0.995116</v>
      </c>
      <c r="I659">
        <v>0</v>
      </c>
    </row>
    <row r="660" spans="1:25" x14ac:dyDescent="0.25">
      <c r="A660" t="s">
        <v>89</v>
      </c>
      <c r="B660">
        <v>63431.3</v>
      </c>
      <c r="C660">
        <v>63197.5</v>
      </c>
      <c r="D660">
        <v>63083</v>
      </c>
      <c r="E660">
        <v>18195.2</v>
      </c>
      <c r="F660">
        <v>0</v>
      </c>
      <c r="G660">
        <v>1.2682100000000001E-3</v>
      </c>
      <c r="H660">
        <v>0.995116</v>
      </c>
      <c r="I660">
        <v>0</v>
      </c>
    </row>
    <row r="661" spans="1:25" x14ac:dyDescent="0.25">
      <c r="A661" t="s">
        <v>89</v>
      </c>
      <c r="B661">
        <v>63436.1</v>
      </c>
      <c r="C661">
        <v>63200.2</v>
      </c>
      <c r="D661">
        <v>63085.1</v>
      </c>
      <c r="E661">
        <v>18195.3</v>
      </c>
      <c r="F661">
        <v>0</v>
      </c>
      <c r="G661">
        <v>1.23251E-3</v>
      </c>
      <c r="H661">
        <v>0.995116</v>
      </c>
      <c r="I661">
        <v>0</v>
      </c>
    </row>
    <row r="662" spans="1:25" x14ac:dyDescent="0.25">
      <c r="A662" t="s">
        <v>89</v>
      </c>
      <c r="B662">
        <v>63414.400000000001</v>
      </c>
      <c r="C662">
        <v>63179.4</v>
      </c>
      <c r="D662">
        <v>63083.1</v>
      </c>
      <c r="E662">
        <v>18195.3</v>
      </c>
      <c r="F662">
        <v>0</v>
      </c>
      <c r="G662">
        <v>1.2367700000000001E-3</v>
      </c>
      <c r="H662">
        <v>0.99511499999999997</v>
      </c>
      <c r="I662">
        <v>0</v>
      </c>
    </row>
    <row r="663" spans="1:25" x14ac:dyDescent="0.25">
      <c r="A663" t="s">
        <v>89</v>
      </c>
      <c r="B663">
        <v>63423</v>
      </c>
      <c r="C663">
        <v>63187.8</v>
      </c>
      <c r="D663">
        <v>63083</v>
      </c>
      <c r="E663">
        <v>18195</v>
      </c>
      <c r="F663">
        <v>0</v>
      </c>
      <c r="G663">
        <v>1.2486299999999999E-3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63437.2</v>
      </c>
      <c r="C664">
        <v>63202.400000000001</v>
      </c>
      <c r="D664">
        <v>63086.9</v>
      </c>
      <c r="E664">
        <v>18194.8</v>
      </c>
      <c r="F664">
        <v>0</v>
      </c>
      <c r="G664">
        <v>1.2318800000000001E-3</v>
      </c>
      <c r="H664">
        <v>0.995116</v>
      </c>
      <c r="I664">
        <v>0</v>
      </c>
    </row>
    <row r="665" spans="1:25" x14ac:dyDescent="0.25">
      <c r="A665" t="s">
        <v>89</v>
      </c>
      <c r="B665">
        <v>63437.5</v>
      </c>
      <c r="C665">
        <v>63200.9</v>
      </c>
      <c r="D665">
        <v>63090.2</v>
      </c>
      <c r="E665">
        <v>18196.7</v>
      </c>
      <c r="F665">
        <v>0</v>
      </c>
      <c r="G665">
        <v>1.5305399999999999E-3</v>
      </c>
      <c r="H665">
        <v>0.995116</v>
      </c>
      <c r="I665">
        <v>0</v>
      </c>
    </row>
    <row r="666" spans="1:25" x14ac:dyDescent="0.25">
      <c r="A666" t="s">
        <v>89</v>
      </c>
      <c r="B666">
        <v>63423</v>
      </c>
      <c r="C666">
        <v>63187.1</v>
      </c>
      <c r="D666">
        <v>63080.6</v>
      </c>
      <c r="E666">
        <v>18195</v>
      </c>
      <c r="F666">
        <v>0</v>
      </c>
      <c r="G666">
        <v>1.2327200000000001E-3</v>
      </c>
      <c r="H666">
        <v>0.995116</v>
      </c>
      <c r="I666">
        <v>0</v>
      </c>
    </row>
    <row r="667" spans="1:25" x14ac:dyDescent="0.25">
      <c r="A667" t="s">
        <v>89</v>
      </c>
      <c r="B667">
        <v>63427.1</v>
      </c>
      <c r="C667">
        <v>63192.4</v>
      </c>
      <c r="D667">
        <v>63080.6</v>
      </c>
      <c r="E667">
        <v>18194.599999999999</v>
      </c>
      <c r="F667">
        <v>0</v>
      </c>
      <c r="G667">
        <v>1.30024E-3</v>
      </c>
      <c r="H667">
        <v>0.995116</v>
      </c>
      <c r="I667">
        <v>0</v>
      </c>
    </row>
    <row r="668" spans="1:25" x14ac:dyDescent="0.25">
      <c r="A668" t="s">
        <v>89</v>
      </c>
      <c r="B668">
        <v>63431.199999999997</v>
      </c>
      <c r="C668">
        <v>63195.9</v>
      </c>
      <c r="D668">
        <v>63081.4</v>
      </c>
      <c r="E668">
        <v>18194.099999999999</v>
      </c>
      <c r="F668">
        <v>0</v>
      </c>
      <c r="G668">
        <v>1.37251E-3</v>
      </c>
      <c r="H668">
        <v>0.99511400000000005</v>
      </c>
      <c r="I668">
        <v>0</v>
      </c>
    </row>
    <row r="669" spans="1:25" x14ac:dyDescent="0.25">
      <c r="A669" t="s">
        <v>89</v>
      </c>
      <c r="B669">
        <v>63425.2</v>
      </c>
      <c r="C669">
        <v>63189</v>
      </c>
      <c r="D669">
        <v>63080.1</v>
      </c>
      <c r="E669">
        <v>18194.599999999999</v>
      </c>
      <c r="F669">
        <v>0</v>
      </c>
      <c r="G669">
        <v>1.23781E-3</v>
      </c>
      <c r="H669">
        <v>0.995116</v>
      </c>
      <c r="I669">
        <v>0</v>
      </c>
    </row>
    <row r="670" spans="1:25" x14ac:dyDescent="0.25">
      <c r="A670" t="s">
        <v>89</v>
      </c>
      <c r="B670">
        <v>63417.2</v>
      </c>
      <c r="C670">
        <v>63181.8</v>
      </c>
      <c r="D670">
        <v>63077.8</v>
      </c>
      <c r="E670">
        <v>18193.7</v>
      </c>
      <c r="F670">
        <v>0</v>
      </c>
      <c r="G670">
        <v>1.2304499999999999E-3</v>
      </c>
      <c r="H670">
        <v>0.99511499999999997</v>
      </c>
      <c r="I670">
        <v>0</v>
      </c>
    </row>
    <row r="671" spans="1:25" x14ac:dyDescent="0.25">
      <c r="A671" t="s">
        <v>89</v>
      </c>
      <c r="B671">
        <v>63426.1</v>
      </c>
      <c r="C671">
        <v>63192.1</v>
      </c>
      <c r="D671">
        <v>63079</v>
      </c>
      <c r="E671">
        <v>18193.099999999999</v>
      </c>
      <c r="F671">
        <v>0</v>
      </c>
      <c r="G671">
        <v>1.23164E-3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63425.599999999999</v>
      </c>
      <c r="C672">
        <v>63191.7</v>
      </c>
      <c r="D672">
        <v>63079.199999999997</v>
      </c>
      <c r="E672">
        <v>18193.7</v>
      </c>
      <c r="F672">
        <v>0</v>
      </c>
      <c r="G672">
        <v>1.2681000000000001E-3</v>
      </c>
      <c r="H672">
        <v>0.99511499999999997</v>
      </c>
      <c r="I672">
        <v>0</v>
      </c>
      <c r="R672">
        <f>AVERAGE(B623:B672)</f>
        <v>63425.102000000021</v>
      </c>
      <c r="S672">
        <f>AVERAGE(C623:C672)</f>
        <v>63189.833999999988</v>
      </c>
      <c r="U672">
        <f>_xlfn.VAR.P(B623:B672)</f>
        <v>64.219396000000103</v>
      </c>
      <c r="V672">
        <f>_xlfn.VAR.P(C623:C672)</f>
        <v>55.859443999992301</v>
      </c>
      <c r="X672">
        <f>1.96*SQRT(U672)/50</f>
        <v>0.31413706032469357</v>
      </c>
      <c r="Y672">
        <f>1.96*SQRT(V672)/50</f>
        <v>0.29297756915529927</v>
      </c>
    </row>
    <row r="673" spans="1:9" x14ac:dyDescent="0.25">
      <c r="A673" t="s">
        <v>89</v>
      </c>
      <c r="B673">
        <v>3171318.3191</v>
      </c>
      <c r="C673" t="s">
        <v>36</v>
      </c>
    </row>
    <row r="674" spans="1:9" x14ac:dyDescent="0.25">
      <c r="A674" t="s">
        <v>90</v>
      </c>
      <c r="B674">
        <v>63386.2</v>
      </c>
      <c r="C674">
        <v>63155.8</v>
      </c>
      <c r="D674">
        <v>63055.8</v>
      </c>
      <c r="E674">
        <v>18168.8</v>
      </c>
      <c r="F674">
        <v>0</v>
      </c>
      <c r="G674">
        <v>1.25522E-3</v>
      </c>
      <c r="H674">
        <v>0.99511300000000003</v>
      </c>
      <c r="I674">
        <v>0</v>
      </c>
    </row>
    <row r="675" spans="1:9" x14ac:dyDescent="0.25">
      <c r="A675" t="s">
        <v>90</v>
      </c>
      <c r="B675">
        <v>63390.1</v>
      </c>
      <c r="C675">
        <v>63149.9</v>
      </c>
      <c r="D675">
        <v>63050.8</v>
      </c>
      <c r="E675">
        <v>18167.8</v>
      </c>
      <c r="F675">
        <v>0</v>
      </c>
      <c r="G675">
        <v>1.2360800000000001E-3</v>
      </c>
      <c r="H675">
        <v>0.995116</v>
      </c>
      <c r="I675">
        <v>0</v>
      </c>
    </row>
    <row r="676" spans="1:9" x14ac:dyDescent="0.25">
      <c r="A676" t="s">
        <v>90</v>
      </c>
      <c r="B676">
        <v>63398.7</v>
      </c>
      <c r="C676">
        <v>63162.9</v>
      </c>
      <c r="D676">
        <v>63054.1</v>
      </c>
      <c r="E676">
        <v>18167.3</v>
      </c>
      <c r="F676">
        <v>0</v>
      </c>
      <c r="G676">
        <v>1.2303699999999999E-3</v>
      </c>
      <c r="H676">
        <v>0.995116</v>
      </c>
      <c r="I676">
        <v>0</v>
      </c>
    </row>
    <row r="677" spans="1:9" x14ac:dyDescent="0.25">
      <c r="A677" t="s">
        <v>90</v>
      </c>
      <c r="B677">
        <v>63402.3</v>
      </c>
      <c r="C677">
        <v>63173.7</v>
      </c>
      <c r="D677">
        <v>63056.9</v>
      </c>
      <c r="E677">
        <v>18167.2</v>
      </c>
      <c r="F677">
        <v>0</v>
      </c>
      <c r="G677">
        <v>1.23028E-3</v>
      </c>
      <c r="H677">
        <v>0.995116</v>
      </c>
      <c r="I677">
        <v>0</v>
      </c>
    </row>
    <row r="678" spans="1:9" x14ac:dyDescent="0.25">
      <c r="A678" t="s">
        <v>90</v>
      </c>
      <c r="B678">
        <v>63382.6</v>
      </c>
      <c r="C678">
        <v>63149.5</v>
      </c>
      <c r="D678">
        <v>63051.7</v>
      </c>
      <c r="E678">
        <v>18168.099999999999</v>
      </c>
      <c r="F678">
        <v>0</v>
      </c>
      <c r="G678">
        <v>1.2487900000000001E-3</v>
      </c>
      <c r="H678">
        <v>0.995116</v>
      </c>
      <c r="I678">
        <v>0</v>
      </c>
    </row>
    <row r="679" spans="1:9" x14ac:dyDescent="0.25">
      <c r="A679" t="s">
        <v>90</v>
      </c>
      <c r="B679">
        <v>63389.4</v>
      </c>
      <c r="C679">
        <v>63160.3</v>
      </c>
      <c r="D679">
        <v>63060</v>
      </c>
      <c r="E679">
        <v>18173.099999999999</v>
      </c>
      <c r="F679">
        <v>0</v>
      </c>
      <c r="G679">
        <v>1.26304E-3</v>
      </c>
      <c r="H679">
        <v>0.99511499999999997</v>
      </c>
      <c r="I679">
        <v>0</v>
      </c>
    </row>
    <row r="680" spans="1:9" x14ac:dyDescent="0.25">
      <c r="A680" t="s">
        <v>90</v>
      </c>
      <c r="B680">
        <v>63405.3</v>
      </c>
      <c r="C680">
        <v>63173.599999999999</v>
      </c>
      <c r="D680">
        <v>63061.5</v>
      </c>
      <c r="E680">
        <v>18168.599999999999</v>
      </c>
      <c r="F680">
        <v>0</v>
      </c>
      <c r="G680">
        <v>1.2567800000000001E-3</v>
      </c>
      <c r="H680">
        <v>0.995116</v>
      </c>
      <c r="I680">
        <v>0</v>
      </c>
    </row>
    <row r="681" spans="1:9" x14ac:dyDescent="0.25">
      <c r="A681" t="s">
        <v>90</v>
      </c>
      <c r="B681">
        <v>63409.5</v>
      </c>
      <c r="C681">
        <v>63176.2</v>
      </c>
      <c r="D681">
        <v>63061.2</v>
      </c>
      <c r="E681">
        <v>18169.3</v>
      </c>
      <c r="F681">
        <v>0</v>
      </c>
      <c r="G681">
        <v>1.2350600000000001E-3</v>
      </c>
      <c r="H681">
        <v>0.995116</v>
      </c>
      <c r="I681">
        <v>0</v>
      </c>
    </row>
    <row r="682" spans="1:9" x14ac:dyDescent="0.25">
      <c r="A682" t="s">
        <v>90</v>
      </c>
      <c r="B682">
        <v>63395.6</v>
      </c>
      <c r="C682">
        <v>63160.6</v>
      </c>
      <c r="D682">
        <v>63055.5</v>
      </c>
      <c r="E682">
        <v>18169.7</v>
      </c>
      <c r="F682">
        <v>0</v>
      </c>
      <c r="G682">
        <v>1.32475E-3</v>
      </c>
      <c r="H682">
        <v>0.995116</v>
      </c>
      <c r="I682">
        <v>0</v>
      </c>
    </row>
    <row r="683" spans="1:9" x14ac:dyDescent="0.25">
      <c r="A683" t="s">
        <v>90</v>
      </c>
      <c r="B683">
        <v>63397.599999999999</v>
      </c>
      <c r="C683">
        <v>63169</v>
      </c>
      <c r="D683">
        <v>63059.9</v>
      </c>
      <c r="E683">
        <v>18168.7</v>
      </c>
      <c r="F683">
        <v>0</v>
      </c>
      <c r="G683">
        <v>1.2528000000000001E-3</v>
      </c>
      <c r="H683">
        <v>0.995116</v>
      </c>
      <c r="I683">
        <v>0</v>
      </c>
    </row>
    <row r="684" spans="1:9" x14ac:dyDescent="0.25">
      <c r="A684" t="s">
        <v>90</v>
      </c>
      <c r="B684">
        <v>63409.599999999999</v>
      </c>
      <c r="C684">
        <v>63175.9</v>
      </c>
      <c r="D684">
        <v>63059.5</v>
      </c>
      <c r="E684">
        <v>18168.5</v>
      </c>
      <c r="F684">
        <v>0</v>
      </c>
      <c r="G684">
        <v>1.2305599999999999E-3</v>
      </c>
      <c r="H684">
        <v>0.995116</v>
      </c>
      <c r="I684">
        <v>0</v>
      </c>
    </row>
    <row r="685" spans="1:9" x14ac:dyDescent="0.25">
      <c r="A685" t="s">
        <v>90</v>
      </c>
      <c r="B685">
        <v>63587.8</v>
      </c>
      <c r="C685">
        <v>63354.3</v>
      </c>
      <c r="D685">
        <v>63233.9</v>
      </c>
      <c r="E685">
        <v>18213.8</v>
      </c>
      <c r="F685">
        <v>0</v>
      </c>
      <c r="G685">
        <v>1.62802E-3</v>
      </c>
      <c r="H685">
        <v>0.995116</v>
      </c>
      <c r="I685">
        <v>0</v>
      </c>
    </row>
    <row r="686" spans="1:9" x14ac:dyDescent="0.25">
      <c r="A686" t="s">
        <v>90</v>
      </c>
      <c r="B686">
        <v>63824.1</v>
      </c>
      <c r="C686">
        <v>63591.4</v>
      </c>
      <c r="D686">
        <v>63481</v>
      </c>
      <c r="E686">
        <v>18278.2</v>
      </c>
      <c r="F686">
        <v>0</v>
      </c>
      <c r="G686">
        <v>1.2445100000000001E-3</v>
      </c>
      <c r="H686">
        <v>0.99511499999999997</v>
      </c>
      <c r="I686">
        <v>0</v>
      </c>
    </row>
    <row r="687" spans="1:9" x14ac:dyDescent="0.25">
      <c r="A687" t="s">
        <v>90</v>
      </c>
      <c r="B687">
        <v>63830.2</v>
      </c>
      <c r="C687">
        <v>63597.1</v>
      </c>
      <c r="D687">
        <v>63479.6</v>
      </c>
      <c r="E687">
        <v>18277</v>
      </c>
      <c r="F687">
        <v>0</v>
      </c>
      <c r="G687">
        <v>1.2414399999999999E-3</v>
      </c>
      <c r="H687">
        <v>0.995116</v>
      </c>
      <c r="I687">
        <v>0</v>
      </c>
    </row>
    <row r="688" spans="1:9" x14ac:dyDescent="0.25">
      <c r="A688" t="s">
        <v>90</v>
      </c>
      <c r="B688">
        <v>63832.5</v>
      </c>
      <c r="C688">
        <v>63600.6</v>
      </c>
      <c r="D688">
        <v>63482.1</v>
      </c>
      <c r="E688">
        <v>18277.099999999999</v>
      </c>
      <c r="F688">
        <v>0</v>
      </c>
      <c r="G688">
        <v>1.5700200000000001E-3</v>
      </c>
      <c r="H688">
        <v>0.99511499999999997</v>
      </c>
      <c r="I688">
        <v>0</v>
      </c>
    </row>
    <row r="689" spans="1:9" x14ac:dyDescent="0.25">
      <c r="A689" t="s">
        <v>90</v>
      </c>
      <c r="B689">
        <v>63817.3</v>
      </c>
      <c r="C689">
        <v>63586.3</v>
      </c>
      <c r="D689">
        <v>63480.1</v>
      </c>
      <c r="E689">
        <v>18277.7</v>
      </c>
      <c r="F689">
        <v>0</v>
      </c>
      <c r="G689">
        <v>1.2303399999999999E-3</v>
      </c>
      <c r="H689">
        <v>0.99511499999999997</v>
      </c>
      <c r="I689">
        <v>0</v>
      </c>
    </row>
    <row r="690" spans="1:9" x14ac:dyDescent="0.25">
      <c r="A690" t="s">
        <v>90</v>
      </c>
      <c r="B690">
        <v>63821.599999999999</v>
      </c>
      <c r="C690">
        <v>63590.7</v>
      </c>
      <c r="D690">
        <v>63478.7</v>
      </c>
      <c r="E690">
        <v>18278</v>
      </c>
      <c r="F690">
        <v>0</v>
      </c>
      <c r="G690">
        <v>1.2332300000000001E-3</v>
      </c>
      <c r="H690">
        <v>0.995116</v>
      </c>
      <c r="I690">
        <v>0</v>
      </c>
    </row>
    <row r="691" spans="1:9" x14ac:dyDescent="0.25">
      <c r="A691" t="s">
        <v>90</v>
      </c>
      <c r="B691">
        <v>63832.4</v>
      </c>
      <c r="C691">
        <v>63600.7</v>
      </c>
      <c r="D691">
        <v>63481.3</v>
      </c>
      <c r="E691">
        <v>18277.2</v>
      </c>
      <c r="F691">
        <v>0</v>
      </c>
      <c r="G691">
        <v>1.2318400000000001E-3</v>
      </c>
      <c r="H691">
        <v>0.995116</v>
      </c>
      <c r="I691">
        <v>0</v>
      </c>
    </row>
    <row r="692" spans="1:9" x14ac:dyDescent="0.25">
      <c r="A692" t="s">
        <v>90</v>
      </c>
      <c r="B692">
        <v>63838.7</v>
      </c>
      <c r="C692">
        <v>63601.8</v>
      </c>
      <c r="D692">
        <v>63482.400000000001</v>
      </c>
      <c r="E692">
        <v>18277.400000000001</v>
      </c>
      <c r="F692">
        <v>0</v>
      </c>
      <c r="G692">
        <v>1.23139E-3</v>
      </c>
      <c r="H692">
        <v>0.995116</v>
      </c>
      <c r="I692">
        <v>0</v>
      </c>
    </row>
    <row r="693" spans="1:9" x14ac:dyDescent="0.25">
      <c r="A693" t="s">
        <v>90</v>
      </c>
      <c r="B693">
        <v>63807.9</v>
      </c>
      <c r="C693">
        <v>63575.4</v>
      </c>
      <c r="D693">
        <v>63475.1</v>
      </c>
      <c r="E693">
        <v>18277.8</v>
      </c>
      <c r="F693">
        <v>0</v>
      </c>
      <c r="G693">
        <v>1.2392799999999999E-3</v>
      </c>
      <c r="H693">
        <v>0.995116</v>
      </c>
      <c r="I693">
        <v>0</v>
      </c>
    </row>
    <row r="694" spans="1:9" x14ac:dyDescent="0.25">
      <c r="A694" t="s">
        <v>90</v>
      </c>
      <c r="B694">
        <v>63809.7</v>
      </c>
      <c r="C694">
        <v>63579.199999999997</v>
      </c>
      <c r="D694">
        <v>63476.4</v>
      </c>
      <c r="E694">
        <v>18277.8</v>
      </c>
      <c r="F694">
        <v>0</v>
      </c>
      <c r="G694">
        <v>1.2300600000000001E-3</v>
      </c>
      <c r="H694">
        <v>0.995116</v>
      </c>
      <c r="I694">
        <v>0</v>
      </c>
    </row>
    <row r="695" spans="1:9" x14ac:dyDescent="0.25">
      <c r="A695" t="s">
        <v>90</v>
      </c>
      <c r="B695">
        <v>63823.199999999997</v>
      </c>
      <c r="C695">
        <v>63593.4</v>
      </c>
      <c r="D695">
        <v>63481.5</v>
      </c>
      <c r="E695">
        <v>18277.900000000001</v>
      </c>
      <c r="F695">
        <v>0</v>
      </c>
      <c r="G695">
        <v>1.24796E-3</v>
      </c>
      <c r="H695">
        <v>0.995116</v>
      </c>
      <c r="I695">
        <v>0</v>
      </c>
    </row>
    <row r="696" spans="1:9" x14ac:dyDescent="0.25">
      <c r="A696" t="s">
        <v>90</v>
      </c>
      <c r="B696">
        <v>63838.8</v>
      </c>
      <c r="C696">
        <v>63578.8</v>
      </c>
      <c r="D696">
        <v>63476.4</v>
      </c>
      <c r="E696">
        <v>18276.599999999999</v>
      </c>
      <c r="F696">
        <v>0</v>
      </c>
      <c r="G696">
        <v>1.2300799999999999E-3</v>
      </c>
      <c r="H696">
        <v>0.995116</v>
      </c>
      <c r="I696">
        <v>0</v>
      </c>
    </row>
    <row r="697" spans="1:9" x14ac:dyDescent="0.25">
      <c r="A697" t="s">
        <v>90</v>
      </c>
      <c r="B697">
        <v>63815.4</v>
      </c>
      <c r="C697">
        <v>63586.6</v>
      </c>
      <c r="D697">
        <v>63478.8</v>
      </c>
      <c r="E697">
        <v>18277.7</v>
      </c>
      <c r="F697">
        <v>0</v>
      </c>
      <c r="G697">
        <v>1.23434E-3</v>
      </c>
      <c r="H697">
        <v>0.995116</v>
      </c>
      <c r="I697">
        <v>0</v>
      </c>
    </row>
    <row r="698" spans="1:9" x14ac:dyDescent="0.25">
      <c r="A698" t="s">
        <v>90</v>
      </c>
      <c r="B698">
        <v>63823.1</v>
      </c>
      <c r="C698">
        <v>63593.3</v>
      </c>
      <c r="D698">
        <v>63480.2</v>
      </c>
      <c r="E698">
        <v>18277.599999999999</v>
      </c>
      <c r="F698">
        <v>0</v>
      </c>
      <c r="G698">
        <v>1.23014E-3</v>
      </c>
      <c r="H698">
        <v>0.99511499999999997</v>
      </c>
      <c r="I698">
        <v>0</v>
      </c>
    </row>
    <row r="699" spans="1:9" x14ac:dyDescent="0.25">
      <c r="A699" t="s">
        <v>90</v>
      </c>
      <c r="B699">
        <v>63823.8</v>
      </c>
      <c r="C699">
        <v>63594.7</v>
      </c>
      <c r="D699">
        <v>63478.3</v>
      </c>
      <c r="E699">
        <v>18277.5</v>
      </c>
      <c r="F699">
        <v>0</v>
      </c>
      <c r="G699">
        <v>1.2361E-3</v>
      </c>
      <c r="H699">
        <v>0.995116</v>
      </c>
      <c r="I699">
        <v>0</v>
      </c>
    </row>
    <row r="700" spans="1:9" x14ac:dyDescent="0.25">
      <c r="A700" t="s">
        <v>90</v>
      </c>
      <c r="B700">
        <v>63830.1</v>
      </c>
      <c r="C700">
        <v>63599.7</v>
      </c>
      <c r="D700">
        <v>63478.9</v>
      </c>
      <c r="E700">
        <v>18277.8</v>
      </c>
      <c r="F700">
        <v>0</v>
      </c>
      <c r="G700">
        <v>1.23375E-3</v>
      </c>
      <c r="H700">
        <v>0.995116</v>
      </c>
      <c r="I700">
        <v>0</v>
      </c>
    </row>
    <row r="701" spans="1:9" x14ac:dyDescent="0.25">
      <c r="A701" t="s">
        <v>90</v>
      </c>
      <c r="B701">
        <v>63814.8</v>
      </c>
      <c r="C701">
        <v>63584.4</v>
      </c>
      <c r="D701">
        <v>63478.2</v>
      </c>
      <c r="E701">
        <v>18277.900000000001</v>
      </c>
      <c r="F701">
        <v>0</v>
      </c>
      <c r="G701">
        <v>1.2319E-3</v>
      </c>
      <c r="H701">
        <v>0.995116</v>
      </c>
      <c r="I701">
        <v>0</v>
      </c>
    </row>
    <row r="702" spans="1:9" x14ac:dyDescent="0.25">
      <c r="A702" t="s">
        <v>90</v>
      </c>
      <c r="B702">
        <v>63815.6</v>
      </c>
      <c r="C702">
        <v>63586.6</v>
      </c>
      <c r="D702">
        <v>63478.3</v>
      </c>
      <c r="E702">
        <v>18276.599999999999</v>
      </c>
      <c r="F702">
        <v>0</v>
      </c>
      <c r="G702">
        <v>1.23058E-3</v>
      </c>
      <c r="H702">
        <v>0.995116</v>
      </c>
      <c r="I702">
        <v>0</v>
      </c>
    </row>
    <row r="703" spans="1:9" x14ac:dyDescent="0.25">
      <c r="A703" t="s">
        <v>90</v>
      </c>
      <c r="B703">
        <v>63832.800000000003</v>
      </c>
      <c r="C703">
        <v>63601</v>
      </c>
      <c r="D703">
        <v>63481.9</v>
      </c>
      <c r="E703">
        <v>18277.7</v>
      </c>
      <c r="F703">
        <v>0</v>
      </c>
      <c r="G703">
        <v>1.38612E-3</v>
      </c>
      <c r="H703">
        <v>0.995116</v>
      </c>
      <c r="I703">
        <v>0</v>
      </c>
    </row>
    <row r="704" spans="1:9" x14ac:dyDescent="0.25">
      <c r="A704" t="s">
        <v>90</v>
      </c>
      <c r="B704">
        <v>63817.9</v>
      </c>
      <c r="C704">
        <v>63586.6</v>
      </c>
      <c r="D704">
        <v>63478.6</v>
      </c>
      <c r="E704">
        <v>18278</v>
      </c>
      <c r="F704">
        <v>0</v>
      </c>
      <c r="G704">
        <v>1.2339600000000001E-3</v>
      </c>
      <c r="H704">
        <v>0.995116</v>
      </c>
      <c r="I704">
        <v>0</v>
      </c>
    </row>
    <row r="705" spans="1:9" x14ac:dyDescent="0.25">
      <c r="A705" t="s">
        <v>90</v>
      </c>
      <c r="B705">
        <v>63812.1</v>
      </c>
      <c r="C705">
        <v>63583.1</v>
      </c>
      <c r="D705">
        <v>63477.4</v>
      </c>
      <c r="E705">
        <v>18277.2</v>
      </c>
      <c r="F705">
        <v>0</v>
      </c>
      <c r="G705">
        <v>1.2639299999999999E-3</v>
      </c>
      <c r="H705">
        <v>0.995116</v>
      </c>
      <c r="I705">
        <v>0</v>
      </c>
    </row>
    <row r="706" spans="1:9" x14ac:dyDescent="0.25">
      <c r="A706" t="s">
        <v>90</v>
      </c>
      <c r="B706">
        <v>63819.199999999997</v>
      </c>
      <c r="C706">
        <v>63589.4</v>
      </c>
      <c r="D706">
        <v>63479.4</v>
      </c>
      <c r="E706">
        <v>18277.5</v>
      </c>
      <c r="F706">
        <v>0</v>
      </c>
      <c r="G706">
        <v>1.23124E-3</v>
      </c>
      <c r="H706">
        <v>0.995116</v>
      </c>
      <c r="I706">
        <v>0</v>
      </c>
    </row>
    <row r="707" spans="1:9" x14ac:dyDescent="0.25">
      <c r="A707" t="s">
        <v>90</v>
      </c>
      <c r="B707">
        <v>63825.5</v>
      </c>
      <c r="C707">
        <v>63596.800000000003</v>
      </c>
      <c r="D707">
        <v>63477.7</v>
      </c>
      <c r="E707">
        <v>18277.099999999999</v>
      </c>
      <c r="F707">
        <v>0</v>
      </c>
      <c r="G707">
        <v>1.23562E-3</v>
      </c>
      <c r="H707">
        <v>0.99511499999999997</v>
      </c>
      <c r="I707">
        <v>0</v>
      </c>
    </row>
    <row r="708" spans="1:9" x14ac:dyDescent="0.25">
      <c r="A708" t="s">
        <v>90</v>
      </c>
      <c r="B708">
        <v>63822.3</v>
      </c>
      <c r="C708">
        <v>63591.6</v>
      </c>
      <c r="D708">
        <v>63477.7</v>
      </c>
      <c r="E708">
        <v>18277.599999999999</v>
      </c>
      <c r="F708">
        <v>0</v>
      </c>
      <c r="G708">
        <v>1.2301300000000001E-3</v>
      </c>
      <c r="H708">
        <v>0.995116</v>
      </c>
      <c r="I708">
        <v>0</v>
      </c>
    </row>
    <row r="709" spans="1:9" x14ac:dyDescent="0.25">
      <c r="A709" t="s">
        <v>90</v>
      </c>
      <c r="B709">
        <v>63819.7</v>
      </c>
      <c r="C709">
        <v>63587</v>
      </c>
      <c r="D709">
        <v>63477.5</v>
      </c>
      <c r="E709">
        <v>18276.900000000001</v>
      </c>
      <c r="F709">
        <v>0</v>
      </c>
      <c r="G709">
        <v>1.23212E-3</v>
      </c>
      <c r="H709">
        <v>0.995112</v>
      </c>
      <c r="I709">
        <v>0</v>
      </c>
    </row>
    <row r="710" spans="1:9" x14ac:dyDescent="0.25">
      <c r="A710" t="s">
        <v>90</v>
      </c>
      <c r="B710">
        <v>63820.3</v>
      </c>
      <c r="C710">
        <v>63590.2</v>
      </c>
      <c r="D710">
        <v>63480</v>
      </c>
      <c r="E710">
        <v>18277.2</v>
      </c>
      <c r="F710">
        <v>0</v>
      </c>
      <c r="G710">
        <v>1.2860599999999999E-3</v>
      </c>
      <c r="H710">
        <v>0.995116</v>
      </c>
      <c r="I710">
        <v>0</v>
      </c>
    </row>
    <row r="711" spans="1:9" x14ac:dyDescent="0.25">
      <c r="A711" t="s">
        <v>90</v>
      </c>
      <c r="B711">
        <v>63838</v>
      </c>
      <c r="C711">
        <v>63607.9</v>
      </c>
      <c r="D711">
        <v>63482.8</v>
      </c>
      <c r="E711">
        <v>18277.7</v>
      </c>
      <c r="F711">
        <v>0</v>
      </c>
      <c r="G711">
        <v>1.3331599999999999E-3</v>
      </c>
      <c r="H711">
        <v>0.99511499999999997</v>
      </c>
      <c r="I711">
        <v>0</v>
      </c>
    </row>
    <row r="712" spans="1:9" x14ac:dyDescent="0.25">
      <c r="A712" t="s">
        <v>90</v>
      </c>
      <c r="B712">
        <v>63813</v>
      </c>
      <c r="C712">
        <v>63583</v>
      </c>
      <c r="D712">
        <v>63477.5</v>
      </c>
      <c r="E712">
        <v>18277</v>
      </c>
      <c r="F712">
        <v>0</v>
      </c>
      <c r="G712">
        <v>1.2311100000000001E-3</v>
      </c>
      <c r="H712">
        <v>0.995116</v>
      </c>
      <c r="I712">
        <v>0</v>
      </c>
    </row>
    <row r="713" spans="1:9" x14ac:dyDescent="0.25">
      <c r="A713" t="s">
        <v>90</v>
      </c>
      <c r="B713">
        <v>63835.4</v>
      </c>
      <c r="C713">
        <v>63598.400000000001</v>
      </c>
      <c r="D713">
        <v>63482.400000000001</v>
      </c>
      <c r="E713">
        <v>18278.3</v>
      </c>
      <c r="F713">
        <v>0</v>
      </c>
      <c r="G713">
        <v>1.2623199999999999E-3</v>
      </c>
      <c r="H713">
        <v>0.995116</v>
      </c>
      <c r="I713">
        <v>0</v>
      </c>
    </row>
    <row r="714" spans="1:9" x14ac:dyDescent="0.25">
      <c r="A714" t="s">
        <v>90</v>
      </c>
      <c r="B714">
        <v>63830.7</v>
      </c>
      <c r="C714">
        <v>63601</v>
      </c>
      <c r="D714">
        <v>63482.400000000001</v>
      </c>
      <c r="E714">
        <v>18277.8</v>
      </c>
      <c r="F714">
        <v>0</v>
      </c>
      <c r="G714">
        <v>1.2314699999999999E-3</v>
      </c>
      <c r="H714">
        <v>0.995116</v>
      </c>
      <c r="I714">
        <v>0</v>
      </c>
    </row>
    <row r="715" spans="1:9" x14ac:dyDescent="0.25">
      <c r="A715" t="s">
        <v>90</v>
      </c>
      <c r="B715">
        <v>63826.7</v>
      </c>
      <c r="C715">
        <v>63593.9</v>
      </c>
      <c r="D715">
        <v>63480.1</v>
      </c>
      <c r="E715">
        <v>18276.599999999999</v>
      </c>
      <c r="F715">
        <v>0</v>
      </c>
      <c r="G715">
        <v>1.243E-3</v>
      </c>
      <c r="H715">
        <v>0.99511499999999997</v>
      </c>
      <c r="I715">
        <v>0</v>
      </c>
    </row>
    <row r="716" spans="1:9" x14ac:dyDescent="0.25">
      <c r="A716" t="s">
        <v>90</v>
      </c>
      <c r="B716">
        <v>63825.9</v>
      </c>
      <c r="C716">
        <v>63595</v>
      </c>
      <c r="D716">
        <v>63479.3</v>
      </c>
      <c r="E716">
        <v>18277.7</v>
      </c>
      <c r="F716">
        <v>0</v>
      </c>
      <c r="G716">
        <v>1.23269E-3</v>
      </c>
      <c r="H716">
        <v>0.99511499999999997</v>
      </c>
      <c r="I716">
        <v>0</v>
      </c>
    </row>
    <row r="717" spans="1:9" x14ac:dyDescent="0.25">
      <c r="A717" t="s">
        <v>90</v>
      </c>
      <c r="B717">
        <v>63828.3</v>
      </c>
      <c r="C717">
        <v>63590.400000000001</v>
      </c>
      <c r="D717">
        <v>63479.6</v>
      </c>
      <c r="E717">
        <v>18277.2</v>
      </c>
      <c r="F717">
        <v>0</v>
      </c>
      <c r="G717">
        <v>1.23671E-3</v>
      </c>
      <c r="H717">
        <v>0.995116</v>
      </c>
      <c r="I717">
        <v>0</v>
      </c>
    </row>
    <row r="718" spans="1:9" x14ac:dyDescent="0.25">
      <c r="A718" t="s">
        <v>90</v>
      </c>
      <c r="B718">
        <v>63831.8</v>
      </c>
      <c r="C718">
        <v>63602.5</v>
      </c>
      <c r="D718">
        <v>63482.3</v>
      </c>
      <c r="E718">
        <v>18278</v>
      </c>
      <c r="F718">
        <v>0</v>
      </c>
      <c r="G718">
        <v>1.2759500000000001E-3</v>
      </c>
      <c r="H718">
        <v>0.995116</v>
      </c>
      <c r="I718">
        <v>0</v>
      </c>
    </row>
    <row r="719" spans="1:9" x14ac:dyDescent="0.25">
      <c r="A719" t="s">
        <v>90</v>
      </c>
      <c r="B719">
        <v>63819.8</v>
      </c>
      <c r="C719">
        <v>63587.1</v>
      </c>
      <c r="D719">
        <v>63478</v>
      </c>
      <c r="E719">
        <v>18277.5</v>
      </c>
      <c r="F719">
        <v>0</v>
      </c>
      <c r="G719">
        <v>1.24047E-3</v>
      </c>
      <c r="H719">
        <v>0.99511499999999997</v>
      </c>
      <c r="I719">
        <v>0</v>
      </c>
    </row>
    <row r="720" spans="1:9" x14ac:dyDescent="0.25">
      <c r="A720" t="s">
        <v>90</v>
      </c>
      <c r="B720">
        <v>63807.199999999997</v>
      </c>
      <c r="C720">
        <v>63577.3</v>
      </c>
      <c r="D720">
        <v>63474.6</v>
      </c>
      <c r="E720">
        <v>18276.3</v>
      </c>
      <c r="F720">
        <v>0</v>
      </c>
      <c r="G720">
        <v>1.3730000000000001E-3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63818.9</v>
      </c>
      <c r="C721">
        <v>63590.3</v>
      </c>
      <c r="D721">
        <v>63480.2</v>
      </c>
      <c r="E721">
        <v>18277.900000000001</v>
      </c>
      <c r="F721">
        <v>0</v>
      </c>
      <c r="G721">
        <v>1.317E-3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63827.9</v>
      </c>
      <c r="C722">
        <v>63599.4</v>
      </c>
      <c r="D722">
        <v>63482.7</v>
      </c>
      <c r="E722">
        <v>18277.8</v>
      </c>
      <c r="F722">
        <v>0</v>
      </c>
      <c r="G722">
        <v>1.2431300000000001E-3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63822.6</v>
      </c>
      <c r="C723">
        <v>63592.3</v>
      </c>
      <c r="D723">
        <v>63481.7</v>
      </c>
      <c r="E723">
        <v>18281.7</v>
      </c>
      <c r="F723">
        <v>0</v>
      </c>
      <c r="G723">
        <v>1.2866100000000001E-3</v>
      </c>
      <c r="H723">
        <v>0.99511400000000005</v>
      </c>
      <c r="I723">
        <v>0</v>
      </c>
    </row>
    <row r="724" spans="1:25" x14ac:dyDescent="0.25">
      <c r="A724" t="s">
        <v>90</v>
      </c>
      <c r="B724">
        <v>63803.1</v>
      </c>
      <c r="C724">
        <v>63574.2</v>
      </c>
      <c r="D724">
        <v>63474.7</v>
      </c>
      <c r="E724">
        <v>18277.5</v>
      </c>
      <c r="F724">
        <v>0</v>
      </c>
      <c r="G724">
        <v>1.23011E-3</v>
      </c>
      <c r="H724">
        <v>0.995116</v>
      </c>
      <c r="I724">
        <v>0</v>
      </c>
    </row>
    <row r="725" spans="1:25" x14ac:dyDescent="0.25">
      <c r="A725" t="s">
        <v>90</v>
      </c>
      <c r="B725">
        <v>63825.9</v>
      </c>
      <c r="C725">
        <v>63596.800000000003</v>
      </c>
      <c r="D725">
        <v>63481</v>
      </c>
      <c r="E725">
        <v>18277.400000000001</v>
      </c>
      <c r="F725">
        <v>0</v>
      </c>
      <c r="G725">
        <v>1.2367000000000001E-3</v>
      </c>
      <c r="H725">
        <v>0.995116</v>
      </c>
      <c r="I725">
        <v>0</v>
      </c>
    </row>
    <row r="726" spans="1:25" x14ac:dyDescent="0.25">
      <c r="A726" t="s">
        <v>90</v>
      </c>
      <c r="B726">
        <v>63843.4</v>
      </c>
      <c r="C726">
        <v>63599.3</v>
      </c>
      <c r="D726">
        <v>63482.8</v>
      </c>
      <c r="E726">
        <v>18277.8</v>
      </c>
      <c r="F726">
        <v>0</v>
      </c>
      <c r="G726">
        <v>1.47365E-3</v>
      </c>
      <c r="H726">
        <v>0.995116</v>
      </c>
      <c r="I726">
        <v>0</v>
      </c>
    </row>
    <row r="727" spans="1:25" x14ac:dyDescent="0.25">
      <c r="A727" t="s">
        <v>90</v>
      </c>
      <c r="B727">
        <v>63813.7</v>
      </c>
      <c r="C727">
        <v>63582.5</v>
      </c>
      <c r="D727">
        <v>63477.3</v>
      </c>
      <c r="E727">
        <v>18276.7</v>
      </c>
      <c r="F727">
        <v>0</v>
      </c>
      <c r="G727">
        <v>1.2675399999999999E-3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63828</v>
      </c>
      <c r="C728">
        <v>63590.400000000001</v>
      </c>
      <c r="D728">
        <v>63480.3</v>
      </c>
      <c r="E728">
        <v>18278.099999999999</v>
      </c>
      <c r="F728">
        <v>0</v>
      </c>
      <c r="G728">
        <v>1.2422799999999999E-3</v>
      </c>
      <c r="H728">
        <v>0.99511499999999997</v>
      </c>
      <c r="I728">
        <v>0</v>
      </c>
      <c r="R728">
        <f>AVERAGE(B679:B728)</f>
        <v>63768.082000000002</v>
      </c>
      <c r="S728">
        <f>AVERAGE(C679:C728)</f>
        <v>63535.959999999985</v>
      </c>
      <c r="U728">
        <f>_xlfn.VAR.P(B679:B728)</f>
        <v>19521.930275999992</v>
      </c>
      <c r="V728">
        <f>_xlfn.VAR.P(C679:C728)</f>
        <v>19493.664800000035</v>
      </c>
      <c r="X728">
        <f>1.96*SQRT(U728)/50</f>
        <v>5.477059333192642</v>
      </c>
      <c r="Y728">
        <f>1.96*SQRT(V728)/50</f>
        <v>5.4730928256582718</v>
      </c>
    </row>
    <row r="729" spans="1:25" x14ac:dyDescent="0.25">
      <c r="A729" t="s">
        <v>90</v>
      </c>
      <c r="B729">
        <v>3188494.412</v>
      </c>
      <c r="C729" t="s">
        <v>36</v>
      </c>
      <c r="U729" t="s">
        <v>75</v>
      </c>
    </row>
    <row r="730" spans="1:25" x14ac:dyDescent="0.25">
      <c r="A730" t="s">
        <v>109</v>
      </c>
      <c r="B730">
        <v>67460.399999999994</v>
      </c>
      <c r="C730">
        <v>67220.5</v>
      </c>
      <c r="D730">
        <v>67106.600000000006</v>
      </c>
      <c r="E730">
        <v>17157.400000000001</v>
      </c>
      <c r="F730">
        <v>0</v>
      </c>
      <c r="G730">
        <v>1.2407E-3</v>
      </c>
      <c r="H730">
        <v>0.995116</v>
      </c>
      <c r="I730">
        <v>0</v>
      </c>
      <c r="U730">
        <f>_xlfn.STDEV.P(B679:B728)</f>
        <v>139.72090135695515</v>
      </c>
      <c r="V730">
        <f>_xlfn.STDEV.P(C679:C728)</f>
        <v>139.61971494026204</v>
      </c>
    </row>
    <row r="731" spans="1:25" x14ac:dyDescent="0.25">
      <c r="A731" t="s">
        <v>109</v>
      </c>
      <c r="B731">
        <v>67446.2</v>
      </c>
      <c r="C731">
        <v>67208.899999999994</v>
      </c>
      <c r="D731">
        <v>67092.800000000003</v>
      </c>
      <c r="E731">
        <v>17141.8</v>
      </c>
      <c r="F731">
        <v>0</v>
      </c>
      <c r="G731">
        <v>1.23051E-3</v>
      </c>
      <c r="H731">
        <v>0.995116</v>
      </c>
      <c r="I731">
        <v>0</v>
      </c>
    </row>
    <row r="732" spans="1:25" x14ac:dyDescent="0.25">
      <c r="A732" t="s">
        <v>109</v>
      </c>
      <c r="B732">
        <v>67434.2</v>
      </c>
      <c r="C732">
        <v>67195</v>
      </c>
      <c r="D732">
        <v>67088.2</v>
      </c>
      <c r="E732">
        <v>17141.2</v>
      </c>
      <c r="F732">
        <v>0</v>
      </c>
      <c r="G732">
        <v>1.24525E-3</v>
      </c>
      <c r="H732">
        <v>0.995116</v>
      </c>
      <c r="I732">
        <v>0</v>
      </c>
    </row>
    <row r="733" spans="1:25" x14ac:dyDescent="0.25">
      <c r="A733" t="s">
        <v>109</v>
      </c>
      <c r="B733">
        <v>67453.8</v>
      </c>
      <c r="C733">
        <v>67217.100000000006</v>
      </c>
      <c r="D733">
        <v>67105.100000000006</v>
      </c>
      <c r="E733">
        <v>17158</v>
      </c>
      <c r="F733">
        <v>0</v>
      </c>
      <c r="G733">
        <v>1.24157E-3</v>
      </c>
      <c r="H733">
        <v>0.995116</v>
      </c>
      <c r="I733">
        <v>0</v>
      </c>
    </row>
    <row r="734" spans="1:25" x14ac:dyDescent="0.25">
      <c r="A734" t="s">
        <v>109</v>
      </c>
      <c r="B734">
        <v>67445.2</v>
      </c>
      <c r="C734">
        <v>67209.3</v>
      </c>
      <c r="D734">
        <v>67092.600000000006</v>
      </c>
      <c r="E734">
        <v>17141.400000000001</v>
      </c>
      <c r="F734">
        <v>0</v>
      </c>
      <c r="G734">
        <v>1.25724E-3</v>
      </c>
      <c r="H734">
        <v>0.99511499999999997</v>
      </c>
      <c r="I734">
        <v>0</v>
      </c>
    </row>
    <row r="735" spans="1:25" x14ac:dyDescent="0.25">
      <c r="A735" t="s">
        <v>109</v>
      </c>
      <c r="B735">
        <v>67434.8</v>
      </c>
      <c r="C735">
        <v>67196.7</v>
      </c>
      <c r="D735">
        <v>67090</v>
      </c>
      <c r="E735">
        <v>17142.3</v>
      </c>
      <c r="F735">
        <v>0</v>
      </c>
      <c r="G735">
        <v>1.23274E-3</v>
      </c>
      <c r="H735">
        <v>0.995116</v>
      </c>
      <c r="I735">
        <v>0</v>
      </c>
    </row>
    <row r="736" spans="1:25" x14ac:dyDescent="0.25">
      <c r="A736" t="s">
        <v>109</v>
      </c>
      <c r="B736">
        <v>67426</v>
      </c>
      <c r="C736">
        <v>67190.899999999994</v>
      </c>
      <c r="D736">
        <v>67087.899999999994</v>
      </c>
      <c r="E736">
        <v>17141.7</v>
      </c>
      <c r="F736">
        <v>0</v>
      </c>
      <c r="G736">
        <v>1.2934000000000001E-3</v>
      </c>
      <c r="H736">
        <v>0.995116</v>
      </c>
      <c r="I736">
        <v>0</v>
      </c>
    </row>
    <row r="737" spans="1:9" x14ac:dyDescent="0.25">
      <c r="A737" t="s">
        <v>109</v>
      </c>
      <c r="B737">
        <v>67454.7</v>
      </c>
      <c r="C737">
        <v>67219.399999999994</v>
      </c>
      <c r="D737">
        <v>67104.800000000003</v>
      </c>
      <c r="E737">
        <v>17157.099999999999</v>
      </c>
      <c r="F737">
        <v>0</v>
      </c>
      <c r="G737">
        <v>1.2325400000000001E-3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67451.5</v>
      </c>
      <c r="C738">
        <v>67214.3</v>
      </c>
      <c r="D738">
        <v>67103.8</v>
      </c>
      <c r="E738">
        <v>17157.599999999999</v>
      </c>
      <c r="F738">
        <v>0</v>
      </c>
      <c r="G738">
        <v>1.2352000000000001E-3</v>
      </c>
      <c r="H738">
        <v>0.99511499999999997</v>
      </c>
      <c r="I738">
        <v>0</v>
      </c>
    </row>
    <row r="739" spans="1:9" x14ac:dyDescent="0.25">
      <c r="A739" t="s">
        <v>109</v>
      </c>
      <c r="B739">
        <v>67432.899999999994</v>
      </c>
      <c r="C739">
        <v>67196.399999999994</v>
      </c>
      <c r="D739">
        <v>67087.899999999994</v>
      </c>
      <c r="E739">
        <v>17141.2</v>
      </c>
      <c r="F739">
        <v>0</v>
      </c>
      <c r="G739">
        <v>1.3125999999999999E-3</v>
      </c>
      <c r="H739">
        <v>0.995116</v>
      </c>
      <c r="I739">
        <v>0</v>
      </c>
    </row>
    <row r="740" spans="1:9" x14ac:dyDescent="0.25">
      <c r="A740" t="s">
        <v>109</v>
      </c>
      <c r="B740">
        <v>67443.199999999997</v>
      </c>
      <c r="C740">
        <v>67207.100000000006</v>
      </c>
      <c r="D740">
        <v>67094.899999999994</v>
      </c>
      <c r="E740">
        <v>17145.099999999999</v>
      </c>
      <c r="F740">
        <v>0</v>
      </c>
      <c r="G740">
        <v>1.2341400000000001E-3</v>
      </c>
      <c r="H740">
        <v>0.995116</v>
      </c>
      <c r="I740">
        <v>0</v>
      </c>
    </row>
    <row r="741" spans="1:9" x14ac:dyDescent="0.25">
      <c r="A741" t="s">
        <v>109</v>
      </c>
      <c r="B741">
        <v>67437.399999999994</v>
      </c>
      <c r="C741">
        <v>67202.3</v>
      </c>
      <c r="D741">
        <v>67088.3</v>
      </c>
      <c r="E741">
        <v>17141.2</v>
      </c>
      <c r="F741">
        <v>0</v>
      </c>
      <c r="G741">
        <v>1.2300600000000001E-3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67439.3</v>
      </c>
      <c r="C742">
        <v>67200</v>
      </c>
      <c r="D742">
        <v>67088.800000000003</v>
      </c>
      <c r="E742">
        <v>17141.3</v>
      </c>
      <c r="F742">
        <v>0</v>
      </c>
      <c r="G742">
        <v>1.2446E-3</v>
      </c>
      <c r="H742">
        <v>0.99511499999999997</v>
      </c>
      <c r="I742">
        <v>0</v>
      </c>
    </row>
    <row r="743" spans="1:9" x14ac:dyDescent="0.25">
      <c r="A743" t="s">
        <v>109</v>
      </c>
      <c r="B743">
        <v>67445.3</v>
      </c>
      <c r="C743">
        <v>67210.8</v>
      </c>
      <c r="D743">
        <v>67103.399999999994</v>
      </c>
      <c r="E743">
        <v>17156.900000000001</v>
      </c>
      <c r="F743">
        <v>0</v>
      </c>
      <c r="G743">
        <v>1.2319799999999999E-3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67457.899999999994</v>
      </c>
      <c r="C744">
        <v>67223.3</v>
      </c>
      <c r="D744">
        <v>67107.899999999994</v>
      </c>
      <c r="E744">
        <v>17157.400000000001</v>
      </c>
      <c r="F744">
        <v>0</v>
      </c>
      <c r="G744">
        <v>1.24259E-3</v>
      </c>
      <c r="H744">
        <v>0.995116</v>
      </c>
      <c r="I744">
        <v>0</v>
      </c>
    </row>
    <row r="745" spans="1:9" x14ac:dyDescent="0.25">
      <c r="A745" t="s">
        <v>109</v>
      </c>
      <c r="B745">
        <v>67467.7</v>
      </c>
      <c r="C745">
        <v>67227.5</v>
      </c>
      <c r="D745">
        <v>67108.800000000003</v>
      </c>
      <c r="E745">
        <v>17157.599999999999</v>
      </c>
      <c r="F745">
        <v>0</v>
      </c>
      <c r="G745">
        <v>1.3721499999999999E-3</v>
      </c>
      <c r="H745">
        <v>0.99511499999999997</v>
      </c>
      <c r="I745">
        <v>0</v>
      </c>
    </row>
    <row r="746" spans="1:9" x14ac:dyDescent="0.25">
      <c r="A746" t="s">
        <v>109</v>
      </c>
      <c r="B746">
        <v>67437.7</v>
      </c>
      <c r="C746">
        <v>67199.600000000006</v>
      </c>
      <c r="D746">
        <v>67091.199999999997</v>
      </c>
      <c r="E746">
        <v>17142.2</v>
      </c>
      <c r="F746">
        <v>0</v>
      </c>
      <c r="G746">
        <v>1.2922299999999999E-3</v>
      </c>
      <c r="H746">
        <v>0.99511499999999997</v>
      </c>
      <c r="I746">
        <v>0</v>
      </c>
    </row>
    <row r="747" spans="1:9" x14ac:dyDescent="0.25">
      <c r="A747" t="s">
        <v>109</v>
      </c>
      <c r="B747">
        <v>67453.5</v>
      </c>
      <c r="C747">
        <v>67218.399999999994</v>
      </c>
      <c r="D747">
        <v>67106.600000000006</v>
      </c>
      <c r="E747">
        <v>17156.8</v>
      </c>
      <c r="F747">
        <v>0</v>
      </c>
      <c r="G747">
        <v>1.24478E-3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67439.100000000006</v>
      </c>
      <c r="C748">
        <v>67202.7</v>
      </c>
      <c r="D748">
        <v>67089</v>
      </c>
      <c r="E748">
        <v>17142.2</v>
      </c>
      <c r="F748">
        <v>0</v>
      </c>
      <c r="G748">
        <v>1.2331E-3</v>
      </c>
      <c r="H748">
        <v>0.995116</v>
      </c>
      <c r="I748">
        <v>0</v>
      </c>
    </row>
    <row r="749" spans="1:9" x14ac:dyDescent="0.25">
      <c r="A749" t="s">
        <v>109</v>
      </c>
      <c r="B749">
        <v>67447.8</v>
      </c>
      <c r="C749">
        <v>67212.5</v>
      </c>
      <c r="D749">
        <v>67104.7</v>
      </c>
      <c r="E749">
        <v>17157.3</v>
      </c>
      <c r="F749">
        <v>0</v>
      </c>
      <c r="G749">
        <v>1.2697800000000001E-3</v>
      </c>
      <c r="H749">
        <v>0.99511400000000005</v>
      </c>
      <c r="I749">
        <v>0</v>
      </c>
    </row>
    <row r="750" spans="1:9" x14ac:dyDescent="0.25">
      <c r="A750" t="s">
        <v>109</v>
      </c>
      <c r="B750">
        <v>67422.3</v>
      </c>
      <c r="C750">
        <v>67187.600000000006</v>
      </c>
      <c r="D750">
        <v>67087</v>
      </c>
      <c r="E750">
        <v>17141.900000000001</v>
      </c>
      <c r="F750">
        <v>0</v>
      </c>
      <c r="G750">
        <v>1.27531E-3</v>
      </c>
      <c r="H750">
        <v>0.995116</v>
      </c>
      <c r="I750">
        <v>0</v>
      </c>
    </row>
    <row r="751" spans="1:9" x14ac:dyDescent="0.25">
      <c r="A751" t="s">
        <v>109</v>
      </c>
      <c r="B751">
        <v>67433.2</v>
      </c>
      <c r="C751">
        <v>67199.399999999994</v>
      </c>
      <c r="D751">
        <v>67090.3</v>
      </c>
      <c r="E751">
        <v>17142.400000000001</v>
      </c>
      <c r="F751">
        <v>0</v>
      </c>
      <c r="G751">
        <v>1.2649899999999999E-3</v>
      </c>
      <c r="H751">
        <v>0.995116</v>
      </c>
      <c r="I751">
        <v>0</v>
      </c>
    </row>
    <row r="752" spans="1:9" x14ac:dyDescent="0.25">
      <c r="A752" t="s">
        <v>109</v>
      </c>
      <c r="B752">
        <v>67462.3</v>
      </c>
      <c r="C752">
        <v>67205.899999999994</v>
      </c>
      <c r="D752">
        <v>67107.7</v>
      </c>
      <c r="E752">
        <v>17157.5</v>
      </c>
      <c r="F752">
        <v>0</v>
      </c>
      <c r="G752">
        <v>1.24183E-3</v>
      </c>
      <c r="H752">
        <v>0.995116</v>
      </c>
      <c r="I752">
        <v>0</v>
      </c>
    </row>
    <row r="753" spans="1:9" x14ac:dyDescent="0.25">
      <c r="A753" t="s">
        <v>109</v>
      </c>
      <c r="B753">
        <v>67447.199999999997</v>
      </c>
      <c r="C753">
        <v>67198.2</v>
      </c>
      <c r="D753">
        <v>67105.100000000006</v>
      </c>
      <c r="E753">
        <v>17155.8</v>
      </c>
      <c r="F753">
        <v>0</v>
      </c>
      <c r="G753">
        <v>1.2520000000000001E-3</v>
      </c>
      <c r="H753">
        <v>0.995116</v>
      </c>
      <c r="I753">
        <v>0</v>
      </c>
    </row>
    <row r="754" spans="1:9" x14ac:dyDescent="0.25">
      <c r="A754" t="s">
        <v>109</v>
      </c>
      <c r="B754">
        <v>67463.399999999994</v>
      </c>
      <c r="C754">
        <v>67214.7</v>
      </c>
      <c r="D754">
        <v>67104.899999999994</v>
      </c>
      <c r="E754">
        <v>17156.900000000001</v>
      </c>
      <c r="F754">
        <v>0</v>
      </c>
      <c r="G754">
        <v>1.2323099999999999E-3</v>
      </c>
      <c r="H754">
        <v>0.995116</v>
      </c>
      <c r="I754">
        <v>0</v>
      </c>
    </row>
    <row r="755" spans="1:9" x14ac:dyDescent="0.25">
      <c r="A755" t="s">
        <v>109</v>
      </c>
      <c r="B755">
        <v>67461.600000000006</v>
      </c>
      <c r="C755">
        <v>67225.5</v>
      </c>
      <c r="D755">
        <v>67108.399999999994</v>
      </c>
      <c r="E755">
        <v>17156.900000000001</v>
      </c>
      <c r="F755">
        <v>0</v>
      </c>
      <c r="G755">
        <v>1.24931E-3</v>
      </c>
      <c r="H755">
        <v>0.99511000000000005</v>
      </c>
      <c r="I755">
        <v>0</v>
      </c>
    </row>
    <row r="756" spans="1:9" x14ac:dyDescent="0.25">
      <c r="A756" t="s">
        <v>109</v>
      </c>
      <c r="B756">
        <v>67438</v>
      </c>
      <c r="C756">
        <v>67203.100000000006</v>
      </c>
      <c r="D756">
        <v>67091.3</v>
      </c>
      <c r="E756">
        <v>17141.599999999999</v>
      </c>
      <c r="F756">
        <v>0</v>
      </c>
      <c r="G756">
        <v>1.2313199999999999E-3</v>
      </c>
      <c r="H756">
        <v>0.995116</v>
      </c>
      <c r="I756">
        <v>0</v>
      </c>
    </row>
    <row r="757" spans="1:9" x14ac:dyDescent="0.25">
      <c r="A757" t="s">
        <v>109</v>
      </c>
      <c r="B757">
        <v>67427</v>
      </c>
      <c r="C757">
        <v>67192.7</v>
      </c>
      <c r="D757">
        <v>67087.5</v>
      </c>
      <c r="E757">
        <v>17141.2</v>
      </c>
      <c r="F757">
        <v>0</v>
      </c>
      <c r="G757">
        <v>1.2309700000000001E-3</v>
      </c>
      <c r="H757">
        <v>0.99511499999999997</v>
      </c>
      <c r="I757">
        <v>0</v>
      </c>
    </row>
    <row r="758" spans="1:9" x14ac:dyDescent="0.25">
      <c r="A758" t="s">
        <v>109</v>
      </c>
      <c r="B758">
        <v>67453.7</v>
      </c>
      <c r="C758">
        <v>67219.899999999994</v>
      </c>
      <c r="D758">
        <v>67107.7</v>
      </c>
      <c r="E758">
        <v>17157.599999999999</v>
      </c>
      <c r="F758">
        <v>0</v>
      </c>
      <c r="G758">
        <v>1.25541E-3</v>
      </c>
      <c r="H758">
        <v>0.99511499999999997</v>
      </c>
      <c r="I758">
        <v>0</v>
      </c>
    </row>
    <row r="759" spans="1:9" x14ac:dyDescent="0.25">
      <c r="A759" t="s">
        <v>109</v>
      </c>
      <c r="B759">
        <v>67449.7</v>
      </c>
      <c r="C759">
        <v>67215.899999999994</v>
      </c>
      <c r="D759">
        <v>67102.8</v>
      </c>
      <c r="E759">
        <v>17156.3</v>
      </c>
      <c r="F759">
        <v>0</v>
      </c>
      <c r="G759">
        <v>1.2300799999999999E-3</v>
      </c>
      <c r="H759">
        <v>0.995116</v>
      </c>
      <c r="I759">
        <v>0</v>
      </c>
    </row>
    <row r="760" spans="1:9" x14ac:dyDescent="0.25">
      <c r="A760" t="s">
        <v>109</v>
      </c>
      <c r="B760">
        <v>67432.3</v>
      </c>
      <c r="C760">
        <v>67195.899999999994</v>
      </c>
      <c r="D760">
        <v>67088.3</v>
      </c>
      <c r="E760">
        <v>17142.099999999999</v>
      </c>
      <c r="F760">
        <v>0</v>
      </c>
      <c r="G760">
        <v>1.2673999999999999E-3</v>
      </c>
      <c r="H760">
        <v>0.99511400000000005</v>
      </c>
      <c r="I760">
        <v>0</v>
      </c>
    </row>
    <row r="761" spans="1:9" x14ac:dyDescent="0.25">
      <c r="A761" t="s">
        <v>109</v>
      </c>
      <c r="B761">
        <v>67433.5</v>
      </c>
      <c r="C761">
        <v>67198.5</v>
      </c>
      <c r="D761">
        <v>67089.100000000006</v>
      </c>
      <c r="E761">
        <v>17141.099999999999</v>
      </c>
      <c r="F761">
        <v>0</v>
      </c>
      <c r="G761">
        <v>1.2960199999999999E-3</v>
      </c>
      <c r="H761">
        <v>0.995116</v>
      </c>
      <c r="I761">
        <v>0</v>
      </c>
    </row>
    <row r="762" spans="1:9" x14ac:dyDescent="0.25">
      <c r="A762" t="s">
        <v>109</v>
      </c>
      <c r="B762">
        <v>67445.899999999994</v>
      </c>
      <c r="C762">
        <v>67206.399999999994</v>
      </c>
      <c r="D762">
        <v>67090.399999999994</v>
      </c>
      <c r="E762">
        <v>17141.900000000001</v>
      </c>
      <c r="F762">
        <v>0</v>
      </c>
      <c r="G762">
        <v>1.24076E-3</v>
      </c>
      <c r="H762">
        <v>0.995116</v>
      </c>
      <c r="I762">
        <v>0</v>
      </c>
    </row>
    <row r="763" spans="1:9" x14ac:dyDescent="0.25">
      <c r="A763" t="s">
        <v>109</v>
      </c>
      <c r="B763">
        <v>67437.600000000006</v>
      </c>
      <c r="C763">
        <v>67199.600000000006</v>
      </c>
      <c r="D763">
        <v>67090.7</v>
      </c>
      <c r="E763">
        <v>17141.2</v>
      </c>
      <c r="F763">
        <v>0</v>
      </c>
      <c r="G763">
        <v>1.3066E-3</v>
      </c>
      <c r="H763">
        <v>0.99511499999999997</v>
      </c>
      <c r="I763">
        <v>0</v>
      </c>
    </row>
    <row r="764" spans="1:9" x14ac:dyDescent="0.25">
      <c r="A764" t="s">
        <v>109</v>
      </c>
      <c r="B764">
        <v>67427.8</v>
      </c>
      <c r="C764">
        <v>67193.3</v>
      </c>
      <c r="D764">
        <v>67088</v>
      </c>
      <c r="E764">
        <v>17141.400000000001</v>
      </c>
      <c r="F764">
        <v>0</v>
      </c>
      <c r="G764">
        <v>1.24909E-3</v>
      </c>
      <c r="H764">
        <v>0.99511499999999997</v>
      </c>
      <c r="I764">
        <v>0</v>
      </c>
    </row>
    <row r="765" spans="1:9" x14ac:dyDescent="0.25">
      <c r="A765" t="s">
        <v>109</v>
      </c>
      <c r="B765">
        <v>67447</v>
      </c>
      <c r="C765">
        <v>67213.7</v>
      </c>
      <c r="D765">
        <v>67106.100000000006</v>
      </c>
      <c r="E765">
        <v>17157.5</v>
      </c>
      <c r="F765">
        <v>0</v>
      </c>
      <c r="G765">
        <v>1.2462199999999999E-3</v>
      </c>
      <c r="H765">
        <v>0.995116</v>
      </c>
      <c r="I765">
        <v>0</v>
      </c>
    </row>
    <row r="766" spans="1:9" x14ac:dyDescent="0.25">
      <c r="A766" t="s">
        <v>109</v>
      </c>
      <c r="B766">
        <v>67466.3</v>
      </c>
      <c r="C766">
        <v>67231.399999999994</v>
      </c>
      <c r="D766">
        <v>67109.600000000006</v>
      </c>
      <c r="E766">
        <v>17157.3</v>
      </c>
      <c r="F766">
        <v>0</v>
      </c>
      <c r="G766">
        <v>2.0422600000000002E-3</v>
      </c>
      <c r="H766">
        <v>0.995116</v>
      </c>
      <c r="I766">
        <v>0</v>
      </c>
    </row>
    <row r="767" spans="1:9" x14ac:dyDescent="0.25">
      <c r="A767" t="s">
        <v>109</v>
      </c>
      <c r="B767">
        <v>67449.7</v>
      </c>
      <c r="C767">
        <v>67208.899999999994</v>
      </c>
      <c r="D767">
        <v>67103.399999999994</v>
      </c>
      <c r="E767">
        <v>17157.099999999999</v>
      </c>
      <c r="F767">
        <v>0</v>
      </c>
      <c r="G767">
        <v>1.2332300000000001E-3</v>
      </c>
      <c r="H767">
        <v>0.995116</v>
      </c>
      <c r="I767">
        <v>0</v>
      </c>
    </row>
    <row r="768" spans="1:9" x14ac:dyDescent="0.25">
      <c r="A768" t="s">
        <v>109</v>
      </c>
      <c r="B768">
        <v>67442.7</v>
      </c>
      <c r="C768">
        <v>67208.3</v>
      </c>
      <c r="D768">
        <v>67103.7</v>
      </c>
      <c r="E768">
        <v>17157.099999999999</v>
      </c>
      <c r="F768">
        <v>0</v>
      </c>
      <c r="G768">
        <v>1.29543E-3</v>
      </c>
      <c r="H768">
        <v>0.995116</v>
      </c>
      <c r="I768">
        <v>0</v>
      </c>
    </row>
    <row r="769" spans="1:25" x14ac:dyDescent="0.25">
      <c r="A769" t="s">
        <v>109</v>
      </c>
      <c r="B769">
        <v>67437.2</v>
      </c>
      <c r="C769">
        <v>67204</v>
      </c>
      <c r="D769">
        <v>67091.5</v>
      </c>
      <c r="E769">
        <v>17141.400000000001</v>
      </c>
      <c r="F769">
        <v>0</v>
      </c>
      <c r="G769">
        <v>1.2460500000000001E-3</v>
      </c>
      <c r="H769">
        <v>0.99511499999999997</v>
      </c>
      <c r="I769">
        <v>0</v>
      </c>
    </row>
    <row r="770" spans="1:25" x14ac:dyDescent="0.25">
      <c r="A770" t="s">
        <v>109</v>
      </c>
      <c r="B770">
        <v>67450.2</v>
      </c>
      <c r="C770">
        <v>67212.600000000006</v>
      </c>
      <c r="D770">
        <v>67102.5</v>
      </c>
      <c r="E770">
        <v>17156.5</v>
      </c>
      <c r="F770">
        <v>0</v>
      </c>
      <c r="G770">
        <v>1.26089E-3</v>
      </c>
      <c r="H770">
        <v>0.995116</v>
      </c>
      <c r="I770">
        <v>0</v>
      </c>
    </row>
    <row r="771" spans="1:25" x14ac:dyDescent="0.25">
      <c r="A771" t="s">
        <v>109</v>
      </c>
      <c r="B771">
        <v>67444.800000000003</v>
      </c>
      <c r="C771">
        <v>67210</v>
      </c>
      <c r="D771">
        <v>67103.7</v>
      </c>
      <c r="E771">
        <v>17157.2</v>
      </c>
      <c r="F771">
        <v>0</v>
      </c>
      <c r="G771">
        <v>1.3126399999999999E-3</v>
      </c>
      <c r="H771">
        <v>0.995116</v>
      </c>
      <c r="I771">
        <v>0</v>
      </c>
    </row>
    <row r="772" spans="1:25" x14ac:dyDescent="0.25">
      <c r="A772" t="s">
        <v>109</v>
      </c>
      <c r="B772">
        <v>67431.199999999997</v>
      </c>
      <c r="C772">
        <v>67198.7</v>
      </c>
      <c r="D772">
        <v>67089.2</v>
      </c>
      <c r="E772">
        <v>17140.8</v>
      </c>
      <c r="F772">
        <v>0</v>
      </c>
      <c r="G772">
        <v>1.23134E-3</v>
      </c>
      <c r="H772">
        <v>0.995116</v>
      </c>
      <c r="I772">
        <v>0</v>
      </c>
    </row>
    <row r="773" spans="1:25" x14ac:dyDescent="0.25">
      <c r="A773" t="s">
        <v>109</v>
      </c>
      <c r="B773">
        <v>67433.7</v>
      </c>
      <c r="C773">
        <v>67199.5</v>
      </c>
      <c r="D773">
        <v>67087.600000000006</v>
      </c>
      <c r="E773">
        <v>17140.599999999999</v>
      </c>
      <c r="F773">
        <v>0</v>
      </c>
      <c r="G773">
        <v>1.4559200000000001E-3</v>
      </c>
      <c r="H773">
        <v>0.995116</v>
      </c>
      <c r="I773">
        <v>0</v>
      </c>
    </row>
    <row r="774" spans="1:25" x14ac:dyDescent="0.25">
      <c r="A774" t="s">
        <v>109</v>
      </c>
      <c r="B774">
        <v>67427.899999999994</v>
      </c>
      <c r="C774">
        <v>67193.399999999994</v>
      </c>
      <c r="D774">
        <v>67088.600000000006</v>
      </c>
      <c r="E774">
        <v>17141.599999999999</v>
      </c>
      <c r="F774">
        <v>0</v>
      </c>
      <c r="G774">
        <v>1.2310000000000001E-3</v>
      </c>
      <c r="H774">
        <v>0.995116</v>
      </c>
      <c r="I774">
        <v>0</v>
      </c>
    </row>
    <row r="775" spans="1:25" x14ac:dyDescent="0.25">
      <c r="A775" t="s">
        <v>109</v>
      </c>
      <c r="B775">
        <v>67436.899999999994</v>
      </c>
      <c r="C775">
        <v>67198.399999999994</v>
      </c>
      <c r="D775">
        <v>67100.800000000003</v>
      </c>
      <c r="E775">
        <v>17156.5</v>
      </c>
      <c r="F775">
        <v>0</v>
      </c>
      <c r="G775">
        <v>1.25059E-3</v>
      </c>
      <c r="H775">
        <v>0.995116</v>
      </c>
      <c r="I775">
        <v>0</v>
      </c>
    </row>
    <row r="776" spans="1:25" x14ac:dyDescent="0.25">
      <c r="A776" t="s">
        <v>109</v>
      </c>
      <c r="B776">
        <v>67451.7</v>
      </c>
      <c r="C776">
        <v>67217.8</v>
      </c>
      <c r="D776">
        <v>67103.600000000006</v>
      </c>
      <c r="E776">
        <v>17156.7</v>
      </c>
      <c r="F776">
        <v>0</v>
      </c>
      <c r="G776">
        <v>1.2317700000000001E-3</v>
      </c>
      <c r="H776">
        <v>0.995116</v>
      </c>
      <c r="I776">
        <v>0</v>
      </c>
    </row>
    <row r="777" spans="1:25" x14ac:dyDescent="0.25">
      <c r="A777" t="s">
        <v>109</v>
      </c>
      <c r="B777">
        <v>67453.399999999994</v>
      </c>
      <c r="C777">
        <v>67218.2</v>
      </c>
      <c r="D777">
        <v>67104.800000000003</v>
      </c>
      <c r="E777">
        <v>17158.099999999999</v>
      </c>
      <c r="F777">
        <v>0</v>
      </c>
      <c r="G777">
        <v>1.2381099999999999E-3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67435.199999999997</v>
      </c>
      <c r="C778">
        <v>67200.600000000006</v>
      </c>
      <c r="D778">
        <v>67101.5</v>
      </c>
      <c r="E778">
        <v>17157.3</v>
      </c>
      <c r="F778">
        <v>0</v>
      </c>
      <c r="G778">
        <v>1.2300499999999999E-3</v>
      </c>
      <c r="H778">
        <v>0.995116</v>
      </c>
      <c r="I778">
        <v>0</v>
      </c>
    </row>
    <row r="779" spans="1:25" x14ac:dyDescent="0.25">
      <c r="A779" t="s">
        <v>109</v>
      </c>
      <c r="B779">
        <v>67444.100000000006</v>
      </c>
      <c r="C779">
        <v>67210.2</v>
      </c>
      <c r="D779">
        <v>67104.399999999994</v>
      </c>
      <c r="E779">
        <v>17157.5</v>
      </c>
      <c r="F779">
        <v>0</v>
      </c>
      <c r="G779">
        <v>1.2306800000000001E-3</v>
      </c>
      <c r="H779">
        <v>0.995116</v>
      </c>
      <c r="I779">
        <v>0</v>
      </c>
    </row>
    <row r="780" spans="1:25" x14ac:dyDescent="0.25">
      <c r="A780" t="s">
        <v>109</v>
      </c>
      <c r="B780">
        <v>67436.100000000006</v>
      </c>
      <c r="C780">
        <v>67202.3</v>
      </c>
      <c r="D780">
        <v>67088.899999999994</v>
      </c>
      <c r="E780">
        <v>17141.7</v>
      </c>
      <c r="F780">
        <v>0</v>
      </c>
      <c r="G780">
        <v>1.3541499999999999E-3</v>
      </c>
      <c r="H780">
        <v>0.995116</v>
      </c>
      <c r="I780">
        <v>0</v>
      </c>
    </row>
    <row r="781" spans="1:25" x14ac:dyDescent="0.25">
      <c r="A781" t="s">
        <v>109</v>
      </c>
      <c r="B781">
        <v>67436.7</v>
      </c>
      <c r="C781">
        <v>67198</v>
      </c>
      <c r="D781">
        <v>67090.100000000006</v>
      </c>
      <c r="E781">
        <v>17142.400000000001</v>
      </c>
      <c r="F781">
        <v>0</v>
      </c>
      <c r="G781">
        <v>1.2300900000000001E-3</v>
      </c>
      <c r="H781">
        <v>0.99511499999999997</v>
      </c>
      <c r="I781">
        <v>0</v>
      </c>
    </row>
    <row r="782" spans="1:25" x14ac:dyDescent="0.25">
      <c r="A782" t="s">
        <v>109</v>
      </c>
      <c r="B782">
        <v>67444.800000000003</v>
      </c>
      <c r="C782">
        <v>67210.100000000006</v>
      </c>
      <c r="D782">
        <v>67104.600000000006</v>
      </c>
      <c r="E782">
        <v>17157.900000000001</v>
      </c>
      <c r="F782">
        <v>0</v>
      </c>
      <c r="G782">
        <v>1.23139E-3</v>
      </c>
      <c r="H782">
        <v>0.995116</v>
      </c>
      <c r="I782">
        <v>0</v>
      </c>
    </row>
    <row r="783" spans="1:25" x14ac:dyDescent="0.25">
      <c r="A783" t="s">
        <v>109</v>
      </c>
      <c r="B783">
        <v>67437.100000000006</v>
      </c>
      <c r="C783">
        <v>67202.7</v>
      </c>
      <c r="D783">
        <v>67090.2</v>
      </c>
      <c r="E783">
        <v>17142.3</v>
      </c>
      <c r="F783">
        <v>0</v>
      </c>
      <c r="G783">
        <v>1.43458E-3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67451.7</v>
      </c>
      <c r="C784">
        <v>67217.399999999994</v>
      </c>
      <c r="D784">
        <v>67104.399999999994</v>
      </c>
      <c r="E784">
        <v>17157.900000000001</v>
      </c>
      <c r="F784">
        <v>0</v>
      </c>
      <c r="G784">
        <v>1.29082E-3</v>
      </c>
      <c r="H784">
        <v>0.99511499999999997</v>
      </c>
      <c r="I784">
        <v>0</v>
      </c>
      <c r="R784">
        <f>AVERAGE(B735:B784)</f>
        <v>67443.25400000003</v>
      </c>
      <c r="S784">
        <f>AVERAGE(C735:C784)</f>
        <v>67206.693999999989</v>
      </c>
      <c r="U784">
        <f>_xlfn.VAR.P(B735:B784)</f>
        <v>118.88448399999248</v>
      </c>
      <c r="V784">
        <f>_xlfn.VAR.P(C735:C784)</f>
        <v>102.28936399999249</v>
      </c>
      <c r="X784">
        <f>1.96*SQRT(U784)/50</f>
        <v>0.42741391354721764</v>
      </c>
      <c r="Y784">
        <f>1.96*SQRT(V784)/50</f>
        <v>0.39646176145619449</v>
      </c>
    </row>
    <row r="785" spans="1:15" x14ac:dyDescent="0.25">
      <c r="A785" t="s">
        <v>109</v>
      </c>
      <c r="B785">
        <v>3372223.9476999999</v>
      </c>
      <c r="C785" t="s">
        <v>36</v>
      </c>
    </row>
    <row r="786" spans="1:15" x14ac:dyDescent="0.25">
      <c r="A786" t="s">
        <v>41</v>
      </c>
      <c r="B786">
        <v>7743.39</v>
      </c>
      <c r="C786">
        <v>7426.01</v>
      </c>
      <c r="D786">
        <v>7425.87</v>
      </c>
      <c r="E786">
        <v>6832.16</v>
      </c>
      <c r="F786">
        <v>115.1</v>
      </c>
      <c r="G786">
        <v>120.60899999999999</v>
      </c>
      <c r="H786">
        <v>20.378699999999998</v>
      </c>
      <c r="I786">
        <v>12.719799999999999</v>
      </c>
      <c r="J786">
        <v>62.731400000000001</v>
      </c>
      <c r="K786">
        <v>6576.94</v>
      </c>
      <c r="L786">
        <v>1.2304099999999999E-3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7486.45</v>
      </c>
      <c r="C787">
        <v>7198.29</v>
      </c>
      <c r="D787">
        <v>7198.13</v>
      </c>
      <c r="E787">
        <v>6614.52</v>
      </c>
      <c r="F787">
        <v>109.866</v>
      </c>
      <c r="G787">
        <v>121.764</v>
      </c>
      <c r="H787">
        <v>20.510999999999999</v>
      </c>
      <c r="I787">
        <v>12.8886</v>
      </c>
      <c r="J787">
        <v>63.2712</v>
      </c>
      <c r="K787">
        <v>6363.1</v>
      </c>
      <c r="L787">
        <v>1.2486999999999999E-3</v>
      </c>
      <c r="M787">
        <v>0.99511300000000003</v>
      </c>
      <c r="N787">
        <v>0</v>
      </c>
      <c r="O787" t="s">
        <v>42</v>
      </c>
    </row>
    <row r="788" spans="1:15" x14ac:dyDescent="0.25">
      <c r="A788" t="s">
        <v>41</v>
      </c>
      <c r="B788">
        <v>7422.52</v>
      </c>
      <c r="C788">
        <v>7137.24</v>
      </c>
      <c r="D788">
        <v>7137.08</v>
      </c>
      <c r="E788">
        <v>6556.12</v>
      </c>
      <c r="F788">
        <v>109.611</v>
      </c>
      <c r="G788">
        <v>120.303</v>
      </c>
      <c r="H788">
        <v>20.3125</v>
      </c>
      <c r="I788">
        <v>12.7629</v>
      </c>
      <c r="J788">
        <v>62.623699999999999</v>
      </c>
      <c r="K788">
        <v>6306.86</v>
      </c>
      <c r="L788">
        <v>1.3308899999999999E-3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7546.79</v>
      </c>
      <c r="C789">
        <v>7259.95</v>
      </c>
      <c r="D789">
        <v>7259.79</v>
      </c>
      <c r="E789">
        <v>6678.35</v>
      </c>
      <c r="F789">
        <v>109.92700000000001</v>
      </c>
      <c r="G789">
        <v>120.199</v>
      </c>
      <c r="H789">
        <v>20.284500000000001</v>
      </c>
      <c r="I789">
        <v>12.7372</v>
      </c>
      <c r="J789">
        <v>62.442900000000002</v>
      </c>
      <c r="K789">
        <v>6428.7</v>
      </c>
      <c r="L789">
        <v>1.2317999999999999E-3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7341.43</v>
      </c>
      <c r="C790">
        <v>7058.12</v>
      </c>
      <c r="D790">
        <v>7057.97</v>
      </c>
      <c r="E790">
        <v>6482.15</v>
      </c>
      <c r="F790">
        <v>106.76</v>
      </c>
      <c r="G790">
        <v>119.857</v>
      </c>
      <c r="H790">
        <v>20.178100000000001</v>
      </c>
      <c r="I790">
        <v>12.716200000000001</v>
      </c>
      <c r="J790">
        <v>62.247500000000002</v>
      </c>
      <c r="K790">
        <v>6236.25</v>
      </c>
      <c r="L790">
        <v>1.3888699999999999E-3</v>
      </c>
      <c r="M790">
        <v>0.995116</v>
      </c>
      <c r="N790">
        <v>0</v>
      </c>
      <c r="O790" t="s">
        <v>42</v>
      </c>
    </row>
    <row r="791" spans="1:15" x14ac:dyDescent="0.25">
      <c r="A791" t="s">
        <v>41</v>
      </c>
      <c r="B791">
        <v>7349.15</v>
      </c>
      <c r="C791">
        <v>7065.73</v>
      </c>
      <c r="D791">
        <v>7065.57</v>
      </c>
      <c r="E791">
        <v>6489.91</v>
      </c>
      <c r="F791">
        <v>108.04</v>
      </c>
      <c r="G791">
        <v>120.831</v>
      </c>
      <c r="H791">
        <v>20.199000000000002</v>
      </c>
      <c r="I791">
        <v>12.769299999999999</v>
      </c>
      <c r="J791">
        <v>63.245399999999997</v>
      </c>
      <c r="K791">
        <v>6242.09</v>
      </c>
      <c r="L791">
        <v>1.32631E-3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7564.19</v>
      </c>
      <c r="C792">
        <v>7281.33</v>
      </c>
      <c r="D792">
        <v>7281.13</v>
      </c>
      <c r="E792">
        <v>6694.2</v>
      </c>
      <c r="F792">
        <v>113.271</v>
      </c>
      <c r="G792">
        <v>121.67700000000001</v>
      </c>
      <c r="H792">
        <v>20.568899999999999</v>
      </c>
      <c r="I792">
        <v>12.8301</v>
      </c>
      <c r="J792">
        <v>63.4557</v>
      </c>
      <c r="K792">
        <v>6439.74</v>
      </c>
      <c r="L792">
        <v>1.2300799999999999E-3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7479.03</v>
      </c>
      <c r="C793">
        <v>7197.19</v>
      </c>
      <c r="D793">
        <v>7197.01</v>
      </c>
      <c r="E793">
        <v>6615.6</v>
      </c>
      <c r="F793">
        <v>109.985</v>
      </c>
      <c r="G793">
        <v>119.898</v>
      </c>
      <c r="H793">
        <v>20.306000000000001</v>
      </c>
      <c r="I793">
        <v>12.7334</v>
      </c>
      <c r="J793">
        <v>62.113599999999998</v>
      </c>
      <c r="K793">
        <v>6366.52</v>
      </c>
      <c r="L793">
        <v>1.31496E-3</v>
      </c>
      <c r="M793">
        <v>0.99511499999999997</v>
      </c>
      <c r="N793">
        <v>0</v>
      </c>
      <c r="O793" t="s">
        <v>42</v>
      </c>
    </row>
    <row r="794" spans="1:15" x14ac:dyDescent="0.25">
      <c r="A794" t="s">
        <v>41</v>
      </c>
      <c r="B794">
        <v>7393.07</v>
      </c>
      <c r="C794">
        <v>7108.15</v>
      </c>
      <c r="D794">
        <v>7107.98</v>
      </c>
      <c r="E794">
        <v>6531.7</v>
      </c>
      <c r="F794">
        <v>106.18</v>
      </c>
      <c r="G794">
        <v>119.759</v>
      </c>
      <c r="H794">
        <v>20.229700000000001</v>
      </c>
      <c r="I794">
        <v>12.882099999999999</v>
      </c>
      <c r="J794">
        <v>62.123899999999999</v>
      </c>
      <c r="K794">
        <v>6286.3</v>
      </c>
      <c r="L794">
        <v>1.2577700000000001E-3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7398.18</v>
      </c>
      <c r="C795">
        <v>7115.12</v>
      </c>
      <c r="D795">
        <v>7114.97</v>
      </c>
      <c r="E795">
        <v>6539.7</v>
      </c>
      <c r="F795">
        <v>106.858</v>
      </c>
      <c r="G795">
        <v>121.074</v>
      </c>
      <c r="H795">
        <v>20.406300000000002</v>
      </c>
      <c r="I795">
        <v>12.868399999999999</v>
      </c>
      <c r="J795">
        <v>63.271799999999999</v>
      </c>
      <c r="K795">
        <v>6292.23</v>
      </c>
      <c r="L795">
        <v>1.2414100000000001E-3</v>
      </c>
      <c r="M795">
        <v>0.995116</v>
      </c>
      <c r="N795">
        <v>0</v>
      </c>
      <c r="O795" t="s">
        <v>42</v>
      </c>
    </row>
    <row r="796" spans="1:15" x14ac:dyDescent="0.25">
      <c r="A796" t="s">
        <v>41</v>
      </c>
      <c r="B796">
        <v>7409.58</v>
      </c>
      <c r="C796">
        <v>7124.72</v>
      </c>
      <c r="D796">
        <v>7124.55</v>
      </c>
      <c r="E796">
        <v>6545.61</v>
      </c>
      <c r="F796">
        <v>109.012</v>
      </c>
      <c r="G796">
        <v>119.67700000000001</v>
      </c>
      <c r="H796">
        <v>20.230799999999999</v>
      </c>
      <c r="I796">
        <v>12.6791</v>
      </c>
      <c r="J796">
        <v>62.083199999999998</v>
      </c>
      <c r="K796">
        <v>6297.65</v>
      </c>
      <c r="L796">
        <v>1.25285E-3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7386.67</v>
      </c>
      <c r="C797">
        <v>7103.23</v>
      </c>
      <c r="D797">
        <v>7103.08</v>
      </c>
      <c r="E797">
        <v>6526.76</v>
      </c>
      <c r="F797">
        <v>107.786</v>
      </c>
      <c r="G797">
        <v>120.176</v>
      </c>
      <c r="H797">
        <v>20.189599999999999</v>
      </c>
      <c r="I797">
        <v>12.785399999999999</v>
      </c>
      <c r="J797">
        <v>62.574399999999997</v>
      </c>
      <c r="K797">
        <v>6279.49</v>
      </c>
      <c r="L797">
        <v>1.23847E-3</v>
      </c>
      <c r="M797">
        <v>0.99511499999999997</v>
      </c>
      <c r="N797">
        <v>0</v>
      </c>
      <c r="O797" t="s">
        <v>42</v>
      </c>
    </row>
    <row r="798" spans="1:15" x14ac:dyDescent="0.25">
      <c r="A798" t="s">
        <v>41</v>
      </c>
      <c r="B798">
        <v>7375.55</v>
      </c>
      <c r="C798">
        <v>7094.33</v>
      </c>
      <c r="D798">
        <v>7094.14</v>
      </c>
      <c r="E798">
        <v>6518.19</v>
      </c>
      <c r="F798">
        <v>108.09099999999999</v>
      </c>
      <c r="G798">
        <v>119.798</v>
      </c>
      <c r="H798">
        <v>20.3779</v>
      </c>
      <c r="I798">
        <v>12.670299999999999</v>
      </c>
      <c r="J798">
        <v>62.155700000000003</v>
      </c>
      <c r="K798">
        <v>6271.25</v>
      </c>
      <c r="L798">
        <v>1.59282E-3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7428.84</v>
      </c>
      <c r="C799">
        <v>7142.82</v>
      </c>
      <c r="D799">
        <v>7142.66</v>
      </c>
      <c r="E799">
        <v>6564.23</v>
      </c>
      <c r="F799">
        <v>106.86199999999999</v>
      </c>
      <c r="G799">
        <v>120.669</v>
      </c>
      <c r="H799">
        <v>20.187999999999999</v>
      </c>
      <c r="I799">
        <v>12.755800000000001</v>
      </c>
      <c r="J799">
        <v>63.065300000000001</v>
      </c>
      <c r="K799">
        <v>6317.57</v>
      </c>
      <c r="L799">
        <v>1.27148E-3</v>
      </c>
      <c r="M799">
        <v>0.995116</v>
      </c>
      <c r="N799">
        <v>0</v>
      </c>
      <c r="O799" t="s">
        <v>42</v>
      </c>
    </row>
    <row r="800" spans="1:15" x14ac:dyDescent="0.25">
      <c r="A800" t="s">
        <v>41</v>
      </c>
      <c r="B800">
        <v>7618.24</v>
      </c>
      <c r="C800">
        <v>7336.16</v>
      </c>
      <c r="D800">
        <v>7335.98</v>
      </c>
      <c r="E800">
        <v>6749.41</v>
      </c>
      <c r="F800">
        <v>113.30200000000001</v>
      </c>
      <c r="G800">
        <v>122.274</v>
      </c>
      <c r="H800">
        <v>20.71</v>
      </c>
      <c r="I800">
        <v>12.984299999999999</v>
      </c>
      <c r="J800">
        <v>63.670900000000003</v>
      </c>
      <c r="K800">
        <v>6494.1</v>
      </c>
      <c r="L800">
        <v>1.2315E-3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7403.87</v>
      </c>
      <c r="C801">
        <v>7120.46</v>
      </c>
      <c r="D801">
        <v>7120.31</v>
      </c>
      <c r="E801">
        <v>6542.57</v>
      </c>
      <c r="F801">
        <v>107.754</v>
      </c>
      <c r="G801">
        <v>120.556</v>
      </c>
      <c r="H801">
        <v>20.292300000000001</v>
      </c>
      <c r="I801">
        <v>12.7752</v>
      </c>
      <c r="J801">
        <v>62.265099999999997</v>
      </c>
      <c r="K801">
        <v>6294.65</v>
      </c>
      <c r="L801">
        <v>1.2305700000000001E-3</v>
      </c>
      <c r="M801">
        <v>0.99511499999999997</v>
      </c>
      <c r="N801">
        <v>0</v>
      </c>
      <c r="O801" t="s">
        <v>42</v>
      </c>
    </row>
    <row r="802" spans="1:15" x14ac:dyDescent="0.25">
      <c r="A802" t="s">
        <v>41</v>
      </c>
      <c r="B802">
        <v>7710.83</v>
      </c>
      <c r="C802">
        <v>7424.12</v>
      </c>
      <c r="D802">
        <v>7423.97</v>
      </c>
      <c r="E802">
        <v>6830.72</v>
      </c>
      <c r="F802">
        <v>114.642</v>
      </c>
      <c r="G802">
        <v>122.253</v>
      </c>
      <c r="H802">
        <v>20.697900000000001</v>
      </c>
      <c r="I802">
        <v>13.7362</v>
      </c>
      <c r="J802">
        <v>62.985700000000001</v>
      </c>
      <c r="K802">
        <v>6574.34</v>
      </c>
      <c r="L802">
        <v>1.2317000000000001E-3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7697.63</v>
      </c>
      <c r="C803">
        <v>7413.85</v>
      </c>
      <c r="D803">
        <v>7413.7</v>
      </c>
      <c r="E803">
        <v>6823.2</v>
      </c>
      <c r="F803">
        <v>114.97799999999999</v>
      </c>
      <c r="G803">
        <v>121.196</v>
      </c>
      <c r="H803">
        <v>20.494499999999999</v>
      </c>
      <c r="I803">
        <v>12.896699999999999</v>
      </c>
      <c r="J803">
        <v>62.995399999999997</v>
      </c>
      <c r="K803">
        <v>6567.3</v>
      </c>
      <c r="L803">
        <v>1.4466500000000001E-3</v>
      </c>
      <c r="M803">
        <v>0.995116</v>
      </c>
      <c r="N803">
        <v>0</v>
      </c>
      <c r="O803" t="s">
        <v>42</v>
      </c>
    </row>
    <row r="804" spans="1:15" x14ac:dyDescent="0.25">
      <c r="A804" t="s">
        <v>41</v>
      </c>
      <c r="B804">
        <v>7731.2</v>
      </c>
      <c r="C804">
        <v>7447.66</v>
      </c>
      <c r="D804">
        <v>7447.51</v>
      </c>
      <c r="E804">
        <v>6854.02</v>
      </c>
      <c r="F804">
        <v>115.41200000000001</v>
      </c>
      <c r="G804">
        <v>119.877</v>
      </c>
      <c r="H804">
        <v>20.457799999999999</v>
      </c>
      <c r="I804">
        <v>12.7264</v>
      </c>
      <c r="J804">
        <v>61.966200000000001</v>
      </c>
      <c r="K804">
        <v>6599.22</v>
      </c>
      <c r="L804">
        <v>1.34373E-3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7709.42</v>
      </c>
      <c r="C805">
        <v>7426.49</v>
      </c>
      <c r="D805">
        <v>7426.34</v>
      </c>
      <c r="E805">
        <v>6836.35</v>
      </c>
      <c r="F805">
        <v>117.886</v>
      </c>
      <c r="G805">
        <v>121.053</v>
      </c>
      <c r="H805">
        <v>20.511900000000001</v>
      </c>
      <c r="I805">
        <v>12.905200000000001</v>
      </c>
      <c r="J805">
        <v>62.939100000000003</v>
      </c>
      <c r="K805">
        <v>6577.65</v>
      </c>
      <c r="L805">
        <v>1.2451700000000001E-3</v>
      </c>
      <c r="M805">
        <v>0.995116</v>
      </c>
      <c r="N805">
        <v>0</v>
      </c>
      <c r="O805" t="s">
        <v>42</v>
      </c>
    </row>
    <row r="806" spans="1:15" x14ac:dyDescent="0.25">
      <c r="A806" t="s">
        <v>41</v>
      </c>
      <c r="B806">
        <v>7520.03</v>
      </c>
      <c r="C806">
        <v>7233.16</v>
      </c>
      <c r="D806">
        <v>7233</v>
      </c>
      <c r="E806">
        <v>6647.13</v>
      </c>
      <c r="F806">
        <v>111.64400000000001</v>
      </c>
      <c r="G806">
        <v>121.675</v>
      </c>
      <c r="H806">
        <v>20.496200000000002</v>
      </c>
      <c r="I806">
        <v>12.8148</v>
      </c>
      <c r="J806">
        <v>63.6083</v>
      </c>
      <c r="K806">
        <v>6394.15</v>
      </c>
      <c r="L806">
        <v>1.2300900000000001E-3</v>
      </c>
      <c r="M806">
        <v>0.99511400000000005</v>
      </c>
      <c r="N806">
        <v>0</v>
      </c>
      <c r="O806" t="s">
        <v>42</v>
      </c>
    </row>
    <row r="807" spans="1:15" x14ac:dyDescent="0.25">
      <c r="A807" t="s">
        <v>41</v>
      </c>
      <c r="B807">
        <v>7562.65</v>
      </c>
      <c r="C807">
        <v>7276.88</v>
      </c>
      <c r="D807">
        <v>7276.73</v>
      </c>
      <c r="E807">
        <v>6687.44</v>
      </c>
      <c r="F807">
        <v>110.648</v>
      </c>
      <c r="G807">
        <v>121.371</v>
      </c>
      <c r="H807">
        <v>20.473099999999999</v>
      </c>
      <c r="I807">
        <v>12.9102</v>
      </c>
      <c r="J807">
        <v>63.249200000000002</v>
      </c>
      <c r="K807">
        <v>6436.04</v>
      </c>
      <c r="L807">
        <v>1.2397199999999999E-3</v>
      </c>
      <c r="M807">
        <v>0.995116</v>
      </c>
      <c r="N807">
        <v>0</v>
      </c>
      <c r="O807" t="s">
        <v>42</v>
      </c>
    </row>
    <row r="808" spans="1:15" x14ac:dyDescent="0.25">
      <c r="A808" t="s">
        <v>41</v>
      </c>
      <c r="B808">
        <v>7636.33</v>
      </c>
      <c r="C808">
        <v>7352.01</v>
      </c>
      <c r="D808">
        <v>7351.84</v>
      </c>
      <c r="E808">
        <v>6759.19</v>
      </c>
      <c r="F808">
        <v>114.318</v>
      </c>
      <c r="G808">
        <v>124.19199999999999</v>
      </c>
      <c r="H808">
        <v>20.881900000000002</v>
      </c>
      <c r="I808">
        <v>13.105399999999999</v>
      </c>
      <c r="J808">
        <v>64.614000000000004</v>
      </c>
      <c r="K808">
        <v>6501</v>
      </c>
      <c r="L808">
        <v>1.2331600000000001E-3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7596.85</v>
      </c>
      <c r="C809">
        <v>7311.59</v>
      </c>
      <c r="D809">
        <v>7311.44</v>
      </c>
      <c r="E809">
        <v>6723.41</v>
      </c>
      <c r="F809">
        <v>112.77500000000001</v>
      </c>
      <c r="G809">
        <v>121.929</v>
      </c>
      <c r="H809">
        <v>20.493300000000001</v>
      </c>
      <c r="I809">
        <v>12.866099999999999</v>
      </c>
      <c r="J809">
        <v>63.448700000000002</v>
      </c>
      <c r="K809">
        <v>6469.11</v>
      </c>
      <c r="L809">
        <v>1.23028E-3</v>
      </c>
      <c r="M809">
        <v>0.995116</v>
      </c>
      <c r="N809">
        <v>0</v>
      </c>
      <c r="O809" t="s">
        <v>42</v>
      </c>
    </row>
    <row r="810" spans="1:15" x14ac:dyDescent="0.25">
      <c r="A810" t="s">
        <v>41</v>
      </c>
      <c r="B810">
        <v>7689.99</v>
      </c>
      <c r="C810">
        <v>7399.71</v>
      </c>
      <c r="D810">
        <v>7399.52</v>
      </c>
      <c r="E810">
        <v>6810.48</v>
      </c>
      <c r="F810">
        <v>114.96899999999999</v>
      </c>
      <c r="G810">
        <v>120.952</v>
      </c>
      <c r="H810">
        <v>20.519300000000001</v>
      </c>
      <c r="I810">
        <v>12.918200000000001</v>
      </c>
      <c r="J810">
        <v>62.664999999999999</v>
      </c>
      <c r="K810">
        <v>6554.86</v>
      </c>
      <c r="L810">
        <v>1.27564E-3</v>
      </c>
      <c r="M810">
        <v>0.995116</v>
      </c>
      <c r="N810">
        <v>0</v>
      </c>
      <c r="O810" t="s">
        <v>42</v>
      </c>
    </row>
    <row r="811" spans="1:15" x14ac:dyDescent="0.25">
      <c r="A811" t="s">
        <v>41</v>
      </c>
      <c r="B811">
        <v>7567.52</v>
      </c>
      <c r="C811">
        <v>7278.88</v>
      </c>
      <c r="D811">
        <v>7278.72</v>
      </c>
      <c r="E811">
        <v>6692.37</v>
      </c>
      <c r="F811">
        <v>111.38500000000001</v>
      </c>
      <c r="G811">
        <v>121.39700000000001</v>
      </c>
      <c r="H811">
        <v>20.561299999999999</v>
      </c>
      <c r="I811">
        <v>12.939</v>
      </c>
      <c r="J811">
        <v>63.073</v>
      </c>
      <c r="K811">
        <v>6439.73</v>
      </c>
      <c r="L811">
        <v>1.2448299999999999E-3</v>
      </c>
      <c r="M811">
        <v>0.99511499999999997</v>
      </c>
      <c r="N811">
        <v>0</v>
      </c>
      <c r="O811" t="s">
        <v>42</v>
      </c>
    </row>
    <row r="812" spans="1:15" x14ac:dyDescent="0.25">
      <c r="A812" t="s">
        <v>41</v>
      </c>
      <c r="B812">
        <v>7571.42</v>
      </c>
      <c r="C812">
        <v>7285.51</v>
      </c>
      <c r="D812">
        <v>7285.34</v>
      </c>
      <c r="E812">
        <v>6691.16</v>
      </c>
      <c r="F812">
        <v>116.846</v>
      </c>
      <c r="G812">
        <v>120.693</v>
      </c>
      <c r="H812">
        <v>20.6157</v>
      </c>
      <c r="I812">
        <v>12.9391</v>
      </c>
      <c r="J812">
        <v>62.531599999999997</v>
      </c>
      <c r="K812">
        <v>6433.9</v>
      </c>
      <c r="L812">
        <v>1.23139E-3</v>
      </c>
      <c r="M812">
        <v>0.995116</v>
      </c>
      <c r="N812">
        <v>0</v>
      </c>
      <c r="O812" t="s">
        <v>42</v>
      </c>
    </row>
    <row r="813" spans="1:15" x14ac:dyDescent="0.25">
      <c r="A813" t="s">
        <v>41</v>
      </c>
      <c r="B813">
        <v>7566.43</v>
      </c>
      <c r="C813">
        <v>7284.29</v>
      </c>
      <c r="D813">
        <v>7284.13</v>
      </c>
      <c r="E813">
        <v>6696.63</v>
      </c>
      <c r="F813">
        <v>111.08499999999999</v>
      </c>
      <c r="G813">
        <v>121.764</v>
      </c>
      <c r="H813">
        <v>20.776599999999998</v>
      </c>
      <c r="I813">
        <v>12.864599999999999</v>
      </c>
      <c r="J813">
        <v>63.3202</v>
      </c>
      <c r="K813">
        <v>6444.36</v>
      </c>
      <c r="L813">
        <v>1.4226200000000001E-3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7541.43</v>
      </c>
      <c r="C814">
        <v>7255.79</v>
      </c>
      <c r="D814">
        <v>7255.62</v>
      </c>
      <c r="E814">
        <v>6669.66</v>
      </c>
      <c r="F814">
        <v>111.092</v>
      </c>
      <c r="G814">
        <v>121.886</v>
      </c>
      <c r="H814">
        <v>20.491299999999999</v>
      </c>
      <c r="I814">
        <v>12.8315</v>
      </c>
      <c r="J814">
        <v>63.634</v>
      </c>
      <c r="K814">
        <v>6416.79</v>
      </c>
      <c r="L814">
        <v>1.2495900000000001E-3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7570.36</v>
      </c>
      <c r="C815">
        <v>7280.55</v>
      </c>
      <c r="D815">
        <v>7280.38</v>
      </c>
      <c r="E815">
        <v>6691.2</v>
      </c>
      <c r="F815">
        <v>110.605</v>
      </c>
      <c r="G815">
        <v>120.691</v>
      </c>
      <c r="H815">
        <v>20.597200000000001</v>
      </c>
      <c r="I815">
        <v>12.8423</v>
      </c>
      <c r="J815">
        <v>62.225900000000003</v>
      </c>
      <c r="K815">
        <v>6440.12</v>
      </c>
      <c r="L815">
        <v>1.2300499999999999E-3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7670.01</v>
      </c>
      <c r="C816">
        <v>7384.29</v>
      </c>
      <c r="D816">
        <v>7384.14</v>
      </c>
      <c r="E816">
        <v>6789.47</v>
      </c>
      <c r="F816">
        <v>117.7</v>
      </c>
      <c r="G816">
        <v>123.09699999999999</v>
      </c>
      <c r="H816">
        <v>20.7318</v>
      </c>
      <c r="I816">
        <v>13.276300000000001</v>
      </c>
      <c r="J816">
        <v>64.129400000000004</v>
      </c>
      <c r="K816">
        <v>6528.98</v>
      </c>
      <c r="L816">
        <v>1.30232E-3</v>
      </c>
      <c r="M816">
        <v>0.99511499999999997</v>
      </c>
      <c r="N816">
        <v>0</v>
      </c>
      <c r="O816" t="s">
        <v>42</v>
      </c>
    </row>
    <row r="817" spans="1:15" x14ac:dyDescent="0.25">
      <c r="A817" t="s">
        <v>41</v>
      </c>
      <c r="B817">
        <v>7518.06</v>
      </c>
      <c r="C817">
        <v>7233.88</v>
      </c>
      <c r="D817">
        <v>7233.73</v>
      </c>
      <c r="E817">
        <v>6649.94</v>
      </c>
      <c r="F817">
        <v>109.869</v>
      </c>
      <c r="G817">
        <v>121.34</v>
      </c>
      <c r="H817">
        <v>20.803599999999999</v>
      </c>
      <c r="I817">
        <v>13.177300000000001</v>
      </c>
      <c r="J817">
        <v>62.613500000000002</v>
      </c>
      <c r="K817">
        <v>6399.65</v>
      </c>
      <c r="L817">
        <v>1.4272899999999999E-3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7351.2</v>
      </c>
      <c r="C818">
        <v>7042.99</v>
      </c>
      <c r="D818">
        <v>7042.85</v>
      </c>
      <c r="E818">
        <v>6467.9</v>
      </c>
      <c r="F818">
        <v>105.92700000000001</v>
      </c>
      <c r="G818">
        <v>119.14</v>
      </c>
      <c r="H818">
        <v>20.209</v>
      </c>
      <c r="I818">
        <v>12.8019</v>
      </c>
      <c r="J818">
        <v>61.520400000000002</v>
      </c>
      <c r="K818">
        <v>6223.86</v>
      </c>
      <c r="L818">
        <v>1.2342E-3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7396.2</v>
      </c>
      <c r="C819">
        <v>7115.02</v>
      </c>
      <c r="D819">
        <v>7114.89</v>
      </c>
      <c r="E819">
        <v>6537.68</v>
      </c>
      <c r="F819">
        <v>107.705</v>
      </c>
      <c r="G819">
        <v>119.925</v>
      </c>
      <c r="H819">
        <v>20.305800000000001</v>
      </c>
      <c r="I819">
        <v>12.6823</v>
      </c>
      <c r="J819">
        <v>62.193600000000004</v>
      </c>
      <c r="K819">
        <v>6290.63</v>
      </c>
      <c r="L819">
        <v>1.23387E-3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7393.77</v>
      </c>
      <c r="C820">
        <v>7110.52</v>
      </c>
      <c r="D820">
        <v>7110.36</v>
      </c>
      <c r="E820">
        <v>6533.73</v>
      </c>
      <c r="F820">
        <v>107.13800000000001</v>
      </c>
      <c r="G820">
        <v>120.298</v>
      </c>
      <c r="H820">
        <v>20.215499999999999</v>
      </c>
      <c r="I820">
        <v>12.743399999999999</v>
      </c>
      <c r="J820">
        <v>62.557600000000001</v>
      </c>
      <c r="K820">
        <v>6287.1</v>
      </c>
      <c r="L820">
        <v>1.2401700000000001E-3</v>
      </c>
      <c r="M820">
        <v>0.995116</v>
      </c>
      <c r="N820">
        <v>0</v>
      </c>
      <c r="O820" t="s">
        <v>42</v>
      </c>
    </row>
    <row r="821" spans="1:15" x14ac:dyDescent="0.25">
      <c r="A821" t="s">
        <v>41</v>
      </c>
      <c r="B821">
        <v>7388.26</v>
      </c>
      <c r="C821">
        <v>7106.33</v>
      </c>
      <c r="D821">
        <v>7106.19</v>
      </c>
      <c r="E821">
        <v>6529.06</v>
      </c>
      <c r="F821">
        <v>107.19199999999999</v>
      </c>
      <c r="G821">
        <v>119.795</v>
      </c>
      <c r="H821">
        <v>20.2746</v>
      </c>
      <c r="I821">
        <v>12.7684</v>
      </c>
      <c r="J821">
        <v>62.124699999999997</v>
      </c>
      <c r="K821">
        <v>6282.68</v>
      </c>
      <c r="L821">
        <v>1.2313700000000001E-3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7338.99</v>
      </c>
      <c r="C822">
        <v>7052.63</v>
      </c>
      <c r="D822">
        <v>7052.49</v>
      </c>
      <c r="E822">
        <v>6475.25</v>
      </c>
      <c r="F822">
        <v>105.393</v>
      </c>
      <c r="G822">
        <v>119.79900000000001</v>
      </c>
      <c r="H822">
        <v>20.2056</v>
      </c>
      <c r="I822">
        <v>12.766999999999999</v>
      </c>
      <c r="J822">
        <v>62.246400000000001</v>
      </c>
      <c r="K822">
        <v>6231.01</v>
      </c>
      <c r="L822">
        <v>1.2490299999999999E-3</v>
      </c>
      <c r="M822">
        <v>0.99511499999999997</v>
      </c>
      <c r="N822">
        <v>0</v>
      </c>
      <c r="O822" t="s">
        <v>42</v>
      </c>
    </row>
    <row r="823" spans="1:15" x14ac:dyDescent="0.25">
      <c r="A823" t="s">
        <v>41</v>
      </c>
      <c r="B823">
        <v>7468.43</v>
      </c>
      <c r="C823">
        <v>7185.54</v>
      </c>
      <c r="D823">
        <v>7185.4</v>
      </c>
      <c r="E823">
        <v>6604.92</v>
      </c>
      <c r="F823">
        <v>109.53700000000001</v>
      </c>
      <c r="G823">
        <v>119.724</v>
      </c>
      <c r="H823">
        <v>20.2654</v>
      </c>
      <c r="I823">
        <v>12.7148</v>
      </c>
      <c r="J823">
        <v>62.179499999999997</v>
      </c>
      <c r="K823">
        <v>6356.36</v>
      </c>
      <c r="L823">
        <v>1.27092E-3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7535.22</v>
      </c>
      <c r="C824">
        <v>7252.96</v>
      </c>
      <c r="D824">
        <v>7252.8</v>
      </c>
      <c r="E824">
        <v>6664.87</v>
      </c>
      <c r="F824">
        <v>112.717</v>
      </c>
      <c r="G824">
        <v>121.916</v>
      </c>
      <c r="H824">
        <v>20.545400000000001</v>
      </c>
      <c r="I824">
        <v>12.8674</v>
      </c>
      <c r="J824">
        <v>63.642499999999998</v>
      </c>
      <c r="K824">
        <v>6410.37</v>
      </c>
      <c r="L824">
        <v>1.2377200000000001E-3</v>
      </c>
      <c r="M824">
        <v>0.99511499999999997</v>
      </c>
      <c r="N824">
        <v>0</v>
      </c>
      <c r="O824" t="s">
        <v>42</v>
      </c>
    </row>
    <row r="825" spans="1:15" x14ac:dyDescent="0.25">
      <c r="A825" t="s">
        <v>41</v>
      </c>
      <c r="B825">
        <v>7522.9</v>
      </c>
      <c r="C825">
        <v>7240.9</v>
      </c>
      <c r="D825">
        <v>7240.75</v>
      </c>
      <c r="E825">
        <v>6658.73</v>
      </c>
      <c r="F825">
        <v>109.532</v>
      </c>
      <c r="G825">
        <v>120.652</v>
      </c>
      <c r="H825">
        <v>20.360299999999999</v>
      </c>
      <c r="I825">
        <v>12.7721</v>
      </c>
      <c r="J825">
        <v>62.7194</v>
      </c>
      <c r="K825">
        <v>6409.29</v>
      </c>
      <c r="L825">
        <v>1.23014E-3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7417.09</v>
      </c>
      <c r="C826">
        <v>7134.89</v>
      </c>
      <c r="D826">
        <v>7134.73</v>
      </c>
      <c r="E826">
        <v>6556.83</v>
      </c>
      <c r="F826">
        <v>107.947</v>
      </c>
      <c r="G826">
        <v>120.148</v>
      </c>
      <c r="H826">
        <v>20.3752</v>
      </c>
      <c r="I826">
        <v>12.8127</v>
      </c>
      <c r="J826">
        <v>62.542299999999997</v>
      </c>
      <c r="K826">
        <v>6309.29</v>
      </c>
      <c r="L826">
        <v>1.2685699999999999E-3</v>
      </c>
      <c r="M826">
        <v>0.99511400000000005</v>
      </c>
      <c r="N826">
        <v>0</v>
      </c>
      <c r="O826" t="s">
        <v>42</v>
      </c>
    </row>
    <row r="827" spans="1:15" x14ac:dyDescent="0.25">
      <c r="A827" t="s">
        <v>41</v>
      </c>
      <c r="B827">
        <v>7425.54</v>
      </c>
      <c r="C827">
        <v>7139.42</v>
      </c>
      <c r="D827">
        <v>7139.25</v>
      </c>
      <c r="E827">
        <v>6561.25</v>
      </c>
      <c r="F827">
        <v>107.52800000000001</v>
      </c>
      <c r="G827">
        <v>120.449</v>
      </c>
      <c r="H827">
        <v>20.282900000000001</v>
      </c>
      <c r="I827">
        <v>12.769299999999999</v>
      </c>
      <c r="J827">
        <v>62.694000000000003</v>
      </c>
      <c r="K827">
        <v>6313.64</v>
      </c>
      <c r="L827">
        <v>1.2549600000000001E-3</v>
      </c>
      <c r="M827">
        <v>0.99511499999999997</v>
      </c>
      <c r="N827">
        <v>0</v>
      </c>
      <c r="O827" t="s">
        <v>42</v>
      </c>
    </row>
    <row r="828" spans="1:15" x14ac:dyDescent="0.25">
      <c r="A828" t="s">
        <v>41</v>
      </c>
      <c r="B828">
        <v>7310.03</v>
      </c>
      <c r="C828">
        <v>7028.17</v>
      </c>
      <c r="D828">
        <v>7028.02</v>
      </c>
      <c r="E828">
        <v>6453.53</v>
      </c>
      <c r="F828">
        <v>105.33499999999999</v>
      </c>
      <c r="G828">
        <v>120.504</v>
      </c>
      <c r="H828">
        <v>20.167899999999999</v>
      </c>
      <c r="I828">
        <v>12.805099999999999</v>
      </c>
      <c r="J828">
        <v>62.994900000000001</v>
      </c>
      <c r="K828">
        <v>6208.55</v>
      </c>
      <c r="L828">
        <v>1.23011E-3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7326.22</v>
      </c>
      <c r="C829">
        <v>7043.41</v>
      </c>
      <c r="D829">
        <v>7043.27</v>
      </c>
      <c r="E829">
        <v>6468.28</v>
      </c>
      <c r="F829">
        <v>105.249</v>
      </c>
      <c r="G829">
        <v>119.66</v>
      </c>
      <c r="H829">
        <v>20.204599999999999</v>
      </c>
      <c r="I829">
        <v>12.721</v>
      </c>
      <c r="J829">
        <v>62.124099999999999</v>
      </c>
      <c r="K829">
        <v>6224.07</v>
      </c>
      <c r="L829">
        <v>1.2304099999999999E-3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7356.49</v>
      </c>
      <c r="C830">
        <v>7072.47</v>
      </c>
      <c r="D830">
        <v>7072.33</v>
      </c>
      <c r="E830">
        <v>6497.37</v>
      </c>
      <c r="F830">
        <v>105.236</v>
      </c>
      <c r="G830">
        <v>120.27800000000001</v>
      </c>
      <c r="H830">
        <v>20.132200000000001</v>
      </c>
      <c r="I830">
        <v>12.798500000000001</v>
      </c>
      <c r="J830">
        <v>62.833599999999997</v>
      </c>
      <c r="K830">
        <v>6252.75</v>
      </c>
      <c r="L830">
        <v>1.23083E-3</v>
      </c>
      <c r="M830">
        <v>0.99511499999999997</v>
      </c>
      <c r="N830">
        <v>0</v>
      </c>
      <c r="O830" t="s">
        <v>42</v>
      </c>
    </row>
    <row r="831" spans="1:15" x14ac:dyDescent="0.25">
      <c r="A831" t="s">
        <v>41</v>
      </c>
      <c r="B831">
        <v>7361.48</v>
      </c>
      <c r="C831">
        <v>7080.27</v>
      </c>
      <c r="D831">
        <v>7080.13</v>
      </c>
      <c r="E831">
        <v>6502.04</v>
      </c>
      <c r="F831">
        <v>107.649</v>
      </c>
      <c r="G831">
        <v>120.45099999999999</v>
      </c>
      <c r="H831">
        <v>20.2056</v>
      </c>
      <c r="I831">
        <v>12.8566</v>
      </c>
      <c r="J831">
        <v>62.640900000000002</v>
      </c>
      <c r="K831">
        <v>6254.61</v>
      </c>
      <c r="L831">
        <v>1.2339499999999999E-3</v>
      </c>
      <c r="M831">
        <v>0.99510600000000005</v>
      </c>
      <c r="N831">
        <v>0</v>
      </c>
      <c r="O831" t="s">
        <v>42</v>
      </c>
    </row>
    <row r="832" spans="1:15" x14ac:dyDescent="0.25">
      <c r="A832" t="s">
        <v>41</v>
      </c>
      <c r="B832">
        <v>7431.05</v>
      </c>
      <c r="C832">
        <v>7147.64</v>
      </c>
      <c r="D832">
        <v>7147.48</v>
      </c>
      <c r="E832">
        <v>6565.77</v>
      </c>
      <c r="F832">
        <v>109.28700000000001</v>
      </c>
      <c r="G832">
        <v>122.224</v>
      </c>
      <c r="H832">
        <v>20.717300000000002</v>
      </c>
      <c r="I832">
        <v>12.995900000000001</v>
      </c>
      <c r="J832">
        <v>63.62</v>
      </c>
      <c r="K832">
        <v>6314.52</v>
      </c>
      <c r="L832">
        <v>1.23054E-3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7493.8</v>
      </c>
      <c r="C833">
        <v>7208.19</v>
      </c>
      <c r="D833">
        <v>7208.04</v>
      </c>
      <c r="E833">
        <v>6624.26</v>
      </c>
      <c r="F833">
        <v>111.22199999999999</v>
      </c>
      <c r="G833">
        <v>120.681</v>
      </c>
      <c r="H833">
        <v>20.408200000000001</v>
      </c>
      <c r="I833">
        <v>12.776</v>
      </c>
      <c r="J833">
        <v>62.844000000000001</v>
      </c>
      <c r="K833">
        <v>6372.86</v>
      </c>
      <c r="L833">
        <v>1.26144E-3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7657.14</v>
      </c>
      <c r="C834">
        <v>7373.51</v>
      </c>
      <c r="D834">
        <v>7373.36</v>
      </c>
      <c r="E834">
        <v>6783.3</v>
      </c>
      <c r="F834">
        <v>113.75</v>
      </c>
      <c r="G834">
        <v>122.015</v>
      </c>
      <c r="H834">
        <v>20.6053</v>
      </c>
      <c r="I834">
        <v>13.097099999999999</v>
      </c>
      <c r="J834">
        <v>63.421799999999998</v>
      </c>
      <c r="K834">
        <v>6528.42</v>
      </c>
      <c r="L834">
        <v>1.2386400000000001E-3</v>
      </c>
      <c r="M834">
        <v>0.995116</v>
      </c>
      <c r="N834">
        <v>0</v>
      </c>
      <c r="O834" t="s">
        <v>42</v>
      </c>
    </row>
    <row r="835" spans="1:25" x14ac:dyDescent="0.25">
      <c r="A835" t="s">
        <v>41</v>
      </c>
      <c r="B835">
        <v>7644.74</v>
      </c>
      <c r="C835">
        <v>7360.08</v>
      </c>
      <c r="D835">
        <v>7359.92</v>
      </c>
      <c r="E835">
        <v>6768.69</v>
      </c>
      <c r="F835">
        <v>113.98699999999999</v>
      </c>
      <c r="G835">
        <v>121.595</v>
      </c>
      <c r="H835">
        <v>20.5</v>
      </c>
      <c r="I835">
        <v>12.793200000000001</v>
      </c>
      <c r="J835">
        <v>63.382800000000003</v>
      </c>
      <c r="K835">
        <v>6513.43</v>
      </c>
      <c r="L835">
        <v>1.2802099999999999E-3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7740.25</v>
      </c>
      <c r="C836">
        <v>7454.81</v>
      </c>
      <c r="D836">
        <v>7454.67</v>
      </c>
      <c r="E836">
        <v>6863.01</v>
      </c>
      <c r="F836">
        <v>115.667</v>
      </c>
      <c r="G836">
        <v>120.806</v>
      </c>
      <c r="H836">
        <v>20.4757</v>
      </c>
      <c r="I836">
        <v>12.800800000000001</v>
      </c>
      <c r="J836">
        <v>62.814700000000002</v>
      </c>
      <c r="K836">
        <v>6606.89</v>
      </c>
      <c r="L836">
        <v>1.2314800000000001E-3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7719.21</v>
      </c>
      <c r="C837">
        <v>7431.81</v>
      </c>
      <c r="D837">
        <v>7431.65</v>
      </c>
      <c r="E837">
        <v>6840.15</v>
      </c>
      <c r="F837">
        <v>113.74</v>
      </c>
      <c r="G837">
        <v>121.794</v>
      </c>
      <c r="H837">
        <v>20.960100000000001</v>
      </c>
      <c r="I837">
        <v>12.823600000000001</v>
      </c>
      <c r="J837">
        <v>63.365000000000002</v>
      </c>
      <c r="K837">
        <v>6585.09</v>
      </c>
      <c r="L837">
        <v>1.23106E-3</v>
      </c>
      <c r="M837">
        <v>0.995116</v>
      </c>
      <c r="N837">
        <v>0</v>
      </c>
      <c r="O837" t="s">
        <v>42</v>
      </c>
    </row>
    <row r="838" spans="1:25" x14ac:dyDescent="0.25">
      <c r="A838" t="s">
        <v>41</v>
      </c>
      <c r="B838">
        <v>7722.02</v>
      </c>
      <c r="C838">
        <v>7433.85</v>
      </c>
      <c r="D838">
        <v>7433.71</v>
      </c>
      <c r="E838">
        <v>6838.13</v>
      </c>
      <c r="F838">
        <v>115.56</v>
      </c>
      <c r="G838">
        <v>121.71899999999999</v>
      </c>
      <c r="H838">
        <v>20.470500000000001</v>
      </c>
      <c r="I838">
        <v>13.104799999999999</v>
      </c>
      <c r="J838">
        <v>63.381900000000002</v>
      </c>
      <c r="K838">
        <v>6581.61</v>
      </c>
      <c r="L838">
        <v>1.24942E-3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7658.7</v>
      </c>
      <c r="C839">
        <v>7371.65</v>
      </c>
      <c r="D839">
        <v>7371.48</v>
      </c>
      <c r="E839">
        <v>6779.66</v>
      </c>
      <c r="F839">
        <v>114.354</v>
      </c>
      <c r="G839">
        <v>121.84699999999999</v>
      </c>
      <c r="H839">
        <v>20.5625</v>
      </c>
      <c r="I839">
        <v>12.7822</v>
      </c>
      <c r="J839">
        <v>63.545099999999998</v>
      </c>
      <c r="K839">
        <v>6523.91</v>
      </c>
      <c r="L839">
        <v>1.2564E-3</v>
      </c>
      <c r="M839">
        <v>0.99511400000000005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7872.92</v>
      </c>
      <c r="C840">
        <v>7582.46</v>
      </c>
      <c r="D840">
        <v>7582.29</v>
      </c>
      <c r="E840">
        <v>6978.61</v>
      </c>
      <c r="F840">
        <v>120.899</v>
      </c>
      <c r="G840">
        <v>124.974</v>
      </c>
      <c r="H840">
        <v>20.889299999999999</v>
      </c>
      <c r="I840">
        <v>12.8416</v>
      </c>
      <c r="J840">
        <v>66.427700000000002</v>
      </c>
      <c r="K840">
        <v>6712.83</v>
      </c>
      <c r="L840">
        <v>1.2707300000000001E-3</v>
      </c>
      <c r="M840">
        <v>0.99511499999999997</v>
      </c>
      <c r="N840">
        <v>0</v>
      </c>
      <c r="O840" t="s">
        <v>42</v>
      </c>
      <c r="R840">
        <f>AVERAGE(B791:B840)</f>
        <v>7523.9636</v>
      </c>
      <c r="S840">
        <f>AVERAGE(C791:C840)</f>
        <v>7238.9484000000011</v>
      </c>
      <c r="U840">
        <f>_xlfn.VAR.P(B791:B840)</f>
        <v>19159.789639040009</v>
      </c>
      <c r="V840">
        <f>_xlfn.VAR.P(C791:C840)</f>
        <v>19008.354405440008</v>
      </c>
      <c r="X840">
        <f>1.96*SQRT(U840)/50</f>
        <v>5.4260205630769995</v>
      </c>
      <c r="Y840">
        <f>1.96*SQRT(V840)/50</f>
        <v>5.4045349211172029</v>
      </c>
    </row>
    <row r="841" spans="1:25" x14ac:dyDescent="0.25">
      <c r="A841" t="s">
        <v>43</v>
      </c>
      <c r="B841">
        <v>376366.68320000003</v>
      </c>
      <c r="C841" t="s">
        <v>36</v>
      </c>
    </row>
    <row r="842" spans="1:25" x14ac:dyDescent="0.25">
      <c r="A842" t="s">
        <v>44</v>
      </c>
      <c r="B842">
        <v>15178.6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1.2419499999999999E-3</v>
      </c>
      <c r="L842">
        <v>0.99511499999999997</v>
      </c>
      <c r="M842">
        <v>0</v>
      </c>
      <c r="N842" t="s">
        <v>42</v>
      </c>
    </row>
    <row r="843" spans="1:25" x14ac:dyDescent="0.25">
      <c r="A843" t="s">
        <v>44</v>
      </c>
      <c r="B843">
        <v>15231.8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1.2966799999999999E-3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15240.3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1.23226E-3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14850.3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1.2302400000000001E-3</v>
      </c>
      <c r="L845">
        <v>0.995116</v>
      </c>
      <c r="M845">
        <v>0</v>
      </c>
      <c r="N845" t="s">
        <v>42</v>
      </c>
    </row>
    <row r="846" spans="1:25" x14ac:dyDescent="0.25">
      <c r="A846" t="s">
        <v>44</v>
      </c>
      <c r="B846">
        <v>15151.7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1.25088E-3</v>
      </c>
      <c r="L846">
        <v>0.99511499999999997</v>
      </c>
      <c r="M846">
        <v>0</v>
      </c>
      <c r="N846" t="s">
        <v>42</v>
      </c>
    </row>
    <row r="847" spans="1:25" x14ac:dyDescent="0.25">
      <c r="A847" t="s">
        <v>44</v>
      </c>
      <c r="B847">
        <v>15554.4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1.2318299999999999E-3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15681.8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1.2422900000000001E-3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15369.6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1.26581E-3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15349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1.35469E-3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15333.5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1.2319900000000001E-3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15447.7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1.35512E-3</v>
      </c>
      <c r="L852">
        <v>0.99511400000000005</v>
      </c>
      <c r="M852">
        <v>0</v>
      </c>
      <c r="N852" t="s">
        <v>42</v>
      </c>
    </row>
    <row r="853" spans="1:14" x14ac:dyDescent="0.25">
      <c r="A853" t="s">
        <v>44</v>
      </c>
      <c r="B853">
        <v>15400.5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1.2338200000000001E-3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14947.4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1.23767E-3</v>
      </c>
      <c r="L854">
        <v>0.995116</v>
      </c>
      <c r="M854">
        <v>0</v>
      </c>
      <c r="N854" t="s">
        <v>42</v>
      </c>
    </row>
    <row r="855" spans="1:14" x14ac:dyDescent="0.25">
      <c r="A855" t="s">
        <v>44</v>
      </c>
      <c r="B855">
        <v>15150.3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1.29619E-3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14711.7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1.2302400000000001E-3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14817.3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1.2333299999999999E-3</v>
      </c>
      <c r="L857">
        <v>0.99511499999999997</v>
      </c>
      <c r="M857">
        <v>0</v>
      </c>
      <c r="N857" t="s">
        <v>42</v>
      </c>
    </row>
    <row r="858" spans="1:14" x14ac:dyDescent="0.25">
      <c r="A858" t="s">
        <v>44</v>
      </c>
      <c r="B858">
        <v>15155.1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1.2365799999999999E-3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15117.7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1.23346E-3</v>
      </c>
      <c r="L859">
        <v>0.99511499999999997</v>
      </c>
      <c r="M859">
        <v>0</v>
      </c>
      <c r="N859" t="s">
        <v>42</v>
      </c>
    </row>
    <row r="860" spans="1:14" x14ac:dyDescent="0.25">
      <c r="A860" t="s">
        <v>44</v>
      </c>
      <c r="B860">
        <v>15361.9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1.2300900000000001E-3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15036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1.23252E-3</v>
      </c>
      <c r="L861">
        <v>0.995116</v>
      </c>
      <c r="M861">
        <v>0</v>
      </c>
      <c r="N861" t="s">
        <v>42</v>
      </c>
    </row>
    <row r="862" spans="1:14" x14ac:dyDescent="0.25">
      <c r="A862" t="s">
        <v>44</v>
      </c>
      <c r="B862">
        <v>15464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1.2353799999999999E-3</v>
      </c>
      <c r="L862">
        <v>0.99511499999999997</v>
      </c>
      <c r="M862">
        <v>0</v>
      </c>
      <c r="N862" t="s">
        <v>42</v>
      </c>
    </row>
    <row r="863" spans="1:14" x14ac:dyDescent="0.25">
      <c r="A863" t="s">
        <v>44</v>
      </c>
      <c r="B863">
        <v>15686.5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1.23745E-3</v>
      </c>
      <c r="L863">
        <v>0.99511499999999997</v>
      </c>
      <c r="M863">
        <v>0</v>
      </c>
      <c r="N863" t="s">
        <v>42</v>
      </c>
    </row>
    <row r="864" spans="1:14" x14ac:dyDescent="0.25">
      <c r="A864" t="s">
        <v>44</v>
      </c>
      <c r="B864">
        <v>15438.7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2.0796399999999998E-3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15269.7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1.3002300000000001E-3</v>
      </c>
      <c r="L865">
        <v>0.995116</v>
      </c>
      <c r="M865">
        <v>0</v>
      </c>
      <c r="N865" t="s">
        <v>42</v>
      </c>
    </row>
    <row r="866" spans="1:14" x14ac:dyDescent="0.25">
      <c r="A866" t="s">
        <v>44</v>
      </c>
      <c r="B866">
        <v>15360.1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1.2573899999999999E-3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15387.3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1.25311E-3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15455.3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1.2331E-3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15076.4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1.2319099999999999E-3</v>
      </c>
      <c r="L869">
        <v>0.99511499999999997</v>
      </c>
      <c r="M869">
        <v>0</v>
      </c>
      <c r="N869" t="s">
        <v>42</v>
      </c>
    </row>
    <row r="870" spans="1:14" x14ac:dyDescent="0.25">
      <c r="A870" t="s">
        <v>44</v>
      </c>
      <c r="B870">
        <v>14902.8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1.2815400000000001E-3</v>
      </c>
      <c r="L870">
        <v>0.995116</v>
      </c>
      <c r="M870">
        <v>0</v>
      </c>
      <c r="N870" t="s">
        <v>42</v>
      </c>
    </row>
    <row r="871" spans="1:14" x14ac:dyDescent="0.25">
      <c r="A871" t="s">
        <v>44</v>
      </c>
      <c r="B871">
        <v>14970.1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1.2307399999999999E-3</v>
      </c>
      <c r="L871">
        <v>0.995116</v>
      </c>
      <c r="M871">
        <v>0</v>
      </c>
      <c r="N871" t="s">
        <v>42</v>
      </c>
    </row>
    <row r="872" spans="1:14" x14ac:dyDescent="0.25">
      <c r="A872" t="s">
        <v>44</v>
      </c>
      <c r="B872">
        <v>15091.2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1.2384500000000001E-3</v>
      </c>
      <c r="L872">
        <v>0.995116</v>
      </c>
      <c r="M872">
        <v>0</v>
      </c>
      <c r="N872" t="s">
        <v>42</v>
      </c>
    </row>
    <row r="873" spans="1:14" x14ac:dyDescent="0.25">
      <c r="A873" t="s">
        <v>44</v>
      </c>
      <c r="B873">
        <v>15014.6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1.2302700000000001E-3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15189.1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1.2303100000000001E-3</v>
      </c>
      <c r="L874">
        <v>0.99511499999999997</v>
      </c>
      <c r="M874">
        <v>0</v>
      </c>
      <c r="N874" t="s">
        <v>42</v>
      </c>
    </row>
    <row r="875" spans="1:14" x14ac:dyDescent="0.25">
      <c r="A875" t="s">
        <v>44</v>
      </c>
      <c r="B875">
        <v>15167.6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1.2358099999999999E-3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15150.2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1.23167E-3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15101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1.2569199999999999E-3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15353.6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1.2484E-3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15559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1.44728E-3</v>
      </c>
      <c r="L879">
        <v>0.99510600000000005</v>
      </c>
      <c r="M879">
        <v>0</v>
      </c>
      <c r="N879" t="s">
        <v>42</v>
      </c>
    </row>
    <row r="880" spans="1:14" x14ac:dyDescent="0.25">
      <c r="A880" t="s">
        <v>44</v>
      </c>
      <c r="B880">
        <v>15380.5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1.2349699999999999E-3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15289.5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1.2317000000000001E-3</v>
      </c>
      <c r="L881">
        <v>0.995116</v>
      </c>
      <c r="M881">
        <v>0</v>
      </c>
      <c r="N881" t="s">
        <v>42</v>
      </c>
    </row>
    <row r="882" spans="1:25" x14ac:dyDescent="0.25">
      <c r="A882" t="s">
        <v>44</v>
      </c>
      <c r="B882">
        <v>15155.4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1.2302599999999999E-3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15157.4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1.2821499999999999E-3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15364.9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1.2300900000000001E-3</v>
      </c>
      <c r="L884">
        <v>0.995116</v>
      </c>
      <c r="M884">
        <v>0</v>
      </c>
      <c r="N884" t="s">
        <v>42</v>
      </c>
    </row>
    <row r="885" spans="1:25" x14ac:dyDescent="0.25">
      <c r="A885" t="s">
        <v>44</v>
      </c>
      <c r="B885">
        <v>15060.6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1.3219099999999999E-3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14695.1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1.2343E-3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14715.6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1.2470199999999999E-3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15047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1.2308600000000001E-3</v>
      </c>
      <c r="L888">
        <v>0.995116</v>
      </c>
      <c r="M888">
        <v>0</v>
      </c>
      <c r="N888" t="s">
        <v>42</v>
      </c>
    </row>
    <row r="889" spans="1:25" x14ac:dyDescent="0.25">
      <c r="A889" t="s">
        <v>44</v>
      </c>
      <c r="B889">
        <v>15015.2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1.2381600000000001E-3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15317.3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1.6374E-3</v>
      </c>
      <c r="L890">
        <v>0.995116</v>
      </c>
      <c r="M890">
        <v>0</v>
      </c>
      <c r="N890" t="s">
        <v>42</v>
      </c>
    </row>
    <row r="891" spans="1:25" x14ac:dyDescent="0.25">
      <c r="A891" t="s">
        <v>44</v>
      </c>
      <c r="B891">
        <v>15328.7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1.24814E-3</v>
      </c>
      <c r="L891">
        <v>0.995116</v>
      </c>
      <c r="M891">
        <v>0</v>
      </c>
      <c r="N891" t="s">
        <v>42</v>
      </c>
    </row>
    <row r="892" spans="1:25" x14ac:dyDescent="0.25">
      <c r="A892" t="s">
        <v>44</v>
      </c>
      <c r="B892">
        <v>15042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1.25836E-3</v>
      </c>
      <c r="L892">
        <v>0.99511400000000005</v>
      </c>
      <c r="M892">
        <v>0</v>
      </c>
      <c r="N892" t="s">
        <v>42</v>
      </c>
    </row>
    <row r="893" spans="1:25" x14ac:dyDescent="0.25">
      <c r="A893" t="s">
        <v>44</v>
      </c>
      <c r="B893">
        <v>14863.9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1.23161E-3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15322.9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1.2327799999999999E-3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15635.2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1.25359E-3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15356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1.2306699999999999E-3</v>
      </c>
      <c r="L896">
        <v>0.99511499999999997</v>
      </c>
      <c r="M896">
        <v>0</v>
      </c>
      <c r="N896" t="s">
        <v>42</v>
      </c>
      <c r="R896">
        <f>AVERAGE(B847:B896)</f>
        <v>15216.365999999996</v>
      </c>
      <c r="S896">
        <f>AVERAGE(C847:C896)</f>
        <v>0</v>
      </c>
      <c r="U896">
        <f>_xlfn.VAR.P(B847:B896)</f>
        <v>58513.708643999991</v>
      </c>
      <c r="V896">
        <f>_xlfn.VAR.P(C847:C896)</f>
        <v>0</v>
      </c>
      <c r="X896">
        <f>1.96*SQRT(U896)/50</f>
        <v>9.4823259409659677</v>
      </c>
      <c r="Y896">
        <f>1.96*SQRT(V896)/50</f>
        <v>0</v>
      </c>
    </row>
    <row r="897" spans="1:13" x14ac:dyDescent="0.25">
      <c r="A897" t="s">
        <v>45</v>
      </c>
      <c r="B897">
        <v>760925.23659999995</v>
      </c>
      <c r="C897" t="s">
        <v>36</v>
      </c>
    </row>
    <row r="898" spans="1:13" x14ac:dyDescent="0.25">
      <c r="A898" t="s">
        <v>46</v>
      </c>
      <c r="B898">
        <v>7170.97</v>
      </c>
      <c r="C898">
        <v>6946.78</v>
      </c>
      <c r="D898">
        <v>6946.65</v>
      </c>
      <c r="E898">
        <v>6361.11</v>
      </c>
      <c r="F898">
        <v>111.524</v>
      </c>
      <c r="G898">
        <v>0</v>
      </c>
      <c r="H898">
        <v>20.3612</v>
      </c>
      <c r="I898">
        <v>0</v>
      </c>
      <c r="J898">
        <v>1.3524800000000001E-3</v>
      </c>
      <c r="K898">
        <v>0.995116</v>
      </c>
      <c r="L898">
        <v>0</v>
      </c>
      <c r="M898" t="s">
        <v>42</v>
      </c>
    </row>
    <row r="899" spans="1:13" x14ac:dyDescent="0.25">
      <c r="A899" t="s">
        <v>46</v>
      </c>
      <c r="B899">
        <v>7126.51</v>
      </c>
      <c r="C899">
        <v>6901.75</v>
      </c>
      <c r="D899">
        <v>6901.61</v>
      </c>
      <c r="E899">
        <v>6318.41</v>
      </c>
      <c r="F899">
        <v>108.77800000000001</v>
      </c>
      <c r="G899">
        <v>0</v>
      </c>
      <c r="H899">
        <v>20.3369</v>
      </c>
      <c r="I899">
        <v>0</v>
      </c>
      <c r="J899">
        <v>1.2300600000000001E-3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6996.36</v>
      </c>
      <c r="C900">
        <v>6771.45</v>
      </c>
      <c r="D900">
        <v>6771.32</v>
      </c>
      <c r="E900">
        <v>6193.06</v>
      </c>
      <c r="F900">
        <v>106.218</v>
      </c>
      <c r="G900">
        <v>0</v>
      </c>
      <c r="H900">
        <v>20.264900000000001</v>
      </c>
      <c r="I900">
        <v>0</v>
      </c>
      <c r="J900">
        <v>1.2374899999999999E-3</v>
      </c>
      <c r="K900">
        <v>0.99511400000000005</v>
      </c>
      <c r="L900">
        <v>0</v>
      </c>
      <c r="M900" t="s">
        <v>42</v>
      </c>
    </row>
    <row r="901" spans="1:13" x14ac:dyDescent="0.25">
      <c r="A901" t="s">
        <v>46</v>
      </c>
      <c r="B901">
        <v>7025.51</v>
      </c>
      <c r="C901">
        <v>6800.81</v>
      </c>
      <c r="D901">
        <v>6800.69</v>
      </c>
      <c r="E901">
        <v>6221.43</v>
      </c>
      <c r="F901">
        <v>107.44499999999999</v>
      </c>
      <c r="G901">
        <v>0</v>
      </c>
      <c r="H901">
        <v>20.401599999999998</v>
      </c>
      <c r="I901">
        <v>0</v>
      </c>
      <c r="J901">
        <v>1.2647800000000001E-3</v>
      </c>
      <c r="K901">
        <v>0.995116</v>
      </c>
      <c r="L901">
        <v>0</v>
      </c>
      <c r="M901" t="s">
        <v>42</v>
      </c>
    </row>
    <row r="902" spans="1:13" x14ac:dyDescent="0.25">
      <c r="A902" t="s">
        <v>46</v>
      </c>
      <c r="B902">
        <v>7051.92</v>
      </c>
      <c r="C902">
        <v>6827.5</v>
      </c>
      <c r="D902">
        <v>6827.39</v>
      </c>
      <c r="E902">
        <v>6246.24</v>
      </c>
      <c r="F902">
        <v>107.06100000000001</v>
      </c>
      <c r="G902">
        <v>0</v>
      </c>
      <c r="H902">
        <v>20.1509</v>
      </c>
      <c r="I902">
        <v>0</v>
      </c>
      <c r="J902">
        <v>1.2646300000000001E-3</v>
      </c>
      <c r="K902">
        <v>0.99511499999999997</v>
      </c>
      <c r="L902">
        <v>0</v>
      </c>
      <c r="M902" t="s">
        <v>42</v>
      </c>
    </row>
    <row r="903" spans="1:13" x14ac:dyDescent="0.25">
      <c r="A903" t="s">
        <v>46</v>
      </c>
      <c r="B903">
        <v>7137.29</v>
      </c>
      <c r="C903">
        <v>6912.86</v>
      </c>
      <c r="D903">
        <v>6912.75</v>
      </c>
      <c r="E903">
        <v>6329.85</v>
      </c>
      <c r="F903">
        <v>108.622</v>
      </c>
      <c r="G903">
        <v>0</v>
      </c>
      <c r="H903">
        <v>20.323499999999999</v>
      </c>
      <c r="I903">
        <v>0</v>
      </c>
      <c r="J903">
        <v>1.2367700000000001E-3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7081.38</v>
      </c>
      <c r="C904">
        <v>6856.73</v>
      </c>
      <c r="D904">
        <v>6856.61</v>
      </c>
      <c r="E904">
        <v>6276.08</v>
      </c>
      <c r="F904">
        <v>107.468</v>
      </c>
      <c r="G904">
        <v>0</v>
      </c>
      <c r="H904">
        <v>20.313099999999999</v>
      </c>
      <c r="I904">
        <v>0</v>
      </c>
      <c r="J904">
        <v>1.4210399999999999E-3</v>
      </c>
      <c r="K904">
        <v>0.99511499999999997</v>
      </c>
      <c r="L904">
        <v>0</v>
      </c>
      <c r="M904" t="s">
        <v>42</v>
      </c>
    </row>
    <row r="905" spans="1:13" x14ac:dyDescent="0.25">
      <c r="A905" t="s">
        <v>46</v>
      </c>
      <c r="B905">
        <v>6969.58</v>
      </c>
      <c r="C905">
        <v>6743.84</v>
      </c>
      <c r="D905">
        <v>6743.72</v>
      </c>
      <c r="E905">
        <v>6166.61</v>
      </c>
      <c r="F905">
        <v>105.01</v>
      </c>
      <c r="G905">
        <v>0</v>
      </c>
      <c r="H905">
        <v>20.299600000000002</v>
      </c>
      <c r="I905">
        <v>0</v>
      </c>
      <c r="J905">
        <v>1.235E-3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7245.76</v>
      </c>
      <c r="C906">
        <v>7020.33</v>
      </c>
      <c r="D906">
        <v>7020.2</v>
      </c>
      <c r="E906">
        <v>6428.45</v>
      </c>
      <c r="F906">
        <v>112.646</v>
      </c>
      <c r="G906">
        <v>0</v>
      </c>
      <c r="H906">
        <v>20.704599999999999</v>
      </c>
      <c r="I906">
        <v>0</v>
      </c>
      <c r="J906">
        <v>1.23142E-3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7324.22</v>
      </c>
      <c r="C907">
        <v>7098.57</v>
      </c>
      <c r="D907">
        <v>7098.44</v>
      </c>
      <c r="E907">
        <v>6506.77</v>
      </c>
      <c r="F907">
        <v>114.726</v>
      </c>
      <c r="G907">
        <v>0</v>
      </c>
      <c r="H907">
        <v>21.234400000000001</v>
      </c>
      <c r="I907">
        <v>0</v>
      </c>
      <c r="J907">
        <v>1.2496199999999999E-3</v>
      </c>
      <c r="K907">
        <v>0.995116</v>
      </c>
      <c r="L907">
        <v>0</v>
      </c>
      <c r="M907" t="s">
        <v>42</v>
      </c>
    </row>
    <row r="908" spans="1:13" x14ac:dyDescent="0.25">
      <c r="A908" t="s">
        <v>46</v>
      </c>
      <c r="B908">
        <v>7391.6</v>
      </c>
      <c r="C908">
        <v>7164.73</v>
      </c>
      <c r="D908">
        <v>7164.59</v>
      </c>
      <c r="E908">
        <v>6567.32</v>
      </c>
      <c r="F908">
        <v>114.723</v>
      </c>
      <c r="G908">
        <v>0</v>
      </c>
      <c r="H908">
        <v>20.596699999999998</v>
      </c>
      <c r="I908">
        <v>0</v>
      </c>
      <c r="J908">
        <v>1.2516199999999999E-3</v>
      </c>
      <c r="K908">
        <v>0.99511499999999997</v>
      </c>
      <c r="L908">
        <v>0</v>
      </c>
      <c r="M908" t="s">
        <v>42</v>
      </c>
    </row>
    <row r="909" spans="1:13" x14ac:dyDescent="0.25">
      <c r="A909" t="s">
        <v>46</v>
      </c>
      <c r="B909">
        <v>7390.09</v>
      </c>
      <c r="C909">
        <v>7162.03</v>
      </c>
      <c r="D909">
        <v>7161.9</v>
      </c>
      <c r="E909">
        <v>6563.91</v>
      </c>
      <c r="F909">
        <v>113.73699999999999</v>
      </c>
      <c r="G909">
        <v>0</v>
      </c>
      <c r="H909">
        <v>20.636900000000001</v>
      </c>
      <c r="I909">
        <v>0</v>
      </c>
      <c r="J909">
        <v>1.2315200000000001E-3</v>
      </c>
      <c r="K909">
        <v>0.995116</v>
      </c>
      <c r="L909">
        <v>0</v>
      </c>
      <c r="M909" t="s">
        <v>42</v>
      </c>
    </row>
    <row r="910" spans="1:13" x14ac:dyDescent="0.25">
      <c r="A910" t="s">
        <v>46</v>
      </c>
      <c r="B910">
        <v>7409.62</v>
      </c>
      <c r="C910">
        <v>7183.69</v>
      </c>
      <c r="D910">
        <v>7183.56</v>
      </c>
      <c r="E910">
        <v>6586</v>
      </c>
      <c r="F910">
        <v>115.16500000000001</v>
      </c>
      <c r="G910">
        <v>0</v>
      </c>
      <c r="H910">
        <v>20.735099999999999</v>
      </c>
      <c r="I910">
        <v>0</v>
      </c>
      <c r="J910">
        <v>1.47478E-3</v>
      </c>
      <c r="K910">
        <v>0.995116</v>
      </c>
      <c r="L910">
        <v>0</v>
      </c>
      <c r="M910" t="s">
        <v>42</v>
      </c>
    </row>
    <row r="911" spans="1:13" x14ac:dyDescent="0.25">
      <c r="A911" t="s">
        <v>46</v>
      </c>
      <c r="B911">
        <v>7423.86</v>
      </c>
      <c r="C911">
        <v>7198.27</v>
      </c>
      <c r="D911">
        <v>7198.14</v>
      </c>
      <c r="E911">
        <v>6598.54</v>
      </c>
      <c r="F911">
        <v>116.89700000000001</v>
      </c>
      <c r="G911">
        <v>0</v>
      </c>
      <c r="H911">
        <v>20.654</v>
      </c>
      <c r="I911">
        <v>0</v>
      </c>
      <c r="J911">
        <v>1.23646E-3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7402.8</v>
      </c>
      <c r="C912">
        <v>7176.59</v>
      </c>
      <c r="D912">
        <v>7176.47</v>
      </c>
      <c r="E912">
        <v>6580.38</v>
      </c>
      <c r="F912">
        <v>114.11799999999999</v>
      </c>
      <c r="G912">
        <v>0</v>
      </c>
      <c r="H912">
        <v>20.600100000000001</v>
      </c>
      <c r="I912">
        <v>0</v>
      </c>
      <c r="J912">
        <v>1.2300799999999999E-3</v>
      </c>
      <c r="K912">
        <v>0.995116</v>
      </c>
      <c r="L912">
        <v>0</v>
      </c>
      <c r="M912" t="s">
        <v>42</v>
      </c>
    </row>
    <row r="913" spans="1:13" x14ac:dyDescent="0.25">
      <c r="A913" t="s">
        <v>46</v>
      </c>
      <c r="B913">
        <v>7409.17</v>
      </c>
      <c r="C913">
        <v>7183.11</v>
      </c>
      <c r="D913">
        <v>7182.98</v>
      </c>
      <c r="E913">
        <v>6583.97</v>
      </c>
      <c r="F913">
        <v>116.58499999999999</v>
      </c>
      <c r="G913">
        <v>0</v>
      </c>
      <c r="H913">
        <v>20.7685</v>
      </c>
      <c r="I913">
        <v>0</v>
      </c>
      <c r="J913">
        <v>1.2344299999999999E-3</v>
      </c>
      <c r="K913">
        <v>0.99511499999999997</v>
      </c>
      <c r="L913">
        <v>0</v>
      </c>
      <c r="M913" t="s">
        <v>42</v>
      </c>
    </row>
    <row r="914" spans="1:13" x14ac:dyDescent="0.25">
      <c r="A914" t="s">
        <v>46</v>
      </c>
      <c r="B914">
        <v>7460.65</v>
      </c>
      <c r="C914">
        <v>7232.42</v>
      </c>
      <c r="D914">
        <v>7232.28</v>
      </c>
      <c r="E914">
        <v>6630.96</v>
      </c>
      <c r="F914">
        <v>119.003</v>
      </c>
      <c r="G914">
        <v>0</v>
      </c>
      <c r="H914">
        <v>21.0823</v>
      </c>
      <c r="I914">
        <v>0</v>
      </c>
      <c r="J914">
        <v>1.2560200000000001E-3</v>
      </c>
      <c r="K914">
        <v>0.99510699999999996</v>
      </c>
      <c r="L914">
        <v>0</v>
      </c>
      <c r="M914" t="s">
        <v>42</v>
      </c>
    </row>
    <row r="915" spans="1:13" x14ac:dyDescent="0.25">
      <c r="A915" t="s">
        <v>46</v>
      </c>
      <c r="B915">
        <v>7352.41</v>
      </c>
      <c r="C915">
        <v>7125.48</v>
      </c>
      <c r="D915">
        <v>7125.35</v>
      </c>
      <c r="E915">
        <v>6530.12</v>
      </c>
      <c r="F915">
        <v>115.229</v>
      </c>
      <c r="G915">
        <v>0</v>
      </c>
      <c r="H915">
        <v>20.7317</v>
      </c>
      <c r="I915">
        <v>0</v>
      </c>
      <c r="J915">
        <v>1.2338399999999999E-3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7274.07</v>
      </c>
      <c r="C916">
        <v>7045.18</v>
      </c>
      <c r="D916">
        <v>7045.05</v>
      </c>
      <c r="E916">
        <v>6454.74</v>
      </c>
      <c r="F916">
        <v>112.27</v>
      </c>
      <c r="G916">
        <v>0</v>
      </c>
      <c r="H916">
        <v>20.616700000000002</v>
      </c>
      <c r="I916">
        <v>0</v>
      </c>
      <c r="J916">
        <v>1.23182E-3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7254.97</v>
      </c>
      <c r="C917">
        <v>7026.82</v>
      </c>
      <c r="D917">
        <v>7026.7</v>
      </c>
      <c r="E917">
        <v>6434.21</v>
      </c>
      <c r="F917">
        <v>111.554</v>
      </c>
      <c r="G917">
        <v>0</v>
      </c>
      <c r="H917">
        <v>20.937000000000001</v>
      </c>
      <c r="I917">
        <v>0</v>
      </c>
      <c r="J917">
        <v>1.2408499999999999E-3</v>
      </c>
      <c r="K917">
        <v>0.995112</v>
      </c>
      <c r="L917">
        <v>0</v>
      </c>
      <c r="M917" t="s">
        <v>42</v>
      </c>
    </row>
    <row r="918" spans="1:13" x14ac:dyDescent="0.25">
      <c r="A918" t="s">
        <v>46</v>
      </c>
      <c r="B918">
        <v>7240.93</v>
      </c>
      <c r="C918">
        <v>7015.94</v>
      </c>
      <c r="D918">
        <v>7015.82</v>
      </c>
      <c r="E918">
        <v>6426.66</v>
      </c>
      <c r="F918">
        <v>112.316</v>
      </c>
      <c r="G918">
        <v>0</v>
      </c>
      <c r="H918">
        <v>20.8706</v>
      </c>
      <c r="I918">
        <v>0</v>
      </c>
      <c r="J918">
        <v>1.2305700000000001E-3</v>
      </c>
      <c r="K918">
        <v>0.99511400000000005</v>
      </c>
      <c r="L918">
        <v>0</v>
      </c>
      <c r="M918" t="s">
        <v>42</v>
      </c>
    </row>
    <row r="919" spans="1:13" x14ac:dyDescent="0.25">
      <c r="A919" t="s">
        <v>46</v>
      </c>
      <c r="B919">
        <v>7276.82</v>
      </c>
      <c r="C919">
        <v>7050.4</v>
      </c>
      <c r="D919">
        <v>7050.27</v>
      </c>
      <c r="E919">
        <v>6459.14</v>
      </c>
      <c r="F919">
        <v>112.699</v>
      </c>
      <c r="G919">
        <v>0</v>
      </c>
      <c r="H919">
        <v>20.790800000000001</v>
      </c>
      <c r="I919">
        <v>0</v>
      </c>
      <c r="J919">
        <v>1.2835399999999999E-3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7297.63</v>
      </c>
      <c r="C920">
        <v>7071.99</v>
      </c>
      <c r="D920">
        <v>7071.86</v>
      </c>
      <c r="E920">
        <v>6481</v>
      </c>
      <c r="F920">
        <v>112.032</v>
      </c>
      <c r="G920">
        <v>0</v>
      </c>
      <c r="H920">
        <v>20.807600000000001</v>
      </c>
      <c r="I920">
        <v>0</v>
      </c>
      <c r="J920">
        <v>1.23262E-3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7310.16</v>
      </c>
      <c r="C921">
        <v>7083.25</v>
      </c>
      <c r="D921">
        <v>7083.12</v>
      </c>
      <c r="E921">
        <v>6487.86</v>
      </c>
      <c r="F921">
        <v>115.40300000000001</v>
      </c>
      <c r="G921">
        <v>0</v>
      </c>
      <c r="H921">
        <v>20.811299999999999</v>
      </c>
      <c r="I921">
        <v>0</v>
      </c>
      <c r="J921">
        <v>1.59632E-3</v>
      </c>
      <c r="K921">
        <v>0.99511499999999997</v>
      </c>
      <c r="L921">
        <v>0</v>
      </c>
      <c r="M921" t="s">
        <v>42</v>
      </c>
    </row>
    <row r="922" spans="1:13" x14ac:dyDescent="0.25">
      <c r="A922" t="s">
        <v>46</v>
      </c>
      <c r="B922">
        <v>7256.54</v>
      </c>
      <c r="C922">
        <v>7031.18</v>
      </c>
      <c r="D922">
        <v>7031.05</v>
      </c>
      <c r="E922">
        <v>6433.18</v>
      </c>
      <c r="F922">
        <v>114.001</v>
      </c>
      <c r="G922">
        <v>0</v>
      </c>
      <c r="H922">
        <v>20.843499999999999</v>
      </c>
      <c r="I922">
        <v>0</v>
      </c>
      <c r="J922">
        <v>1.2329800000000001E-3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7118.54</v>
      </c>
      <c r="C923">
        <v>6892.89</v>
      </c>
      <c r="D923">
        <v>6892.76</v>
      </c>
      <c r="E923">
        <v>6306.46</v>
      </c>
      <c r="F923">
        <v>110.679</v>
      </c>
      <c r="G923">
        <v>0</v>
      </c>
      <c r="H923">
        <v>20.620799999999999</v>
      </c>
      <c r="I923">
        <v>0</v>
      </c>
      <c r="J923">
        <v>1.23482E-3</v>
      </c>
      <c r="K923">
        <v>0.995116</v>
      </c>
      <c r="L923">
        <v>0</v>
      </c>
      <c r="M923" t="s">
        <v>42</v>
      </c>
    </row>
    <row r="924" spans="1:13" x14ac:dyDescent="0.25">
      <c r="A924" t="s">
        <v>46</v>
      </c>
      <c r="B924">
        <v>7040.18</v>
      </c>
      <c r="C924">
        <v>6814.68</v>
      </c>
      <c r="D924">
        <v>6814.54</v>
      </c>
      <c r="E924">
        <v>6234.95</v>
      </c>
      <c r="F924">
        <v>107.80200000000001</v>
      </c>
      <c r="G924">
        <v>0</v>
      </c>
      <c r="H924">
        <v>20.456299999999999</v>
      </c>
      <c r="I924">
        <v>0</v>
      </c>
      <c r="J924">
        <v>1.2301199999999999E-3</v>
      </c>
      <c r="K924">
        <v>0.995116</v>
      </c>
      <c r="L924">
        <v>0</v>
      </c>
      <c r="M924" t="s">
        <v>42</v>
      </c>
    </row>
    <row r="925" spans="1:13" x14ac:dyDescent="0.25">
      <c r="A925" t="s">
        <v>46</v>
      </c>
      <c r="B925">
        <v>6959.32</v>
      </c>
      <c r="C925">
        <v>6733.79</v>
      </c>
      <c r="D925">
        <v>6733.66</v>
      </c>
      <c r="E925">
        <v>6157.47</v>
      </c>
      <c r="F925">
        <v>105.221</v>
      </c>
      <c r="G925">
        <v>0</v>
      </c>
      <c r="H925">
        <v>20.2532</v>
      </c>
      <c r="I925">
        <v>0</v>
      </c>
      <c r="J925">
        <v>1.27421E-3</v>
      </c>
      <c r="K925">
        <v>0.995116</v>
      </c>
      <c r="L925">
        <v>0</v>
      </c>
      <c r="M925" t="s">
        <v>42</v>
      </c>
    </row>
    <row r="926" spans="1:13" x14ac:dyDescent="0.25">
      <c r="A926" t="s">
        <v>46</v>
      </c>
      <c r="B926">
        <v>7004.7</v>
      </c>
      <c r="C926">
        <v>6779.31</v>
      </c>
      <c r="D926">
        <v>6779.16</v>
      </c>
      <c r="E926">
        <v>6200.94</v>
      </c>
      <c r="F926">
        <v>106.77</v>
      </c>
      <c r="G926">
        <v>0</v>
      </c>
      <c r="H926">
        <v>20.250800000000002</v>
      </c>
      <c r="I926">
        <v>0</v>
      </c>
      <c r="J926">
        <v>1.2813200000000001E-3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7021.25</v>
      </c>
      <c r="C927">
        <v>6794.74</v>
      </c>
      <c r="D927">
        <v>6794.61</v>
      </c>
      <c r="E927">
        <v>6215.44</v>
      </c>
      <c r="F927">
        <v>106.563</v>
      </c>
      <c r="G927">
        <v>0</v>
      </c>
      <c r="H927">
        <v>20.290500000000002</v>
      </c>
      <c r="I927">
        <v>0</v>
      </c>
      <c r="J927">
        <v>1.2960700000000001E-3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7007.9</v>
      </c>
      <c r="C928">
        <v>6782.37</v>
      </c>
      <c r="D928">
        <v>6782.23</v>
      </c>
      <c r="E928">
        <v>6202.19</v>
      </c>
      <c r="F928">
        <v>106.619</v>
      </c>
      <c r="G928">
        <v>0</v>
      </c>
      <c r="H928">
        <v>20.3566</v>
      </c>
      <c r="I928">
        <v>0</v>
      </c>
      <c r="J928">
        <v>1.26205E-3</v>
      </c>
      <c r="K928">
        <v>0.99511499999999997</v>
      </c>
      <c r="L928">
        <v>0</v>
      </c>
      <c r="M928" t="s">
        <v>42</v>
      </c>
    </row>
    <row r="929" spans="1:13" x14ac:dyDescent="0.25">
      <c r="A929" t="s">
        <v>46</v>
      </c>
      <c r="B929">
        <v>7004.07</v>
      </c>
      <c r="C929">
        <v>6777.28</v>
      </c>
      <c r="D929">
        <v>6777.15</v>
      </c>
      <c r="E929">
        <v>6197.85</v>
      </c>
      <c r="F929">
        <v>106.357</v>
      </c>
      <c r="G929">
        <v>0</v>
      </c>
      <c r="H929">
        <v>20.311199999999999</v>
      </c>
      <c r="I929">
        <v>0</v>
      </c>
      <c r="J929">
        <v>1.24658E-3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6991.2</v>
      </c>
      <c r="C930">
        <v>6765.28</v>
      </c>
      <c r="D930">
        <v>6765.13</v>
      </c>
      <c r="E930">
        <v>6186.58</v>
      </c>
      <c r="F930">
        <v>106.92100000000001</v>
      </c>
      <c r="G930">
        <v>0</v>
      </c>
      <c r="H930">
        <v>20.2742</v>
      </c>
      <c r="I930">
        <v>0</v>
      </c>
      <c r="J930">
        <v>1.23091E-3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7125.51</v>
      </c>
      <c r="C931">
        <v>6899.03</v>
      </c>
      <c r="D931">
        <v>6898.88</v>
      </c>
      <c r="E931">
        <v>6314.28</v>
      </c>
      <c r="F931">
        <v>110.43899999999999</v>
      </c>
      <c r="G931">
        <v>0</v>
      </c>
      <c r="H931">
        <v>20.519100000000002</v>
      </c>
      <c r="I931">
        <v>0</v>
      </c>
      <c r="J931">
        <v>1.27301E-3</v>
      </c>
      <c r="K931">
        <v>0.995116</v>
      </c>
      <c r="L931">
        <v>0</v>
      </c>
      <c r="M931" t="s">
        <v>42</v>
      </c>
    </row>
    <row r="932" spans="1:13" x14ac:dyDescent="0.25">
      <c r="A932" t="s">
        <v>46</v>
      </c>
      <c r="B932">
        <v>7139.75</v>
      </c>
      <c r="C932">
        <v>6913.73</v>
      </c>
      <c r="D932">
        <v>6913.59</v>
      </c>
      <c r="E932">
        <v>6328.96</v>
      </c>
      <c r="F932">
        <v>109.95099999999999</v>
      </c>
      <c r="G932">
        <v>0</v>
      </c>
      <c r="H932">
        <v>20.3413</v>
      </c>
      <c r="I932">
        <v>0</v>
      </c>
      <c r="J932">
        <v>1.2547999999999999E-3</v>
      </c>
      <c r="K932">
        <v>0.995116</v>
      </c>
      <c r="L932">
        <v>0</v>
      </c>
      <c r="M932" t="s">
        <v>42</v>
      </c>
    </row>
    <row r="933" spans="1:13" x14ac:dyDescent="0.25">
      <c r="A933" t="s">
        <v>46</v>
      </c>
      <c r="B933">
        <v>7100.4</v>
      </c>
      <c r="C933">
        <v>6874.68</v>
      </c>
      <c r="D933">
        <v>6874.55</v>
      </c>
      <c r="E933">
        <v>6291.55</v>
      </c>
      <c r="F933">
        <v>108.815</v>
      </c>
      <c r="G933">
        <v>0</v>
      </c>
      <c r="H933">
        <v>20.250299999999999</v>
      </c>
      <c r="I933">
        <v>0</v>
      </c>
      <c r="J933">
        <v>1.2681000000000001E-3</v>
      </c>
      <c r="K933">
        <v>0.99511499999999997</v>
      </c>
      <c r="L933">
        <v>0</v>
      </c>
      <c r="M933" t="s">
        <v>42</v>
      </c>
    </row>
    <row r="934" spans="1:13" x14ac:dyDescent="0.25">
      <c r="A934" t="s">
        <v>46</v>
      </c>
      <c r="B934">
        <v>7119.37</v>
      </c>
      <c r="C934">
        <v>6894.96</v>
      </c>
      <c r="D934">
        <v>6894.82</v>
      </c>
      <c r="E934">
        <v>6311.21</v>
      </c>
      <c r="F934">
        <v>109.492</v>
      </c>
      <c r="G934">
        <v>0</v>
      </c>
      <c r="H934">
        <v>20.3475</v>
      </c>
      <c r="I934">
        <v>0</v>
      </c>
      <c r="J934">
        <v>1.3013600000000001E-3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7009.67</v>
      </c>
      <c r="C935">
        <v>6785.04</v>
      </c>
      <c r="D935">
        <v>6784.91</v>
      </c>
      <c r="E935">
        <v>6206</v>
      </c>
      <c r="F935">
        <v>106.621</v>
      </c>
      <c r="G935">
        <v>0</v>
      </c>
      <c r="H935">
        <v>20.2653</v>
      </c>
      <c r="I935">
        <v>0</v>
      </c>
      <c r="J935">
        <v>1.2644900000000001E-3</v>
      </c>
      <c r="K935">
        <v>0.99511499999999997</v>
      </c>
      <c r="L935">
        <v>0</v>
      </c>
      <c r="M935" t="s">
        <v>42</v>
      </c>
    </row>
    <row r="936" spans="1:13" x14ac:dyDescent="0.25">
      <c r="A936" t="s">
        <v>46</v>
      </c>
      <c r="B936">
        <v>7071.66</v>
      </c>
      <c r="C936">
        <v>6847.05</v>
      </c>
      <c r="D936">
        <v>6846.9</v>
      </c>
      <c r="E936">
        <v>6264.46</v>
      </c>
      <c r="F936">
        <v>107.869</v>
      </c>
      <c r="G936">
        <v>0</v>
      </c>
      <c r="H936">
        <v>20.343699999999998</v>
      </c>
      <c r="I936">
        <v>0</v>
      </c>
      <c r="J936">
        <v>1.23375E-3</v>
      </c>
      <c r="K936">
        <v>0.99511499999999997</v>
      </c>
      <c r="L936">
        <v>0</v>
      </c>
      <c r="M936" t="s">
        <v>42</v>
      </c>
    </row>
    <row r="937" spans="1:13" x14ac:dyDescent="0.25">
      <c r="A937" t="s">
        <v>46</v>
      </c>
      <c r="B937">
        <v>6949.47</v>
      </c>
      <c r="C937">
        <v>6724.41</v>
      </c>
      <c r="D937">
        <v>6724.26</v>
      </c>
      <c r="E937">
        <v>6147.57</v>
      </c>
      <c r="F937">
        <v>105.13200000000001</v>
      </c>
      <c r="G937">
        <v>0</v>
      </c>
      <c r="H937">
        <v>20.238399999999999</v>
      </c>
      <c r="I937">
        <v>0</v>
      </c>
      <c r="J937">
        <v>1.26801E-3</v>
      </c>
      <c r="K937">
        <v>0.995116</v>
      </c>
      <c r="L937">
        <v>0</v>
      </c>
      <c r="M937" t="s">
        <v>42</v>
      </c>
    </row>
    <row r="938" spans="1:13" x14ac:dyDescent="0.25">
      <c r="A938" t="s">
        <v>46</v>
      </c>
      <c r="B938">
        <v>7077.1</v>
      </c>
      <c r="C938">
        <v>6852.61</v>
      </c>
      <c r="D938">
        <v>6852.46</v>
      </c>
      <c r="E938">
        <v>6269.17</v>
      </c>
      <c r="F938">
        <v>109.86</v>
      </c>
      <c r="G938">
        <v>0</v>
      </c>
      <c r="H938">
        <v>20.617799999999999</v>
      </c>
      <c r="I938">
        <v>0</v>
      </c>
      <c r="J938">
        <v>1.25814E-3</v>
      </c>
      <c r="K938">
        <v>0.995116</v>
      </c>
      <c r="L938">
        <v>0</v>
      </c>
      <c r="M938" t="s">
        <v>42</v>
      </c>
    </row>
    <row r="939" spans="1:13" x14ac:dyDescent="0.25">
      <c r="A939" t="s">
        <v>46</v>
      </c>
      <c r="B939">
        <v>7095.6</v>
      </c>
      <c r="C939">
        <v>6871.08</v>
      </c>
      <c r="D939">
        <v>6870.92</v>
      </c>
      <c r="E939">
        <v>6283.85</v>
      </c>
      <c r="F939">
        <v>110.384</v>
      </c>
      <c r="G939">
        <v>0</v>
      </c>
      <c r="H939">
        <v>20.746700000000001</v>
      </c>
      <c r="I939">
        <v>0</v>
      </c>
      <c r="J939">
        <v>1.3818999999999999E-3</v>
      </c>
      <c r="K939">
        <v>0.995116</v>
      </c>
      <c r="L939">
        <v>0</v>
      </c>
      <c r="M939" t="s">
        <v>42</v>
      </c>
    </row>
    <row r="940" spans="1:13" x14ac:dyDescent="0.25">
      <c r="A940" t="s">
        <v>46</v>
      </c>
      <c r="B940">
        <v>7136.75</v>
      </c>
      <c r="C940">
        <v>6912.35</v>
      </c>
      <c r="D940">
        <v>6912.21</v>
      </c>
      <c r="E940">
        <v>6327.35</v>
      </c>
      <c r="F940">
        <v>109.58199999999999</v>
      </c>
      <c r="G940">
        <v>0</v>
      </c>
      <c r="H940">
        <v>20.667100000000001</v>
      </c>
      <c r="I940">
        <v>0</v>
      </c>
      <c r="J940">
        <v>1.2338799999999999E-3</v>
      </c>
      <c r="K940">
        <v>0.99511400000000005</v>
      </c>
      <c r="L940">
        <v>0</v>
      </c>
      <c r="M940" t="s">
        <v>42</v>
      </c>
    </row>
    <row r="941" spans="1:13" x14ac:dyDescent="0.25">
      <c r="A941" t="s">
        <v>46</v>
      </c>
      <c r="B941">
        <v>7388.62</v>
      </c>
      <c r="C941">
        <v>7162.17</v>
      </c>
      <c r="D941">
        <v>7162.03</v>
      </c>
      <c r="E941">
        <v>6564.61</v>
      </c>
      <c r="F941">
        <v>115.212</v>
      </c>
      <c r="G941">
        <v>0</v>
      </c>
      <c r="H941">
        <v>20.7164</v>
      </c>
      <c r="I941">
        <v>0</v>
      </c>
      <c r="J941">
        <v>1.25479E-3</v>
      </c>
      <c r="K941">
        <v>0.995116</v>
      </c>
      <c r="L941">
        <v>0</v>
      </c>
      <c r="M941" t="s">
        <v>42</v>
      </c>
    </row>
    <row r="942" spans="1:13" x14ac:dyDescent="0.25">
      <c r="A942" t="s">
        <v>46</v>
      </c>
      <c r="B942">
        <v>7347.19</v>
      </c>
      <c r="C942">
        <v>7120.03</v>
      </c>
      <c r="D942">
        <v>7119.89</v>
      </c>
      <c r="E942">
        <v>6523.97</v>
      </c>
      <c r="F942">
        <v>113.651</v>
      </c>
      <c r="G942">
        <v>0</v>
      </c>
      <c r="H942">
        <v>20.806699999999999</v>
      </c>
      <c r="I942">
        <v>0</v>
      </c>
      <c r="J942">
        <v>1.4034200000000001E-3</v>
      </c>
      <c r="K942">
        <v>0.99511499999999997</v>
      </c>
      <c r="L942">
        <v>0</v>
      </c>
      <c r="M942" t="s">
        <v>42</v>
      </c>
    </row>
    <row r="943" spans="1:13" x14ac:dyDescent="0.25">
      <c r="A943" t="s">
        <v>46</v>
      </c>
      <c r="B943">
        <v>7345.35</v>
      </c>
      <c r="C943">
        <v>7118.18</v>
      </c>
      <c r="D943">
        <v>7118.05</v>
      </c>
      <c r="E943">
        <v>6522</v>
      </c>
      <c r="F943">
        <v>114.176</v>
      </c>
      <c r="G943">
        <v>0</v>
      </c>
      <c r="H943">
        <v>20.598700000000001</v>
      </c>
      <c r="I943">
        <v>0</v>
      </c>
      <c r="J943">
        <v>1.2426200000000001E-3</v>
      </c>
      <c r="K943">
        <v>0.995116</v>
      </c>
      <c r="L943">
        <v>0</v>
      </c>
      <c r="M943" t="s">
        <v>42</v>
      </c>
    </row>
    <row r="944" spans="1:13" x14ac:dyDescent="0.25">
      <c r="A944" t="s">
        <v>46</v>
      </c>
      <c r="B944">
        <v>7397.09</v>
      </c>
      <c r="C944">
        <v>7170.9</v>
      </c>
      <c r="D944">
        <v>7170.77</v>
      </c>
      <c r="E944">
        <v>6573.16</v>
      </c>
      <c r="F944">
        <v>115.10899999999999</v>
      </c>
      <c r="G944">
        <v>0</v>
      </c>
      <c r="H944">
        <v>20.523800000000001</v>
      </c>
      <c r="I944">
        <v>0</v>
      </c>
      <c r="J944">
        <v>1.2316300000000001E-3</v>
      </c>
      <c r="K944">
        <v>0.995116</v>
      </c>
      <c r="L944">
        <v>0</v>
      </c>
      <c r="M944" t="s">
        <v>42</v>
      </c>
    </row>
    <row r="945" spans="1:25" x14ac:dyDescent="0.25">
      <c r="A945" t="s">
        <v>46</v>
      </c>
      <c r="B945">
        <v>7371.52</v>
      </c>
      <c r="C945">
        <v>7145.04</v>
      </c>
      <c r="D945">
        <v>7144.91</v>
      </c>
      <c r="E945">
        <v>6549.37</v>
      </c>
      <c r="F945">
        <v>114.42</v>
      </c>
      <c r="G945">
        <v>0</v>
      </c>
      <c r="H945">
        <v>20.877800000000001</v>
      </c>
      <c r="I945">
        <v>0</v>
      </c>
      <c r="J945">
        <v>1.2392900000000001E-3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7404.65</v>
      </c>
      <c r="C946">
        <v>7178.62</v>
      </c>
      <c r="D946">
        <v>7178.49</v>
      </c>
      <c r="E946">
        <v>6581.13</v>
      </c>
      <c r="F946">
        <v>115.443</v>
      </c>
      <c r="G946">
        <v>0</v>
      </c>
      <c r="H946">
        <v>20.620200000000001</v>
      </c>
      <c r="I946">
        <v>0</v>
      </c>
      <c r="J946">
        <v>1.2300900000000001E-3</v>
      </c>
      <c r="K946">
        <v>0.995116</v>
      </c>
      <c r="L946">
        <v>0</v>
      </c>
      <c r="M946" t="s">
        <v>42</v>
      </c>
    </row>
    <row r="947" spans="1:25" x14ac:dyDescent="0.25">
      <c r="A947" t="s">
        <v>46</v>
      </c>
      <c r="B947">
        <v>7274.57</v>
      </c>
      <c r="C947">
        <v>7047.67</v>
      </c>
      <c r="D947">
        <v>7047.54</v>
      </c>
      <c r="E947">
        <v>6455.26</v>
      </c>
      <c r="F947">
        <v>112.565</v>
      </c>
      <c r="G947">
        <v>0</v>
      </c>
      <c r="H947">
        <v>20.536000000000001</v>
      </c>
      <c r="I947">
        <v>0</v>
      </c>
      <c r="J947">
        <v>1.3382800000000001E-3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7367.68</v>
      </c>
      <c r="C948">
        <v>7142.11</v>
      </c>
      <c r="D948">
        <v>7141.97</v>
      </c>
      <c r="E948">
        <v>6546.35</v>
      </c>
      <c r="F948">
        <v>114.673</v>
      </c>
      <c r="G948">
        <v>0</v>
      </c>
      <c r="H948">
        <v>20.639099999999999</v>
      </c>
      <c r="I948">
        <v>0</v>
      </c>
      <c r="J948">
        <v>1.23123E-3</v>
      </c>
      <c r="K948">
        <v>0.995116</v>
      </c>
      <c r="L948">
        <v>0</v>
      </c>
      <c r="M948" t="s">
        <v>42</v>
      </c>
    </row>
    <row r="949" spans="1:25" x14ac:dyDescent="0.25">
      <c r="A949" t="s">
        <v>46</v>
      </c>
      <c r="B949">
        <v>7188.58</v>
      </c>
      <c r="C949">
        <v>6961.34</v>
      </c>
      <c r="D949">
        <v>6961.21</v>
      </c>
      <c r="E949">
        <v>6372.36</v>
      </c>
      <c r="F949">
        <v>113.313</v>
      </c>
      <c r="G949">
        <v>0</v>
      </c>
      <c r="H949">
        <v>21.172899999999998</v>
      </c>
      <c r="I949">
        <v>0</v>
      </c>
      <c r="J949">
        <v>1.23112E-3</v>
      </c>
      <c r="K949">
        <v>0.995116</v>
      </c>
      <c r="L949">
        <v>0</v>
      </c>
      <c r="M949" t="s">
        <v>42</v>
      </c>
    </row>
    <row r="950" spans="1:25" x14ac:dyDescent="0.25">
      <c r="A950" t="s">
        <v>46</v>
      </c>
      <c r="B950">
        <v>7231.5</v>
      </c>
      <c r="C950">
        <v>7004.92</v>
      </c>
      <c r="D950">
        <v>7004.79</v>
      </c>
      <c r="E950">
        <v>6413.53</v>
      </c>
      <c r="F950">
        <v>110.93300000000001</v>
      </c>
      <c r="G950">
        <v>0</v>
      </c>
      <c r="H950">
        <v>20.6038</v>
      </c>
      <c r="I950">
        <v>0</v>
      </c>
      <c r="J950">
        <v>1.2346099999999999E-3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7189.26</v>
      </c>
      <c r="C951">
        <v>6958.63</v>
      </c>
      <c r="D951">
        <v>6958.5</v>
      </c>
      <c r="E951">
        <v>6368.22</v>
      </c>
      <c r="F951">
        <v>111.413</v>
      </c>
      <c r="G951">
        <v>0</v>
      </c>
      <c r="H951">
        <v>20.598400000000002</v>
      </c>
      <c r="I951">
        <v>0</v>
      </c>
      <c r="J951">
        <v>1.2300600000000001E-3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7253.67</v>
      </c>
      <c r="C952">
        <v>7027.86</v>
      </c>
      <c r="D952">
        <v>7027.73</v>
      </c>
      <c r="E952">
        <v>6432.32</v>
      </c>
      <c r="F952">
        <v>112.52800000000001</v>
      </c>
      <c r="G952">
        <v>0</v>
      </c>
      <c r="H952">
        <v>21.001300000000001</v>
      </c>
      <c r="I952">
        <v>0</v>
      </c>
      <c r="J952">
        <v>1.5721699999999999E-3</v>
      </c>
      <c r="K952">
        <v>0.99511499999999997</v>
      </c>
      <c r="L952">
        <v>0</v>
      </c>
      <c r="M952" t="s">
        <v>42</v>
      </c>
      <c r="R952">
        <f>AVERAGE(B903:B952)</f>
        <v>7212.8334000000023</v>
      </c>
      <c r="S952">
        <f>AVERAGE(C903:C952)</f>
        <v>6986.7231999999985</v>
      </c>
      <c r="U952">
        <f>_xlfn.VAR.P(B903:B952)</f>
        <v>22814.879146440002</v>
      </c>
      <c r="V952">
        <f>_xlfn.VAR.P(C903:C952)</f>
        <v>22668.864777759984</v>
      </c>
      <c r="X952">
        <f>1.96*SQRT(U952)/50</f>
        <v>5.9210012575227147</v>
      </c>
      <c r="Y952">
        <f>1.96*SQRT(V952)/50</f>
        <v>5.9020237522477919</v>
      </c>
    </row>
    <row r="953" spans="1:25" x14ac:dyDescent="0.25">
      <c r="A953" t="s">
        <v>46</v>
      </c>
      <c r="B953">
        <v>360770.78</v>
      </c>
      <c r="C953" t="s">
        <v>36</v>
      </c>
    </row>
    <row r="954" spans="1:25" x14ac:dyDescent="0.25">
      <c r="A954" t="s">
        <v>47</v>
      </c>
      <c r="B954">
        <v>309733</v>
      </c>
      <c r="C954">
        <v>304785</v>
      </c>
      <c r="D954">
        <v>304736</v>
      </c>
      <c r="E954">
        <v>303947</v>
      </c>
      <c r="F954">
        <v>282.68799999999999</v>
      </c>
      <c r="G954">
        <v>381.04899999999998</v>
      </c>
      <c r="H954">
        <v>91.832400000000007</v>
      </c>
      <c r="I954">
        <v>1.2336999999999999E-3</v>
      </c>
      <c r="J954">
        <v>0.99511499999999997</v>
      </c>
      <c r="K954">
        <v>0</v>
      </c>
      <c r="L954" t="s">
        <v>42</v>
      </c>
    </row>
    <row r="955" spans="1:25" x14ac:dyDescent="0.25">
      <c r="A955" t="s">
        <v>47</v>
      </c>
      <c r="B955">
        <v>310586</v>
      </c>
      <c r="C955">
        <v>305649</v>
      </c>
      <c r="D955">
        <v>305601</v>
      </c>
      <c r="E955">
        <v>304815</v>
      </c>
      <c r="F955">
        <v>260.565</v>
      </c>
      <c r="G955">
        <v>382.27300000000002</v>
      </c>
      <c r="H955">
        <v>98.443600000000004</v>
      </c>
      <c r="I955">
        <v>1.2570000000000001E-3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310950</v>
      </c>
      <c r="C956">
        <v>306043</v>
      </c>
      <c r="D956">
        <v>305995</v>
      </c>
      <c r="E956">
        <v>305206</v>
      </c>
      <c r="F956">
        <v>269.95100000000002</v>
      </c>
      <c r="G956">
        <v>384.18400000000003</v>
      </c>
      <c r="H956">
        <v>99.6571</v>
      </c>
      <c r="I956">
        <v>1.2309E-3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311567</v>
      </c>
      <c r="C957">
        <v>306613</v>
      </c>
      <c r="D957">
        <v>306565</v>
      </c>
      <c r="E957">
        <v>305780</v>
      </c>
      <c r="F957">
        <v>267.97899999999998</v>
      </c>
      <c r="G957">
        <v>377.709</v>
      </c>
      <c r="H957">
        <v>96.725999999999999</v>
      </c>
      <c r="I957">
        <v>1.2301899999999999E-3</v>
      </c>
      <c r="J957">
        <v>0.99511499999999997</v>
      </c>
      <c r="K957">
        <v>0</v>
      </c>
      <c r="L957" t="s">
        <v>42</v>
      </c>
    </row>
    <row r="958" spans="1:25" x14ac:dyDescent="0.25">
      <c r="A958" t="s">
        <v>47</v>
      </c>
      <c r="B958">
        <v>312164</v>
      </c>
      <c r="C958">
        <v>307281</v>
      </c>
      <c r="D958">
        <v>307233</v>
      </c>
      <c r="E958">
        <v>306443</v>
      </c>
      <c r="F958">
        <v>266.68299999999999</v>
      </c>
      <c r="G958">
        <v>385.65699999999998</v>
      </c>
      <c r="H958">
        <v>96.327399999999997</v>
      </c>
      <c r="I958">
        <v>1.2420899999999999E-3</v>
      </c>
      <c r="J958">
        <v>0.995116</v>
      </c>
      <c r="K958">
        <v>0</v>
      </c>
      <c r="L958" t="s">
        <v>42</v>
      </c>
    </row>
    <row r="959" spans="1:25" x14ac:dyDescent="0.25">
      <c r="A959" t="s">
        <v>47</v>
      </c>
      <c r="B959">
        <v>312719</v>
      </c>
      <c r="C959">
        <v>307793</v>
      </c>
      <c r="D959">
        <v>307745</v>
      </c>
      <c r="E959">
        <v>306958</v>
      </c>
      <c r="F959">
        <v>271.40699999999998</v>
      </c>
      <c r="G959">
        <v>409.49700000000001</v>
      </c>
      <c r="H959">
        <v>99.570499999999996</v>
      </c>
      <c r="I959">
        <v>1.2462300000000001E-3</v>
      </c>
      <c r="J959">
        <v>0.995116</v>
      </c>
      <c r="K959">
        <v>0</v>
      </c>
      <c r="L959" t="s">
        <v>42</v>
      </c>
    </row>
    <row r="960" spans="1:25" x14ac:dyDescent="0.25">
      <c r="A960" t="s">
        <v>47</v>
      </c>
      <c r="B960">
        <v>316239</v>
      </c>
      <c r="C960">
        <v>311281</v>
      </c>
      <c r="D960">
        <v>311233</v>
      </c>
      <c r="E960">
        <v>310441</v>
      </c>
      <c r="F960">
        <v>275.89100000000002</v>
      </c>
      <c r="G960">
        <v>382.04599999999999</v>
      </c>
      <c r="H960">
        <v>98.540599999999998</v>
      </c>
      <c r="I960">
        <v>1.36239E-3</v>
      </c>
      <c r="J960">
        <v>0.995116</v>
      </c>
      <c r="K960">
        <v>0</v>
      </c>
      <c r="L960" t="s">
        <v>42</v>
      </c>
    </row>
    <row r="961" spans="1:12" x14ac:dyDescent="0.25">
      <c r="A961" t="s">
        <v>47</v>
      </c>
      <c r="B961">
        <v>316804</v>
      </c>
      <c r="C961">
        <v>311871</v>
      </c>
      <c r="D961">
        <v>311824</v>
      </c>
      <c r="E961">
        <v>311037</v>
      </c>
      <c r="F961">
        <v>269.608</v>
      </c>
      <c r="G961">
        <v>384.80900000000003</v>
      </c>
      <c r="H961">
        <v>102.854</v>
      </c>
      <c r="I961">
        <v>1.23178E-3</v>
      </c>
      <c r="J961">
        <v>0.995116</v>
      </c>
      <c r="K961">
        <v>0</v>
      </c>
      <c r="L961" t="s">
        <v>42</v>
      </c>
    </row>
    <row r="962" spans="1:12" x14ac:dyDescent="0.25">
      <c r="A962" t="s">
        <v>47</v>
      </c>
      <c r="B962">
        <v>318533</v>
      </c>
      <c r="C962">
        <v>313617</v>
      </c>
      <c r="D962">
        <v>313570</v>
      </c>
      <c r="E962">
        <v>312785</v>
      </c>
      <c r="F962">
        <v>267.26</v>
      </c>
      <c r="G962">
        <v>381.74799999999999</v>
      </c>
      <c r="H962">
        <v>100.211</v>
      </c>
      <c r="I962">
        <v>1.2305599999999999E-3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321637</v>
      </c>
      <c r="C963">
        <v>316678</v>
      </c>
      <c r="D963">
        <v>316630</v>
      </c>
      <c r="E963">
        <v>315835</v>
      </c>
      <c r="F963">
        <v>278.18799999999999</v>
      </c>
      <c r="G963">
        <v>388.827</v>
      </c>
      <c r="H963">
        <v>106.452</v>
      </c>
      <c r="I963">
        <v>1.23017E-3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326782</v>
      </c>
      <c r="C964">
        <v>321729</v>
      </c>
      <c r="D964">
        <v>321680</v>
      </c>
      <c r="E964">
        <v>320882</v>
      </c>
      <c r="F964">
        <v>279.32</v>
      </c>
      <c r="G964">
        <v>437.101</v>
      </c>
      <c r="H964">
        <v>127.527</v>
      </c>
      <c r="I964">
        <v>1.2523499999999999E-3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335911</v>
      </c>
      <c r="C965">
        <v>330788</v>
      </c>
      <c r="D965">
        <v>330738</v>
      </c>
      <c r="E965">
        <v>329926</v>
      </c>
      <c r="F965">
        <v>289.25900000000001</v>
      </c>
      <c r="G965">
        <v>532.36099999999999</v>
      </c>
      <c r="H965">
        <v>171.67099999999999</v>
      </c>
      <c r="I965">
        <v>1.27725E-3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338964</v>
      </c>
      <c r="C966">
        <v>333836</v>
      </c>
      <c r="D966">
        <v>333786</v>
      </c>
      <c r="E966">
        <v>332978</v>
      </c>
      <c r="F966">
        <v>289.17099999999999</v>
      </c>
      <c r="G966">
        <v>540.40700000000004</v>
      </c>
      <c r="H966">
        <v>162.465</v>
      </c>
      <c r="I966">
        <v>1.3017300000000001E-3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334121</v>
      </c>
      <c r="C967">
        <v>328891</v>
      </c>
      <c r="D967">
        <v>328842</v>
      </c>
      <c r="E967">
        <v>328045</v>
      </c>
      <c r="F967">
        <v>272.50200000000001</v>
      </c>
      <c r="G967">
        <v>464.44499999999999</v>
      </c>
      <c r="H967">
        <v>127.274</v>
      </c>
      <c r="I967">
        <v>1.2306699999999999E-3</v>
      </c>
      <c r="J967">
        <v>0.99511499999999997</v>
      </c>
      <c r="K967">
        <v>0</v>
      </c>
      <c r="L967" t="s">
        <v>42</v>
      </c>
    </row>
    <row r="968" spans="1:12" x14ac:dyDescent="0.25">
      <c r="A968" t="s">
        <v>47</v>
      </c>
      <c r="B968">
        <v>330494</v>
      </c>
      <c r="C968">
        <v>325526</v>
      </c>
      <c r="D968">
        <v>325478</v>
      </c>
      <c r="E968">
        <v>324693</v>
      </c>
      <c r="F968">
        <v>268.09399999999999</v>
      </c>
      <c r="G968">
        <v>429.15600000000001</v>
      </c>
      <c r="H968">
        <v>115.117</v>
      </c>
      <c r="I968">
        <v>1.23208E-3</v>
      </c>
      <c r="J968">
        <v>0.99511400000000005</v>
      </c>
      <c r="K968">
        <v>0</v>
      </c>
      <c r="L968" t="s">
        <v>42</v>
      </c>
    </row>
    <row r="969" spans="1:12" x14ac:dyDescent="0.25">
      <c r="A969" t="s">
        <v>47</v>
      </c>
      <c r="B969">
        <v>332967</v>
      </c>
      <c r="C969">
        <v>327970</v>
      </c>
      <c r="D969">
        <v>327922</v>
      </c>
      <c r="E969">
        <v>327135</v>
      </c>
      <c r="F969">
        <v>264.23200000000003</v>
      </c>
      <c r="G969">
        <v>430.92</v>
      </c>
      <c r="H969">
        <v>115.998</v>
      </c>
      <c r="I969">
        <v>1.27221E-3</v>
      </c>
      <c r="J969">
        <v>0.99510399999999999</v>
      </c>
      <c r="K969">
        <v>0</v>
      </c>
      <c r="L969" t="s">
        <v>42</v>
      </c>
    </row>
    <row r="970" spans="1:12" x14ac:dyDescent="0.25">
      <c r="A970" t="s">
        <v>47</v>
      </c>
      <c r="B970">
        <v>345957</v>
      </c>
      <c r="C970">
        <v>340939</v>
      </c>
      <c r="D970">
        <v>340889</v>
      </c>
      <c r="E970">
        <v>340082</v>
      </c>
      <c r="F970">
        <v>282.43200000000002</v>
      </c>
      <c r="G970">
        <v>515.82799999999997</v>
      </c>
      <c r="H970">
        <v>153.36000000000001</v>
      </c>
      <c r="I970">
        <v>1.2676499999999999E-3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342532</v>
      </c>
      <c r="C971">
        <v>337469</v>
      </c>
      <c r="D971">
        <v>337420</v>
      </c>
      <c r="E971">
        <v>336623</v>
      </c>
      <c r="F971">
        <v>280.077</v>
      </c>
      <c r="G971">
        <v>482.233</v>
      </c>
      <c r="H971">
        <v>139.114</v>
      </c>
      <c r="I971">
        <v>1.30123E-3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343640</v>
      </c>
      <c r="C972">
        <v>338607</v>
      </c>
      <c r="D972">
        <v>338559</v>
      </c>
      <c r="E972">
        <v>337764</v>
      </c>
      <c r="F972">
        <v>273.01400000000001</v>
      </c>
      <c r="G972">
        <v>473.82499999999999</v>
      </c>
      <c r="H972">
        <v>137.625</v>
      </c>
      <c r="I972">
        <v>1.2300799999999999E-3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349868</v>
      </c>
      <c r="C973">
        <v>344796</v>
      </c>
      <c r="D973">
        <v>344747</v>
      </c>
      <c r="E973">
        <v>343940</v>
      </c>
      <c r="F973">
        <v>282.01299999999998</v>
      </c>
      <c r="G973">
        <v>513.73699999999997</v>
      </c>
      <c r="H973">
        <v>154.31200000000001</v>
      </c>
      <c r="I973">
        <v>1.2300600000000001E-3</v>
      </c>
      <c r="J973">
        <v>0.995116</v>
      </c>
      <c r="K973">
        <v>0</v>
      </c>
      <c r="L973" t="s">
        <v>42</v>
      </c>
    </row>
    <row r="974" spans="1:12" x14ac:dyDescent="0.25">
      <c r="A974" t="s">
        <v>47</v>
      </c>
      <c r="B974">
        <v>350826</v>
      </c>
      <c r="C974">
        <v>345763</v>
      </c>
      <c r="D974">
        <v>345713</v>
      </c>
      <c r="E974">
        <v>344910</v>
      </c>
      <c r="F974">
        <v>279.79000000000002</v>
      </c>
      <c r="G974">
        <v>475.40100000000001</v>
      </c>
      <c r="H974">
        <v>143.41999999999999</v>
      </c>
      <c r="I974">
        <v>1.2738000000000001E-3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350863</v>
      </c>
      <c r="C975">
        <v>345723</v>
      </c>
      <c r="D975">
        <v>345675</v>
      </c>
      <c r="E975">
        <v>344878</v>
      </c>
      <c r="F975">
        <v>279.99400000000003</v>
      </c>
      <c r="G975">
        <v>458.76100000000002</v>
      </c>
      <c r="H975">
        <v>144.643</v>
      </c>
      <c r="I975">
        <v>1.2326100000000001E-3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349219</v>
      </c>
      <c r="C976">
        <v>344119</v>
      </c>
      <c r="D976">
        <v>344070</v>
      </c>
      <c r="E976">
        <v>343272</v>
      </c>
      <c r="F976">
        <v>276.04399999999998</v>
      </c>
      <c r="G976">
        <v>485.43</v>
      </c>
      <c r="H976">
        <v>141</v>
      </c>
      <c r="I976">
        <v>1.23734E-3</v>
      </c>
      <c r="J976">
        <v>0.99511499999999997</v>
      </c>
      <c r="K976">
        <v>0</v>
      </c>
      <c r="L976" t="s">
        <v>42</v>
      </c>
    </row>
    <row r="977" spans="1:12" x14ac:dyDescent="0.25">
      <c r="A977" t="s">
        <v>47</v>
      </c>
      <c r="B977">
        <v>351731</v>
      </c>
      <c r="C977">
        <v>346648</v>
      </c>
      <c r="D977">
        <v>346601</v>
      </c>
      <c r="E977">
        <v>345799</v>
      </c>
      <c r="F977">
        <v>278.89</v>
      </c>
      <c r="G977">
        <v>489.91699999999997</v>
      </c>
      <c r="H977">
        <v>145.56299999999999</v>
      </c>
      <c r="I977">
        <v>1.3474400000000001E-3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357557</v>
      </c>
      <c r="C978">
        <v>352339</v>
      </c>
      <c r="D978">
        <v>352290</v>
      </c>
      <c r="E978">
        <v>351481</v>
      </c>
      <c r="F978">
        <v>281.22699999999998</v>
      </c>
      <c r="G978">
        <v>488.68599999999998</v>
      </c>
      <c r="H978">
        <v>152.47900000000001</v>
      </c>
      <c r="I978">
        <v>1.23054E-3</v>
      </c>
      <c r="J978">
        <v>0.995116</v>
      </c>
      <c r="K978">
        <v>0</v>
      </c>
      <c r="L978" t="s">
        <v>42</v>
      </c>
    </row>
    <row r="979" spans="1:12" x14ac:dyDescent="0.25">
      <c r="A979" t="s">
        <v>47</v>
      </c>
      <c r="B979">
        <v>362157</v>
      </c>
      <c r="C979">
        <v>357015</v>
      </c>
      <c r="D979">
        <v>356967</v>
      </c>
      <c r="E979">
        <v>356154</v>
      </c>
      <c r="F979">
        <v>284.40300000000002</v>
      </c>
      <c r="G979">
        <v>536.64800000000002</v>
      </c>
      <c r="H979">
        <v>170.19499999999999</v>
      </c>
      <c r="I979">
        <v>1.2300600000000001E-3</v>
      </c>
      <c r="J979">
        <v>0.995116</v>
      </c>
      <c r="K979">
        <v>0</v>
      </c>
      <c r="L979" t="s">
        <v>42</v>
      </c>
    </row>
    <row r="980" spans="1:12" x14ac:dyDescent="0.25">
      <c r="A980" t="s">
        <v>47</v>
      </c>
      <c r="B980">
        <v>354107</v>
      </c>
      <c r="C980">
        <v>349042</v>
      </c>
      <c r="D980">
        <v>348993</v>
      </c>
      <c r="E980">
        <v>348196</v>
      </c>
      <c r="F980">
        <v>273.053</v>
      </c>
      <c r="G980">
        <v>488.32100000000003</v>
      </c>
      <c r="H980">
        <v>143.25</v>
      </c>
      <c r="I980">
        <v>1.28247E-3</v>
      </c>
      <c r="J980">
        <v>0.995112</v>
      </c>
      <c r="K980">
        <v>0</v>
      </c>
      <c r="L980" t="s">
        <v>42</v>
      </c>
    </row>
    <row r="981" spans="1:12" x14ac:dyDescent="0.25">
      <c r="A981" t="s">
        <v>47</v>
      </c>
      <c r="B981">
        <v>358965</v>
      </c>
      <c r="C981">
        <v>353881</v>
      </c>
      <c r="D981">
        <v>353833</v>
      </c>
      <c r="E981">
        <v>353034</v>
      </c>
      <c r="F981">
        <v>278.16300000000001</v>
      </c>
      <c r="G981">
        <v>504.43</v>
      </c>
      <c r="H981">
        <v>153.727</v>
      </c>
      <c r="I981">
        <v>1.2301E-3</v>
      </c>
      <c r="J981">
        <v>0.995116</v>
      </c>
      <c r="K981">
        <v>0</v>
      </c>
      <c r="L981" t="s">
        <v>42</v>
      </c>
    </row>
    <row r="982" spans="1:12" x14ac:dyDescent="0.25">
      <c r="A982" t="s">
        <v>47</v>
      </c>
      <c r="B982">
        <v>361467</v>
      </c>
      <c r="C982">
        <v>356331</v>
      </c>
      <c r="D982">
        <v>356282</v>
      </c>
      <c r="E982">
        <v>355479</v>
      </c>
      <c r="F982">
        <v>280.54300000000001</v>
      </c>
      <c r="G982">
        <v>509.334</v>
      </c>
      <c r="H982">
        <v>154.886</v>
      </c>
      <c r="I982">
        <v>1.2318400000000001E-3</v>
      </c>
      <c r="J982">
        <v>0.995116</v>
      </c>
      <c r="K982">
        <v>0</v>
      </c>
      <c r="L982" t="s">
        <v>42</v>
      </c>
    </row>
    <row r="983" spans="1:12" x14ac:dyDescent="0.25">
      <c r="A983" t="s">
        <v>47</v>
      </c>
      <c r="B983">
        <v>357639</v>
      </c>
      <c r="C983">
        <v>352586</v>
      </c>
      <c r="D983">
        <v>352539</v>
      </c>
      <c r="E983">
        <v>351745</v>
      </c>
      <c r="F983">
        <v>272.34300000000002</v>
      </c>
      <c r="G983">
        <v>464.149</v>
      </c>
      <c r="H983">
        <v>141.32499999999999</v>
      </c>
      <c r="I983">
        <v>1.23813E-3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359494</v>
      </c>
      <c r="C984">
        <v>354376</v>
      </c>
      <c r="D984">
        <v>354328</v>
      </c>
      <c r="E984">
        <v>353534</v>
      </c>
      <c r="F984">
        <v>275.19</v>
      </c>
      <c r="G984">
        <v>450.67200000000003</v>
      </c>
      <c r="H984">
        <v>147.042</v>
      </c>
      <c r="I984">
        <v>1.2322500000000001E-3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359166</v>
      </c>
      <c r="C985">
        <v>354003</v>
      </c>
      <c r="D985">
        <v>353955</v>
      </c>
      <c r="E985">
        <v>353160</v>
      </c>
      <c r="F985">
        <v>275.29300000000001</v>
      </c>
      <c r="G985">
        <v>481.39499999999998</v>
      </c>
      <c r="H985">
        <v>148.60599999999999</v>
      </c>
      <c r="I985">
        <v>1.23942E-3</v>
      </c>
      <c r="J985">
        <v>0.995116</v>
      </c>
      <c r="K985">
        <v>0</v>
      </c>
      <c r="L985" t="s">
        <v>42</v>
      </c>
    </row>
    <row r="986" spans="1:12" x14ac:dyDescent="0.25">
      <c r="A986" t="s">
        <v>47</v>
      </c>
      <c r="B986">
        <v>359478</v>
      </c>
      <c r="C986">
        <v>354427</v>
      </c>
      <c r="D986">
        <v>354378</v>
      </c>
      <c r="E986">
        <v>353585</v>
      </c>
      <c r="F986">
        <v>270.89499999999998</v>
      </c>
      <c r="G986">
        <v>435.459</v>
      </c>
      <c r="H986">
        <v>136.41800000000001</v>
      </c>
      <c r="I986">
        <v>1.2309199999999999E-3</v>
      </c>
      <c r="J986">
        <v>0.995116</v>
      </c>
      <c r="K986">
        <v>0</v>
      </c>
      <c r="L986" t="s">
        <v>42</v>
      </c>
    </row>
    <row r="987" spans="1:12" x14ac:dyDescent="0.25">
      <c r="A987" t="s">
        <v>47</v>
      </c>
      <c r="B987">
        <v>362854</v>
      </c>
      <c r="C987">
        <v>357786</v>
      </c>
      <c r="D987">
        <v>357737</v>
      </c>
      <c r="E987">
        <v>356940</v>
      </c>
      <c r="F987">
        <v>276.24</v>
      </c>
      <c r="G987">
        <v>451.53800000000001</v>
      </c>
      <c r="H987">
        <v>144.613</v>
      </c>
      <c r="I987">
        <v>1.2909499999999999E-3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364201</v>
      </c>
      <c r="C988">
        <v>359118</v>
      </c>
      <c r="D988">
        <v>359069</v>
      </c>
      <c r="E988">
        <v>358270</v>
      </c>
      <c r="F988">
        <v>271.476</v>
      </c>
      <c r="G988">
        <v>467.95400000000001</v>
      </c>
      <c r="H988">
        <v>142.15299999999999</v>
      </c>
      <c r="I988">
        <v>1.2537099999999999E-3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360653</v>
      </c>
      <c r="C989">
        <v>355628</v>
      </c>
      <c r="D989">
        <v>355581</v>
      </c>
      <c r="E989">
        <v>354793</v>
      </c>
      <c r="F989">
        <v>266.15300000000002</v>
      </c>
      <c r="G989">
        <v>444.00900000000001</v>
      </c>
      <c r="H989">
        <v>127.408</v>
      </c>
      <c r="I989">
        <v>1.2304499999999999E-3</v>
      </c>
      <c r="J989">
        <v>0.995112</v>
      </c>
      <c r="K989">
        <v>0</v>
      </c>
      <c r="L989" t="s">
        <v>42</v>
      </c>
    </row>
    <row r="990" spans="1:12" x14ac:dyDescent="0.25">
      <c r="A990" t="s">
        <v>47</v>
      </c>
      <c r="B990">
        <v>358511</v>
      </c>
      <c r="C990">
        <v>353415</v>
      </c>
      <c r="D990">
        <v>353368</v>
      </c>
      <c r="E990">
        <v>352584</v>
      </c>
      <c r="F990">
        <v>261.86599999999999</v>
      </c>
      <c r="G990">
        <v>449.85199999999998</v>
      </c>
      <c r="H990">
        <v>133.303</v>
      </c>
      <c r="I990">
        <v>1.23043E-3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359870</v>
      </c>
      <c r="C991">
        <v>354832</v>
      </c>
      <c r="D991">
        <v>354785</v>
      </c>
      <c r="E991">
        <v>354005</v>
      </c>
      <c r="F991">
        <v>261.63799999999998</v>
      </c>
      <c r="G991">
        <v>411.15199999999999</v>
      </c>
      <c r="H991">
        <v>124.224</v>
      </c>
      <c r="I991">
        <v>1.5035199999999999E-3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362047</v>
      </c>
      <c r="C992">
        <v>357010</v>
      </c>
      <c r="D992">
        <v>356963</v>
      </c>
      <c r="E992">
        <v>356179</v>
      </c>
      <c r="F992">
        <v>262.76799999999997</v>
      </c>
      <c r="G992">
        <v>410.67700000000002</v>
      </c>
      <c r="H992">
        <v>125.155</v>
      </c>
      <c r="I992">
        <v>1.24376E-3</v>
      </c>
      <c r="J992">
        <v>0.99511499999999997</v>
      </c>
      <c r="K992">
        <v>0</v>
      </c>
      <c r="L992" t="s">
        <v>42</v>
      </c>
    </row>
    <row r="993" spans="1:25" x14ac:dyDescent="0.25">
      <c r="A993" t="s">
        <v>47</v>
      </c>
      <c r="B993">
        <v>365377</v>
      </c>
      <c r="C993">
        <v>360400</v>
      </c>
      <c r="D993">
        <v>360352</v>
      </c>
      <c r="E993">
        <v>359567</v>
      </c>
      <c r="F993">
        <v>262.93799999999999</v>
      </c>
      <c r="G993">
        <v>416.363</v>
      </c>
      <c r="H993">
        <v>123.37</v>
      </c>
      <c r="I993">
        <v>1.2367999999999999E-3</v>
      </c>
      <c r="J993">
        <v>0.995116</v>
      </c>
      <c r="K993">
        <v>0</v>
      </c>
      <c r="L993" t="s">
        <v>42</v>
      </c>
    </row>
    <row r="994" spans="1:25" x14ac:dyDescent="0.25">
      <c r="A994" t="s">
        <v>47</v>
      </c>
      <c r="B994">
        <v>365628</v>
      </c>
      <c r="C994">
        <v>360584</v>
      </c>
      <c r="D994">
        <v>360536</v>
      </c>
      <c r="E994">
        <v>359753</v>
      </c>
      <c r="F994">
        <v>262.161</v>
      </c>
      <c r="G994">
        <v>404.68400000000003</v>
      </c>
      <c r="H994">
        <v>122.504</v>
      </c>
      <c r="I994">
        <v>1.24811E-3</v>
      </c>
      <c r="J994">
        <v>0.99511400000000005</v>
      </c>
      <c r="K994">
        <v>0</v>
      </c>
      <c r="L994" t="s">
        <v>42</v>
      </c>
    </row>
    <row r="995" spans="1:25" x14ac:dyDescent="0.25">
      <c r="A995" t="s">
        <v>47</v>
      </c>
      <c r="B995">
        <v>374288</v>
      </c>
      <c r="C995">
        <v>369228</v>
      </c>
      <c r="D995">
        <v>369180</v>
      </c>
      <c r="E995">
        <v>368389</v>
      </c>
      <c r="F995">
        <v>276.19200000000001</v>
      </c>
      <c r="G995">
        <v>439.23700000000002</v>
      </c>
      <c r="H995">
        <v>141.22999999999999</v>
      </c>
      <c r="I995">
        <v>1.2363000000000001E-3</v>
      </c>
      <c r="J995">
        <v>0.995116</v>
      </c>
      <c r="K995">
        <v>0</v>
      </c>
      <c r="L995" t="s">
        <v>42</v>
      </c>
    </row>
    <row r="996" spans="1:25" x14ac:dyDescent="0.25">
      <c r="A996" t="s">
        <v>47</v>
      </c>
      <c r="B996">
        <v>382641</v>
      </c>
      <c r="C996">
        <v>377474</v>
      </c>
      <c r="D996">
        <v>377425</v>
      </c>
      <c r="E996">
        <v>376618</v>
      </c>
      <c r="F996">
        <v>290.55799999999999</v>
      </c>
      <c r="G996">
        <v>535.75</v>
      </c>
      <c r="H996">
        <v>175.99</v>
      </c>
      <c r="I996">
        <v>1.2319099999999999E-3</v>
      </c>
      <c r="J996">
        <v>0.99511300000000003</v>
      </c>
      <c r="K996">
        <v>0</v>
      </c>
      <c r="L996" t="s">
        <v>42</v>
      </c>
    </row>
    <row r="997" spans="1:25" x14ac:dyDescent="0.25">
      <c r="A997" t="s">
        <v>47</v>
      </c>
      <c r="B997">
        <v>386584</v>
      </c>
      <c r="C997">
        <v>381408</v>
      </c>
      <c r="D997">
        <v>381360</v>
      </c>
      <c r="E997">
        <v>380556</v>
      </c>
      <c r="F997">
        <v>291.70400000000001</v>
      </c>
      <c r="G997">
        <v>524.21799999999996</v>
      </c>
      <c r="H997">
        <v>171.33699999999999</v>
      </c>
      <c r="I997">
        <v>1.4231300000000001E-3</v>
      </c>
      <c r="J997">
        <v>0.995116</v>
      </c>
      <c r="K997">
        <v>0</v>
      </c>
      <c r="L997" t="s">
        <v>42</v>
      </c>
    </row>
    <row r="998" spans="1:25" x14ac:dyDescent="0.25">
      <c r="A998" t="s">
        <v>47</v>
      </c>
      <c r="B998">
        <v>375022</v>
      </c>
      <c r="C998">
        <v>369910</v>
      </c>
      <c r="D998">
        <v>369862</v>
      </c>
      <c r="E998">
        <v>369076</v>
      </c>
      <c r="F998">
        <v>264.09899999999999</v>
      </c>
      <c r="G998">
        <v>449.90899999999999</v>
      </c>
      <c r="H998">
        <v>137.41399999999999</v>
      </c>
      <c r="I998">
        <v>1.2324E-3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375463</v>
      </c>
      <c r="C999">
        <v>370358</v>
      </c>
      <c r="D999">
        <v>370311</v>
      </c>
      <c r="E999">
        <v>369529</v>
      </c>
      <c r="F999">
        <v>260.16500000000002</v>
      </c>
      <c r="G999">
        <v>442.17399999999998</v>
      </c>
      <c r="H999">
        <v>132.11099999999999</v>
      </c>
      <c r="I999">
        <v>1.23077E-3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381430</v>
      </c>
      <c r="C1000">
        <v>376354</v>
      </c>
      <c r="D1000">
        <v>376305</v>
      </c>
      <c r="E1000">
        <v>375517</v>
      </c>
      <c r="F1000">
        <v>269.98500000000001</v>
      </c>
      <c r="G1000">
        <v>451.76799999999997</v>
      </c>
      <c r="H1000">
        <v>136.773</v>
      </c>
      <c r="I1000">
        <v>1.2795E-3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382415</v>
      </c>
      <c r="C1001">
        <v>377290</v>
      </c>
      <c r="D1001">
        <v>377242</v>
      </c>
      <c r="E1001">
        <v>376449</v>
      </c>
      <c r="F1001">
        <v>270.60700000000003</v>
      </c>
      <c r="G1001">
        <v>482.50799999999998</v>
      </c>
      <c r="H1001">
        <v>150.84700000000001</v>
      </c>
      <c r="I1001">
        <v>1.2300900000000001E-3</v>
      </c>
      <c r="J1001">
        <v>0.99511499999999997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379749</v>
      </c>
      <c r="C1002">
        <v>374612</v>
      </c>
      <c r="D1002">
        <v>374564</v>
      </c>
      <c r="E1002">
        <v>373780</v>
      </c>
      <c r="F1002">
        <v>266.68299999999999</v>
      </c>
      <c r="G1002">
        <v>457.012</v>
      </c>
      <c r="H1002">
        <v>140.53700000000001</v>
      </c>
      <c r="I1002">
        <v>1.2577300000000001E-3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377665</v>
      </c>
      <c r="C1003">
        <v>372548</v>
      </c>
      <c r="D1003">
        <v>372501</v>
      </c>
      <c r="E1003">
        <v>371719</v>
      </c>
      <c r="F1003">
        <v>268.54700000000003</v>
      </c>
      <c r="G1003">
        <v>456.38600000000002</v>
      </c>
      <c r="H1003">
        <v>132.9</v>
      </c>
      <c r="I1003">
        <v>1.23247E-3</v>
      </c>
      <c r="J1003">
        <v>0.99511499999999997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379359</v>
      </c>
      <c r="C1004">
        <v>374148</v>
      </c>
      <c r="D1004">
        <v>374100</v>
      </c>
      <c r="E1004">
        <v>373313</v>
      </c>
      <c r="F1004">
        <v>275.50599999999997</v>
      </c>
      <c r="G1004">
        <v>453.69400000000002</v>
      </c>
      <c r="H1004">
        <v>128.41800000000001</v>
      </c>
      <c r="I1004">
        <v>1.2310400000000001E-3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381065</v>
      </c>
      <c r="C1005">
        <v>375945</v>
      </c>
      <c r="D1005">
        <v>375897</v>
      </c>
      <c r="E1005">
        <v>375110</v>
      </c>
      <c r="F1005">
        <v>267.14499999999998</v>
      </c>
      <c r="G1005">
        <v>462.06099999999998</v>
      </c>
      <c r="H1005">
        <v>139.23699999999999</v>
      </c>
      <c r="I1005">
        <v>1.23077E-3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378563</v>
      </c>
      <c r="C1006">
        <v>373441</v>
      </c>
      <c r="D1006">
        <v>373393</v>
      </c>
      <c r="E1006">
        <v>372610</v>
      </c>
      <c r="F1006">
        <v>261</v>
      </c>
      <c r="G1006">
        <v>456.30799999999999</v>
      </c>
      <c r="H1006">
        <v>137.33500000000001</v>
      </c>
      <c r="I1006">
        <v>1.2309199999999999E-3</v>
      </c>
      <c r="J1006">
        <v>0.995116</v>
      </c>
      <c r="K1006">
        <v>0</v>
      </c>
      <c r="L1006" t="s">
        <v>42</v>
      </c>
    </row>
    <row r="1007" spans="1:25" x14ac:dyDescent="0.25">
      <c r="A1007" t="s">
        <v>47</v>
      </c>
      <c r="B1007">
        <v>384276</v>
      </c>
      <c r="C1007">
        <v>379094</v>
      </c>
      <c r="D1007">
        <v>379046</v>
      </c>
      <c r="E1007">
        <v>378251</v>
      </c>
      <c r="F1007">
        <v>285.22800000000001</v>
      </c>
      <c r="G1007">
        <v>455.52300000000002</v>
      </c>
      <c r="H1007">
        <v>147.745</v>
      </c>
      <c r="I1007">
        <v>1.23065E-3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378014</v>
      </c>
      <c r="C1008">
        <v>372919</v>
      </c>
      <c r="D1008">
        <v>372871</v>
      </c>
      <c r="E1008">
        <v>372085</v>
      </c>
      <c r="F1008">
        <v>269.86700000000002</v>
      </c>
      <c r="G1008">
        <v>452.43900000000002</v>
      </c>
      <c r="H1008">
        <v>133.697</v>
      </c>
      <c r="I1008">
        <v>1.2551400000000001E-3</v>
      </c>
      <c r="J1008">
        <v>0.995116</v>
      </c>
      <c r="K1008">
        <v>0</v>
      </c>
      <c r="L1008" t="s">
        <v>42</v>
      </c>
      <c r="R1008">
        <f>AVERAGE(B959:B1008)</f>
        <v>356310.24</v>
      </c>
      <c r="S1008">
        <f>AVERAGE(C959:C1008)</f>
        <v>351230.92</v>
      </c>
      <c r="U1008">
        <f>_xlfn.VAR.P(B959:B1008)</f>
        <v>398533422.86240005</v>
      </c>
      <c r="V1008">
        <f>_xlfn.VAR.P(C959:C1008)</f>
        <v>396701519.59359986</v>
      </c>
      <c r="X1008">
        <f>1.96*SQRT(U1008)/50</f>
        <v>782.56143458982081</v>
      </c>
      <c r="Y1008">
        <f>1.96*SQRT(V1008)/50</f>
        <v>780.76079759956531</v>
      </c>
    </row>
    <row r="1009" spans="1:12" x14ac:dyDescent="0.25">
      <c r="A1009" t="s">
        <v>48</v>
      </c>
      <c r="B1009">
        <v>17815742.790899999</v>
      </c>
      <c r="C1009" t="s">
        <v>36</v>
      </c>
    </row>
    <row r="1010" spans="1:12" x14ac:dyDescent="0.25">
      <c r="A1010" t="s">
        <v>49</v>
      </c>
      <c r="B1010">
        <v>409231</v>
      </c>
      <c r="C1010">
        <v>408959</v>
      </c>
      <c r="D1010">
        <v>408898</v>
      </c>
      <c r="E1010">
        <v>407892</v>
      </c>
      <c r="F1010">
        <v>394.26799999999997</v>
      </c>
      <c r="G1010">
        <v>0</v>
      </c>
      <c r="H1010">
        <v>218.643</v>
      </c>
      <c r="I1010">
        <v>1.3266599999999999E-3</v>
      </c>
      <c r="J1010">
        <v>0.995116</v>
      </c>
      <c r="K1010">
        <v>0</v>
      </c>
      <c r="L1010" t="s">
        <v>42</v>
      </c>
    </row>
    <row r="1011" spans="1:12" x14ac:dyDescent="0.25">
      <c r="A1011" t="s">
        <v>49</v>
      </c>
      <c r="B1011">
        <v>581316</v>
      </c>
      <c r="C1011">
        <v>580803</v>
      </c>
      <c r="D1011">
        <v>580721</v>
      </c>
      <c r="E1011">
        <v>579374</v>
      </c>
      <c r="F1011">
        <v>568.14800000000002</v>
      </c>
      <c r="G1011">
        <v>0</v>
      </c>
      <c r="H1011">
        <v>433.017</v>
      </c>
      <c r="I1011">
        <v>1.31328E-3</v>
      </c>
      <c r="J1011">
        <v>0.99511499999999997</v>
      </c>
      <c r="K1011">
        <v>0</v>
      </c>
      <c r="L1011" t="s">
        <v>42</v>
      </c>
    </row>
    <row r="1012" spans="1:12" x14ac:dyDescent="0.25">
      <c r="A1012" t="s">
        <v>49</v>
      </c>
      <c r="B1012">
        <v>611481</v>
      </c>
      <c r="C1012">
        <v>610887</v>
      </c>
      <c r="D1012">
        <v>610800</v>
      </c>
      <c r="E1012">
        <v>609456</v>
      </c>
      <c r="F1012">
        <v>560.30499999999995</v>
      </c>
      <c r="G1012">
        <v>0</v>
      </c>
      <c r="H1012">
        <v>531.06299999999999</v>
      </c>
      <c r="I1012">
        <v>1.23007E-3</v>
      </c>
      <c r="J1012">
        <v>0.99511499999999997</v>
      </c>
      <c r="K1012">
        <v>0</v>
      </c>
      <c r="L1012" t="s">
        <v>42</v>
      </c>
    </row>
    <row r="1013" spans="1:12" x14ac:dyDescent="0.25">
      <c r="A1013" t="s">
        <v>49</v>
      </c>
      <c r="B1013">
        <v>606041</v>
      </c>
      <c r="C1013">
        <v>605457</v>
      </c>
      <c r="D1013">
        <v>605371</v>
      </c>
      <c r="E1013">
        <v>604042</v>
      </c>
      <c r="F1013">
        <v>548.56100000000004</v>
      </c>
      <c r="G1013">
        <v>0</v>
      </c>
      <c r="H1013">
        <v>507.74799999999999</v>
      </c>
      <c r="I1013">
        <v>1.2577000000000001E-3</v>
      </c>
      <c r="J1013">
        <v>0.99510699999999996</v>
      </c>
      <c r="K1013">
        <v>0</v>
      </c>
      <c r="L1013" t="s">
        <v>42</v>
      </c>
    </row>
    <row r="1014" spans="1:12" x14ac:dyDescent="0.25">
      <c r="A1014" t="s">
        <v>49</v>
      </c>
      <c r="B1014">
        <v>596990</v>
      </c>
      <c r="C1014">
        <v>596445</v>
      </c>
      <c r="D1014">
        <v>596360</v>
      </c>
      <c r="E1014">
        <v>595026</v>
      </c>
      <c r="F1014">
        <v>539.61400000000003</v>
      </c>
      <c r="G1014">
        <v>0</v>
      </c>
      <c r="H1014">
        <v>479.92500000000001</v>
      </c>
      <c r="I1014">
        <v>1.2341100000000001E-3</v>
      </c>
      <c r="J1014">
        <v>0.99511000000000005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593775</v>
      </c>
      <c r="C1015">
        <v>593251</v>
      </c>
      <c r="D1015">
        <v>593167</v>
      </c>
      <c r="E1015">
        <v>591843</v>
      </c>
      <c r="F1015">
        <v>548.77</v>
      </c>
      <c r="G1015">
        <v>0</v>
      </c>
      <c r="H1015">
        <v>485.22199999999998</v>
      </c>
      <c r="I1015">
        <v>1.3029599999999999E-3</v>
      </c>
      <c r="J1015">
        <v>0.995116</v>
      </c>
      <c r="K1015">
        <v>0</v>
      </c>
      <c r="L1015" t="s">
        <v>42</v>
      </c>
    </row>
    <row r="1016" spans="1:12" x14ac:dyDescent="0.25">
      <c r="A1016" t="s">
        <v>49</v>
      </c>
      <c r="B1016">
        <v>571321</v>
      </c>
      <c r="C1016">
        <v>570791</v>
      </c>
      <c r="D1016">
        <v>570711</v>
      </c>
      <c r="E1016">
        <v>569387</v>
      </c>
      <c r="F1016">
        <v>550.73</v>
      </c>
      <c r="G1016">
        <v>0</v>
      </c>
      <c r="H1016">
        <v>402.452</v>
      </c>
      <c r="I1016">
        <v>1.3052999999999999E-3</v>
      </c>
      <c r="J1016">
        <v>0.995116</v>
      </c>
      <c r="K1016">
        <v>0</v>
      </c>
      <c r="L1016" t="s">
        <v>42</v>
      </c>
    </row>
    <row r="1017" spans="1:12" x14ac:dyDescent="0.25">
      <c r="A1017" t="s">
        <v>49</v>
      </c>
      <c r="B1017">
        <v>569898</v>
      </c>
      <c r="C1017">
        <v>569363</v>
      </c>
      <c r="D1017">
        <v>569282</v>
      </c>
      <c r="E1017">
        <v>567987</v>
      </c>
      <c r="F1017">
        <v>527.89499999999998</v>
      </c>
      <c r="G1017">
        <v>0</v>
      </c>
      <c r="H1017">
        <v>425.43900000000002</v>
      </c>
      <c r="I1017">
        <v>1.2451999999999999E-3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580114</v>
      </c>
      <c r="C1018">
        <v>579577</v>
      </c>
      <c r="D1018">
        <v>579495</v>
      </c>
      <c r="E1018">
        <v>578199</v>
      </c>
      <c r="F1018">
        <v>525.13599999999997</v>
      </c>
      <c r="G1018">
        <v>0</v>
      </c>
      <c r="H1018">
        <v>441.35500000000002</v>
      </c>
      <c r="I1018">
        <v>1.2300600000000001E-3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572685</v>
      </c>
      <c r="C1019">
        <v>572116</v>
      </c>
      <c r="D1019">
        <v>572036</v>
      </c>
      <c r="E1019">
        <v>570746</v>
      </c>
      <c r="F1019">
        <v>533.928</v>
      </c>
      <c r="G1019">
        <v>0</v>
      </c>
      <c r="H1019">
        <v>436.99400000000003</v>
      </c>
      <c r="I1019">
        <v>1.32351E-3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583645</v>
      </c>
      <c r="C1020">
        <v>583104</v>
      </c>
      <c r="D1020">
        <v>583022</v>
      </c>
      <c r="E1020">
        <v>581700</v>
      </c>
      <c r="F1020">
        <v>537.53599999999994</v>
      </c>
      <c r="G1020">
        <v>0</v>
      </c>
      <c r="H1020">
        <v>444.54399999999998</v>
      </c>
      <c r="I1020">
        <v>1.3176100000000001E-3</v>
      </c>
      <c r="J1020">
        <v>0.995116</v>
      </c>
      <c r="K1020">
        <v>0</v>
      </c>
      <c r="L1020" t="s">
        <v>42</v>
      </c>
    </row>
    <row r="1021" spans="1:12" x14ac:dyDescent="0.25">
      <c r="A1021" t="s">
        <v>49</v>
      </c>
      <c r="B1021">
        <v>603573</v>
      </c>
      <c r="C1021">
        <v>603034</v>
      </c>
      <c r="D1021">
        <v>602949</v>
      </c>
      <c r="E1021">
        <v>601629</v>
      </c>
      <c r="F1021">
        <v>547.35199999999998</v>
      </c>
      <c r="G1021">
        <v>0</v>
      </c>
      <c r="H1021">
        <v>512.33600000000001</v>
      </c>
      <c r="I1021">
        <v>1.2634600000000001E-3</v>
      </c>
      <c r="J1021">
        <v>0.995116</v>
      </c>
      <c r="K1021">
        <v>0</v>
      </c>
      <c r="L1021" t="s">
        <v>42</v>
      </c>
    </row>
    <row r="1022" spans="1:12" x14ac:dyDescent="0.25">
      <c r="A1022" t="s">
        <v>49</v>
      </c>
      <c r="B1022">
        <v>604726</v>
      </c>
      <c r="C1022">
        <v>604133</v>
      </c>
      <c r="D1022">
        <v>604048</v>
      </c>
      <c r="E1022">
        <v>602711</v>
      </c>
      <c r="F1022">
        <v>551.51900000000001</v>
      </c>
      <c r="G1022">
        <v>0</v>
      </c>
      <c r="H1022">
        <v>500.61900000000003</v>
      </c>
      <c r="I1022">
        <v>1.2300900000000001E-3</v>
      </c>
      <c r="J1022">
        <v>0.99511499999999997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595747</v>
      </c>
      <c r="C1023">
        <v>595177</v>
      </c>
      <c r="D1023">
        <v>595093</v>
      </c>
      <c r="E1023">
        <v>593757</v>
      </c>
      <c r="F1023">
        <v>561.22</v>
      </c>
      <c r="G1023">
        <v>0</v>
      </c>
      <c r="H1023">
        <v>490.89100000000002</v>
      </c>
      <c r="I1023">
        <v>1.2301600000000001E-3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605959</v>
      </c>
      <c r="C1024">
        <v>605365</v>
      </c>
      <c r="D1024">
        <v>605280</v>
      </c>
      <c r="E1024">
        <v>603942</v>
      </c>
      <c r="F1024">
        <v>548.58299999999997</v>
      </c>
      <c r="G1024">
        <v>0</v>
      </c>
      <c r="H1024">
        <v>511.72699999999998</v>
      </c>
      <c r="I1024">
        <v>1.23014E-3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569811</v>
      </c>
      <c r="C1025">
        <v>569217</v>
      </c>
      <c r="D1025">
        <v>569136</v>
      </c>
      <c r="E1025">
        <v>567617</v>
      </c>
      <c r="F1025">
        <v>757.25300000000004</v>
      </c>
      <c r="G1025">
        <v>0</v>
      </c>
      <c r="H1025">
        <v>365.71499999999997</v>
      </c>
      <c r="I1025">
        <v>1.33187E-3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544813</v>
      </c>
      <c r="C1026">
        <v>544352</v>
      </c>
      <c r="D1026">
        <v>544274</v>
      </c>
      <c r="E1026">
        <v>542686</v>
      </c>
      <c r="F1026">
        <v>873.57299999999998</v>
      </c>
      <c r="G1026">
        <v>0</v>
      </c>
      <c r="H1026">
        <v>292.5</v>
      </c>
      <c r="I1026">
        <v>1.23452E-3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513860</v>
      </c>
      <c r="C1027">
        <v>513325</v>
      </c>
      <c r="D1027">
        <v>513252</v>
      </c>
      <c r="E1027">
        <v>511831</v>
      </c>
      <c r="F1027">
        <v>701.61</v>
      </c>
      <c r="G1027">
        <v>0</v>
      </c>
      <c r="H1027">
        <v>317.40199999999999</v>
      </c>
      <c r="I1027">
        <v>1.2304099999999999E-3</v>
      </c>
      <c r="J1027">
        <v>0.99511499999999997</v>
      </c>
      <c r="K1027">
        <v>0</v>
      </c>
      <c r="L1027" t="s">
        <v>42</v>
      </c>
    </row>
    <row r="1028" spans="1:12" x14ac:dyDescent="0.25">
      <c r="A1028" t="s">
        <v>49</v>
      </c>
      <c r="B1028">
        <v>516350</v>
      </c>
      <c r="C1028">
        <v>515868</v>
      </c>
      <c r="D1028">
        <v>515793</v>
      </c>
      <c r="E1028">
        <v>514336</v>
      </c>
      <c r="F1028">
        <v>750.73199999999997</v>
      </c>
      <c r="G1028">
        <v>0</v>
      </c>
      <c r="H1028">
        <v>294.37900000000002</v>
      </c>
      <c r="I1028">
        <v>1.23028E-3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497293</v>
      </c>
      <c r="C1029">
        <v>496915</v>
      </c>
      <c r="D1029">
        <v>496841</v>
      </c>
      <c r="E1029">
        <v>495587</v>
      </c>
      <c r="F1029">
        <v>581.66300000000001</v>
      </c>
      <c r="G1029">
        <v>0</v>
      </c>
      <c r="H1029">
        <v>380.47300000000001</v>
      </c>
      <c r="I1029">
        <v>1.27257E-3</v>
      </c>
      <c r="J1029">
        <v>0.99511499999999997</v>
      </c>
      <c r="K1029">
        <v>0</v>
      </c>
      <c r="L1029" t="s">
        <v>42</v>
      </c>
    </row>
    <row r="1030" spans="1:12" x14ac:dyDescent="0.25">
      <c r="A1030" t="s">
        <v>49</v>
      </c>
      <c r="B1030">
        <v>341287</v>
      </c>
      <c r="C1030">
        <v>340976</v>
      </c>
      <c r="D1030">
        <v>340924</v>
      </c>
      <c r="E1030">
        <v>340079</v>
      </c>
      <c r="F1030">
        <v>306.327</v>
      </c>
      <c r="G1030">
        <v>0</v>
      </c>
      <c r="H1030">
        <v>257.66000000000003</v>
      </c>
      <c r="I1030">
        <v>1.23675E-3</v>
      </c>
      <c r="J1030">
        <v>0.99511499999999997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342154</v>
      </c>
      <c r="C1031">
        <v>341881</v>
      </c>
      <c r="D1031">
        <v>341828</v>
      </c>
      <c r="E1031">
        <v>340962</v>
      </c>
      <c r="F1031">
        <v>318.37200000000001</v>
      </c>
      <c r="G1031">
        <v>0</v>
      </c>
      <c r="H1031">
        <v>233.63499999999999</v>
      </c>
      <c r="I1031">
        <v>1.3091800000000001E-3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317365</v>
      </c>
      <c r="C1032">
        <v>317086</v>
      </c>
      <c r="D1032">
        <v>317038</v>
      </c>
      <c r="E1032">
        <v>316243</v>
      </c>
      <c r="F1032">
        <v>281.053</v>
      </c>
      <c r="G1032">
        <v>0</v>
      </c>
      <c r="H1032">
        <v>138.506</v>
      </c>
      <c r="I1032">
        <v>1.2304799999999999E-3</v>
      </c>
      <c r="J1032">
        <v>0.995116</v>
      </c>
      <c r="K1032">
        <v>0</v>
      </c>
      <c r="L1032" t="s">
        <v>42</v>
      </c>
    </row>
    <row r="1033" spans="1:12" x14ac:dyDescent="0.25">
      <c r="A1033" t="s">
        <v>49</v>
      </c>
      <c r="B1033">
        <v>320508</v>
      </c>
      <c r="C1033">
        <v>320231</v>
      </c>
      <c r="D1033">
        <v>320183</v>
      </c>
      <c r="E1033">
        <v>319383</v>
      </c>
      <c r="F1033">
        <v>290.83600000000001</v>
      </c>
      <c r="G1033">
        <v>0</v>
      </c>
      <c r="H1033">
        <v>155.31800000000001</v>
      </c>
      <c r="I1033">
        <v>1.2306000000000001E-3</v>
      </c>
      <c r="J1033">
        <v>0.995116</v>
      </c>
      <c r="K1033">
        <v>0</v>
      </c>
      <c r="L1033" t="s">
        <v>42</v>
      </c>
    </row>
    <row r="1034" spans="1:12" x14ac:dyDescent="0.25">
      <c r="A1034" t="s">
        <v>49</v>
      </c>
      <c r="B1034">
        <v>319580</v>
      </c>
      <c r="C1034">
        <v>319300</v>
      </c>
      <c r="D1034">
        <v>319252</v>
      </c>
      <c r="E1034">
        <v>318454</v>
      </c>
      <c r="F1034">
        <v>286.87299999999999</v>
      </c>
      <c r="G1034">
        <v>0</v>
      </c>
      <c r="H1034">
        <v>140.38300000000001</v>
      </c>
      <c r="I1034">
        <v>1.38382E-3</v>
      </c>
      <c r="J1034">
        <v>0.995116</v>
      </c>
      <c r="K1034">
        <v>0</v>
      </c>
      <c r="L1034" t="s">
        <v>42</v>
      </c>
    </row>
    <row r="1035" spans="1:12" x14ac:dyDescent="0.25">
      <c r="A1035" t="s">
        <v>49</v>
      </c>
      <c r="B1035">
        <v>316949</v>
      </c>
      <c r="C1035">
        <v>316677</v>
      </c>
      <c r="D1035">
        <v>316629</v>
      </c>
      <c r="E1035">
        <v>315832</v>
      </c>
      <c r="F1035">
        <v>282.80099999999999</v>
      </c>
      <c r="G1035">
        <v>0</v>
      </c>
      <c r="H1035">
        <v>136.18</v>
      </c>
      <c r="I1035">
        <v>1.3077799999999999E-3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361160</v>
      </c>
      <c r="C1036">
        <v>360885</v>
      </c>
      <c r="D1036">
        <v>360831</v>
      </c>
      <c r="E1036">
        <v>359875</v>
      </c>
      <c r="F1036">
        <v>405.928</v>
      </c>
      <c r="G1036">
        <v>0</v>
      </c>
      <c r="H1036">
        <v>173.89400000000001</v>
      </c>
      <c r="I1036">
        <v>1.2547299999999999E-3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346366</v>
      </c>
      <c r="C1037">
        <v>346023</v>
      </c>
      <c r="D1037">
        <v>345971</v>
      </c>
      <c r="E1037">
        <v>345084</v>
      </c>
      <c r="F1037">
        <v>350.70699999999999</v>
      </c>
      <c r="G1037">
        <v>0</v>
      </c>
      <c r="H1037">
        <v>165.88200000000001</v>
      </c>
      <c r="I1037">
        <v>1.2354099999999999E-3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352674</v>
      </c>
      <c r="C1038">
        <v>352402</v>
      </c>
      <c r="D1038">
        <v>352349</v>
      </c>
      <c r="E1038">
        <v>351438</v>
      </c>
      <c r="F1038">
        <v>353.37599999999998</v>
      </c>
      <c r="G1038">
        <v>0</v>
      </c>
      <c r="H1038">
        <v>158.24799999999999</v>
      </c>
      <c r="I1038">
        <v>1.30342E-3</v>
      </c>
      <c r="J1038">
        <v>0.995116</v>
      </c>
      <c r="K1038">
        <v>0</v>
      </c>
      <c r="L1038" t="s">
        <v>42</v>
      </c>
    </row>
    <row r="1039" spans="1:12" x14ac:dyDescent="0.25">
      <c r="A1039" t="s">
        <v>49</v>
      </c>
      <c r="B1039">
        <v>315941</v>
      </c>
      <c r="C1039">
        <v>315672</v>
      </c>
      <c r="D1039">
        <v>315623</v>
      </c>
      <c r="E1039">
        <v>314832</v>
      </c>
      <c r="F1039">
        <v>277.55900000000003</v>
      </c>
      <c r="G1039">
        <v>0</v>
      </c>
      <c r="H1039">
        <v>131.48699999999999</v>
      </c>
      <c r="I1039">
        <v>1.23007E-3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314487</v>
      </c>
      <c r="C1040">
        <v>314215</v>
      </c>
      <c r="D1040">
        <v>314167</v>
      </c>
      <c r="E1040">
        <v>313378</v>
      </c>
      <c r="F1040">
        <v>269.58699999999999</v>
      </c>
      <c r="G1040">
        <v>0</v>
      </c>
      <c r="H1040">
        <v>128.30799999999999</v>
      </c>
      <c r="I1040">
        <v>1.23017E-3</v>
      </c>
      <c r="J1040">
        <v>0.995116</v>
      </c>
      <c r="K1040">
        <v>0</v>
      </c>
      <c r="L1040" t="s">
        <v>42</v>
      </c>
    </row>
    <row r="1041" spans="1:12" x14ac:dyDescent="0.25">
      <c r="A1041" t="s">
        <v>49</v>
      </c>
      <c r="B1041">
        <v>314268</v>
      </c>
      <c r="C1041">
        <v>313996</v>
      </c>
      <c r="D1041">
        <v>313948</v>
      </c>
      <c r="E1041">
        <v>313158</v>
      </c>
      <c r="F1041">
        <v>273.00700000000001</v>
      </c>
      <c r="G1041">
        <v>0</v>
      </c>
      <c r="H1041">
        <v>125.726</v>
      </c>
      <c r="I1041">
        <v>1.23084E-3</v>
      </c>
      <c r="J1041">
        <v>0.99511499999999997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317490</v>
      </c>
      <c r="C1042">
        <v>317216</v>
      </c>
      <c r="D1042">
        <v>317168</v>
      </c>
      <c r="E1042">
        <v>316371</v>
      </c>
      <c r="F1042">
        <v>283.81900000000002</v>
      </c>
      <c r="G1042">
        <v>0</v>
      </c>
      <c r="H1042">
        <v>138.536</v>
      </c>
      <c r="I1042">
        <v>1.2453500000000001E-3</v>
      </c>
      <c r="J1042">
        <v>0.99511300000000003</v>
      </c>
      <c r="K1042">
        <v>0</v>
      </c>
      <c r="L1042" t="s">
        <v>42</v>
      </c>
    </row>
    <row r="1043" spans="1:12" x14ac:dyDescent="0.25">
      <c r="A1043" t="s">
        <v>49</v>
      </c>
      <c r="B1043">
        <v>319914</v>
      </c>
      <c r="C1043">
        <v>319640</v>
      </c>
      <c r="D1043">
        <v>319591</v>
      </c>
      <c r="E1043">
        <v>318790</v>
      </c>
      <c r="F1043">
        <v>290.16000000000003</v>
      </c>
      <c r="G1043">
        <v>0</v>
      </c>
      <c r="H1043">
        <v>150.54</v>
      </c>
      <c r="I1043">
        <v>1.23868E-3</v>
      </c>
      <c r="J1043">
        <v>0.995116</v>
      </c>
      <c r="K1043">
        <v>0</v>
      </c>
      <c r="L1043" t="s">
        <v>42</v>
      </c>
    </row>
    <row r="1044" spans="1:12" x14ac:dyDescent="0.25">
      <c r="A1044" t="s">
        <v>49</v>
      </c>
      <c r="B1044">
        <v>329270</v>
      </c>
      <c r="C1044">
        <v>328991</v>
      </c>
      <c r="D1044">
        <v>328941</v>
      </c>
      <c r="E1044">
        <v>328119</v>
      </c>
      <c r="F1044">
        <v>305.45400000000001</v>
      </c>
      <c r="G1044">
        <v>0</v>
      </c>
      <c r="H1044">
        <v>175.529</v>
      </c>
      <c r="I1044">
        <v>1.2318100000000001E-3</v>
      </c>
      <c r="J1044">
        <v>0.99511400000000005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317139</v>
      </c>
      <c r="C1045">
        <v>316860</v>
      </c>
      <c r="D1045">
        <v>316811</v>
      </c>
      <c r="E1045">
        <v>316018</v>
      </c>
      <c r="F1045">
        <v>278.89499999999998</v>
      </c>
      <c r="G1045">
        <v>0</v>
      </c>
      <c r="H1045">
        <v>138.28299999999999</v>
      </c>
      <c r="I1045">
        <v>1.2344999999999999E-3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312352</v>
      </c>
      <c r="C1046">
        <v>312080</v>
      </c>
      <c r="D1046">
        <v>312033</v>
      </c>
      <c r="E1046">
        <v>311249</v>
      </c>
      <c r="F1046">
        <v>269.13600000000002</v>
      </c>
      <c r="G1046">
        <v>0</v>
      </c>
      <c r="H1046">
        <v>115.111</v>
      </c>
      <c r="I1046">
        <v>1.23302E-3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312017</v>
      </c>
      <c r="C1047">
        <v>311746</v>
      </c>
      <c r="D1047">
        <v>311698</v>
      </c>
      <c r="E1047">
        <v>310915</v>
      </c>
      <c r="F1047">
        <v>268.745</v>
      </c>
      <c r="G1047">
        <v>0</v>
      </c>
      <c r="H1047">
        <v>112.899</v>
      </c>
      <c r="I1047">
        <v>1.23923E-3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311387</v>
      </c>
      <c r="C1048">
        <v>311118</v>
      </c>
      <c r="D1048">
        <v>311071</v>
      </c>
      <c r="E1048">
        <v>310288</v>
      </c>
      <c r="F1048">
        <v>267.40199999999999</v>
      </c>
      <c r="G1048">
        <v>0</v>
      </c>
      <c r="H1048">
        <v>110.81399999999999</v>
      </c>
      <c r="I1048">
        <v>1.2511600000000001E-3</v>
      </c>
      <c r="J1048">
        <v>0.995112</v>
      </c>
      <c r="K1048">
        <v>0</v>
      </c>
      <c r="L1048" t="s">
        <v>42</v>
      </c>
    </row>
    <row r="1049" spans="1:12" x14ac:dyDescent="0.25">
      <c r="A1049" t="s">
        <v>49</v>
      </c>
      <c r="B1049">
        <v>312110</v>
      </c>
      <c r="C1049">
        <v>311839</v>
      </c>
      <c r="D1049">
        <v>311791</v>
      </c>
      <c r="E1049">
        <v>311006</v>
      </c>
      <c r="F1049">
        <v>272.63400000000001</v>
      </c>
      <c r="G1049">
        <v>0</v>
      </c>
      <c r="H1049">
        <v>116.84399999999999</v>
      </c>
      <c r="I1049">
        <v>1.23043E-3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312077</v>
      </c>
      <c r="C1050">
        <v>311805</v>
      </c>
      <c r="D1050">
        <v>311757</v>
      </c>
      <c r="E1050">
        <v>310970</v>
      </c>
      <c r="F1050">
        <v>265.80200000000002</v>
      </c>
      <c r="G1050">
        <v>0</v>
      </c>
      <c r="H1050">
        <v>117.59399999999999</v>
      </c>
      <c r="I1050">
        <v>1.2301199999999999E-3</v>
      </c>
      <c r="J1050">
        <v>0.995116</v>
      </c>
      <c r="K1050">
        <v>0</v>
      </c>
      <c r="L1050" t="s">
        <v>42</v>
      </c>
    </row>
    <row r="1051" spans="1:12" x14ac:dyDescent="0.25">
      <c r="A1051" t="s">
        <v>49</v>
      </c>
      <c r="B1051">
        <v>311452</v>
      </c>
      <c r="C1051">
        <v>311183</v>
      </c>
      <c r="D1051">
        <v>311135</v>
      </c>
      <c r="E1051">
        <v>310354</v>
      </c>
      <c r="F1051">
        <v>265.02999999999997</v>
      </c>
      <c r="G1051">
        <v>0</v>
      </c>
      <c r="H1051">
        <v>110.777</v>
      </c>
      <c r="I1051">
        <v>1.28147E-3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312010</v>
      </c>
      <c r="C1052">
        <v>311742</v>
      </c>
      <c r="D1052">
        <v>311694</v>
      </c>
      <c r="E1052">
        <v>310913</v>
      </c>
      <c r="F1052">
        <v>266.48500000000001</v>
      </c>
      <c r="G1052">
        <v>0</v>
      </c>
      <c r="H1052">
        <v>115.517</v>
      </c>
      <c r="I1052">
        <v>1.24514E-3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312089</v>
      </c>
      <c r="C1053">
        <v>311819</v>
      </c>
      <c r="D1053">
        <v>311771</v>
      </c>
      <c r="E1053">
        <v>310989</v>
      </c>
      <c r="F1053">
        <v>266.459</v>
      </c>
      <c r="G1053">
        <v>0</v>
      </c>
      <c r="H1053">
        <v>116.572</v>
      </c>
      <c r="I1053">
        <v>1.2329800000000001E-3</v>
      </c>
      <c r="J1053">
        <v>0.99511300000000003</v>
      </c>
      <c r="K1053">
        <v>0</v>
      </c>
      <c r="L1053" t="s">
        <v>42</v>
      </c>
    </row>
    <row r="1054" spans="1:12" x14ac:dyDescent="0.25">
      <c r="A1054" t="s">
        <v>49</v>
      </c>
      <c r="B1054">
        <v>311518</v>
      </c>
      <c r="C1054">
        <v>311250</v>
      </c>
      <c r="D1054">
        <v>311203</v>
      </c>
      <c r="E1054">
        <v>310421</v>
      </c>
      <c r="F1054">
        <v>262.42500000000001</v>
      </c>
      <c r="G1054">
        <v>0</v>
      </c>
      <c r="H1054">
        <v>115.69499999999999</v>
      </c>
      <c r="I1054">
        <v>1.2319399999999999E-3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311353</v>
      </c>
      <c r="C1055">
        <v>311084</v>
      </c>
      <c r="D1055">
        <v>311036</v>
      </c>
      <c r="E1055">
        <v>310253</v>
      </c>
      <c r="F1055">
        <v>264.68900000000002</v>
      </c>
      <c r="G1055">
        <v>0</v>
      </c>
      <c r="H1055">
        <v>113.67400000000001</v>
      </c>
      <c r="I1055">
        <v>1.2914700000000001E-3</v>
      </c>
      <c r="J1055">
        <v>0.99511400000000005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311797</v>
      </c>
      <c r="C1056">
        <v>311527</v>
      </c>
      <c r="D1056">
        <v>311479</v>
      </c>
      <c r="E1056">
        <v>310696</v>
      </c>
      <c r="F1056">
        <v>265.99700000000001</v>
      </c>
      <c r="G1056">
        <v>0</v>
      </c>
      <c r="H1056">
        <v>115.12</v>
      </c>
      <c r="I1056">
        <v>1.2761999999999999E-3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311713</v>
      </c>
      <c r="C1057">
        <v>311440</v>
      </c>
      <c r="D1057">
        <v>311392</v>
      </c>
      <c r="E1057">
        <v>310608</v>
      </c>
      <c r="F1057">
        <v>267.96100000000001</v>
      </c>
      <c r="G1057">
        <v>0</v>
      </c>
      <c r="H1057">
        <v>114.28400000000001</v>
      </c>
      <c r="I1057">
        <v>1.2516999999999999E-3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311789</v>
      </c>
      <c r="C1058">
        <v>311521</v>
      </c>
      <c r="D1058">
        <v>311473</v>
      </c>
      <c r="E1058">
        <v>310690</v>
      </c>
      <c r="F1058">
        <v>265.26100000000002</v>
      </c>
      <c r="G1058">
        <v>0</v>
      </c>
      <c r="H1058">
        <v>113.58199999999999</v>
      </c>
      <c r="I1058">
        <v>1.2566000000000001E-3</v>
      </c>
      <c r="J1058">
        <v>0.995116</v>
      </c>
      <c r="K1058">
        <v>0</v>
      </c>
      <c r="L1058" t="s">
        <v>42</v>
      </c>
    </row>
    <row r="1059" spans="1:25" x14ac:dyDescent="0.25">
      <c r="A1059" t="s">
        <v>49</v>
      </c>
      <c r="B1059">
        <v>312670</v>
      </c>
      <c r="C1059">
        <v>312399</v>
      </c>
      <c r="D1059">
        <v>312351</v>
      </c>
      <c r="E1059">
        <v>311564</v>
      </c>
      <c r="F1059">
        <v>273.32900000000001</v>
      </c>
      <c r="G1059">
        <v>0</v>
      </c>
      <c r="H1059">
        <v>119.024</v>
      </c>
      <c r="I1059">
        <v>1.24424E-3</v>
      </c>
      <c r="J1059">
        <v>0.99511400000000005</v>
      </c>
      <c r="K1059">
        <v>0</v>
      </c>
      <c r="L1059" t="s">
        <v>42</v>
      </c>
    </row>
    <row r="1060" spans="1:25" x14ac:dyDescent="0.25">
      <c r="A1060" t="s">
        <v>49</v>
      </c>
      <c r="B1060">
        <v>312097</v>
      </c>
      <c r="C1060">
        <v>311822</v>
      </c>
      <c r="D1060">
        <v>311774</v>
      </c>
      <c r="E1060">
        <v>310991</v>
      </c>
      <c r="F1060">
        <v>269.976</v>
      </c>
      <c r="G1060">
        <v>0</v>
      </c>
      <c r="H1060">
        <v>112.95399999999999</v>
      </c>
      <c r="I1060">
        <v>1.2305300000000001E-3</v>
      </c>
      <c r="J1060">
        <v>0.99511499999999997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311463</v>
      </c>
      <c r="C1061">
        <v>311194</v>
      </c>
      <c r="D1061">
        <v>311146</v>
      </c>
      <c r="E1061">
        <v>310362</v>
      </c>
      <c r="F1061">
        <v>263.56599999999997</v>
      </c>
      <c r="G1061">
        <v>0</v>
      </c>
      <c r="H1061">
        <v>114.67</v>
      </c>
      <c r="I1061">
        <v>1.2424199999999999E-3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311838</v>
      </c>
      <c r="C1062">
        <v>311569</v>
      </c>
      <c r="D1062">
        <v>311521</v>
      </c>
      <c r="E1062">
        <v>310739</v>
      </c>
      <c r="F1062">
        <v>267.387</v>
      </c>
      <c r="G1062">
        <v>0</v>
      </c>
      <c r="H1062">
        <v>114.26600000000001</v>
      </c>
      <c r="I1062">
        <v>1.2348000000000001E-3</v>
      </c>
      <c r="J1062">
        <v>0.99511499999999997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312339</v>
      </c>
      <c r="C1063">
        <v>312069</v>
      </c>
      <c r="D1063">
        <v>312021</v>
      </c>
      <c r="E1063">
        <v>311236</v>
      </c>
      <c r="F1063">
        <v>269.42899999999997</v>
      </c>
      <c r="G1063">
        <v>0</v>
      </c>
      <c r="H1063">
        <v>117.23099999999999</v>
      </c>
      <c r="I1063">
        <v>1.2486800000000001E-3</v>
      </c>
      <c r="J1063">
        <v>0.995116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311970</v>
      </c>
      <c r="C1064">
        <v>311700</v>
      </c>
      <c r="D1064">
        <v>311653</v>
      </c>
      <c r="E1064">
        <v>310865</v>
      </c>
      <c r="F1064">
        <v>269.447</v>
      </c>
      <c r="G1064">
        <v>0</v>
      </c>
      <c r="H1064">
        <v>113.491</v>
      </c>
      <c r="I1064">
        <v>1.28571E-3</v>
      </c>
      <c r="J1064">
        <v>0.99511400000000005</v>
      </c>
      <c r="K1064">
        <v>0</v>
      </c>
      <c r="L1064" t="s">
        <v>42</v>
      </c>
      <c r="R1064">
        <f>AVERAGE(B1015:B1064)</f>
        <v>393923.26</v>
      </c>
      <c r="S1064">
        <f>AVERAGE(C1015:C1064)</f>
        <v>393570.92</v>
      </c>
      <c r="U1064">
        <f>_xlfn.VAR.P(B1015:B1064)</f>
        <v>13480051561.752399</v>
      </c>
      <c r="V1064">
        <f>_xlfn.VAR.P(C1015:C1064)</f>
        <v>13452227734.9536</v>
      </c>
      <c r="X1064">
        <f>1.96*SQRT(U1064)/50</f>
        <v>4551.2620702230724</v>
      </c>
      <c r="Y1064">
        <f>1.96*SQRT(V1064)/50</f>
        <v>4546.5625726079152</v>
      </c>
    </row>
    <row r="1065" spans="1:25" x14ac:dyDescent="0.25">
      <c r="A1065" t="s">
        <v>50</v>
      </c>
      <c r="B1065">
        <v>19696465.142299999</v>
      </c>
      <c r="C1065" t="s">
        <v>36</v>
      </c>
    </row>
    <row r="1066" spans="1:25" x14ac:dyDescent="0.25">
      <c r="A1066" t="s">
        <v>51</v>
      </c>
      <c r="B1066">
        <v>15044.3</v>
      </c>
      <c r="C1066">
        <v>14746.9</v>
      </c>
      <c r="D1066">
        <v>14746.7</v>
      </c>
      <c r="E1066">
        <v>14150.2</v>
      </c>
      <c r="F1066">
        <v>121.02</v>
      </c>
      <c r="G1066">
        <v>114.03</v>
      </c>
      <c r="H1066">
        <v>20.961300000000001</v>
      </c>
      <c r="I1066">
        <v>1.25332E-3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51</v>
      </c>
      <c r="B1067">
        <v>14975.9</v>
      </c>
      <c r="C1067">
        <v>14682.5</v>
      </c>
      <c r="D1067">
        <v>14682.3</v>
      </c>
      <c r="E1067">
        <v>14092.4</v>
      </c>
      <c r="F1067">
        <v>117.19499999999999</v>
      </c>
      <c r="G1067">
        <v>114.26</v>
      </c>
      <c r="H1067">
        <v>20.857700000000001</v>
      </c>
      <c r="I1067">
        <v>1.2302299999999999E-3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14968.3</v>
      </c>
      <c r="C1068">
        <v>14673.6</v>
      </c>
      <c r="D1068">
        <v>14673.4</v>
      </c>
      <c r="E1068">
        <v>14075.3</v>
      </c>
      <c r="F1068">
        <v>121.623</v>
      </c>
      <c r="G1068">
        <v>113.78100000000001</v>
      </c>
      <c r="H1068">
        <v>21.1479</v>
      </c>
      <c r="I1068">
        <v>1.3680700000000001E-3</v>
      </c>
      <c r="J1068">
        <v>0.99511499999999997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14877.2</v>
      </c>
      <c r="C1069">
        <v>14584.2</v>
      </c>
      <c r="D1069">
        <v>14584</v>
      </c>
      <c r="E1069">
        <v>13984.5</v>
      </c>
      <c r="F1069">
        <v>120.563</v>
      </c>
      <c r="G1069">
        <v>113.672</v>
      </c>
      <c r="H1069">
        <v>21.715699999999998</v>
      </c>
      <c r="I1069">
        <v>1.3302100000000001E-3</v>
      </c>
      <c r="J1069">
        <v>0.995116</v>
      </c>
      <c r="K1069">
        <v>0</v>
      </c>
      <c r="L1069" t="s">
        <v>42</v>
      </c>
    </row>
    <row r="1070" spans="1:25" x14ac:dyDescent="0.25">
      <c r="A1070" t="s">
        <v>51</v>
      </c>
      <c r="B1070">
        <v>14970.5</v>
      </c>
      <c r="C1070">
        <v>14681.3</v>
      </c>
      <c r="D1070">
        <v>14681.1</v>
      </c>
      <c r="E1070">
        <v>14079.2</v>
      </c>
      <c r="F1070">
        <v>122.066</v>
      </c>
      <c r="G1070">
        <v>113.26900000000001</v>
      </c>
      <c r="H1070">
        <v>21.271000000000001</v>
      </c>
      <c r="I1070">
        <v>1.2493999999999999E-3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15034.7</v>
      </c>
      <c r="C1071">
        <v>14743.3</v>
      </c>
      <c r="D1071">
        <v>14743.1</v>
      </c>
      <c r="E1071">
        <v>14139.3</v>
      </c>
      <c r="F1071">
        <v>123.31100000000001</v>
      </c>
      <c r="G1071">
        <v>113.64100000000001</v>
      </c>
      <c r="H1071">
        <v>21.57</v>
      </c>
      <c r="I1071">
        <v>1.2326800000000001E-3</v>
      </c>
      <c r="J1071">
        <v>0.99511499999999997</v>
      </c>
      <c r="K1071">
        <v>0</v>
      </c>
      <c r="L1071" t="s">
        <v>42</v>
      </c>
    </row>
    <row r="1072" spans="1:25" x14ac:dyDescent="0.25">
      <c r="A1072" t="s">
        <v>51</v>
      </c>
      <c r="B1072">
        <v>15060.2</v>
      </c>
      <c r="C1072">
        <v>14760.1</v>
      </c>
      <c r="D1072">
        <v>14759.9</v>
      </c>
      <c r="E1072">
        <v>14154.9</v>
      </c>
      <c r="F1072">
        <v>124.137</v>
      </c>
      <c r="G1072">
        <v>114.95399999999999</v>
      </c>
      <c r="H1072">
        <v>21.989899999999999</v>
      </c>
      <c r="I1072">
        <v>1.24843E-3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51</v>
      </c>
      <c r="B1073">
        <v>14966.9</v>
      </c>
      <c r="C1073">
        <v>14676.4</v>
      </c>
      <c r="D1073">
        <v>14676.2</v>
      </c>
      <c r="E1073">
        <v>14075</v>
      </c>
      <c r="F1073">
        <v>123.16</v>
      </c>
      <c r="G1073">
        <v>114.494</v>
      </c>
      <c r="H1073">
        <v>21.3567</v>
      </c>
      <c r="I1073">
        <v>1.5302E-3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14958</v>
      </c>
      <c r="C1074">
        <v>14668.4</v>
      </c>
      <c r="D1074">
        <v>14668.2</v>
      </c>
      <c r="E1074">
        <v>14059.6</v>
      </c>
      <c r="F1074">
        <v>126.104</v>
      </c>
      <c r="G1074">
        <v>115.44499999999999</v>
      </c>
      <c r="H1074">
        <v>22.0303</v>
      </c>
      <c r="I1074">
        <v>1.2303100000000001E-3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14949.7</v>
      </c>
      <c r="C1075">
        <v>14657.9</v>
      </c>
      <c r="D1075">
        <v>14657.7</v>
      </c>
      <c r="E1075">
        <v>14053.6</v>
      </c>
      <c r="F1075">
        <v>125.377</v>
      </c>
      <c r="G1075">
        <v>113.57</v>
      </c>
      <c r="H1075">
        <v>21.355399999999999</v>
      </c>
      <c r="I1075">
        <v>1.31924E-3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15003.3</v>
      </c>
      <c r="C1076">
        <v>14713.2</v>
      </c>
      <c r="D1076">
        <v>14713.1</v>
      </c>
      <c r="E1076">
        <v>14108.4</v>
      </c>
      <c r="F1076">
        <v>125.682</v>
      </c>
      <c r="G1076">
        <v>115.19799999999999</v>
      </c>
      <c r="H1076">
        <v>21.3703</v>
      </c>
      <c r="I1076">
        <v>1.2331200000000001E-3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14804</v>
      </c>
      <c r="C1077">
        <v>14515.7</v>
      </c>
      <c r="D1077">
        <v>14515.5</v>
      </c>
      <c r="E1077">
        <v>13914.4</v>
      </c>
      <c r="F1077">
        <v>124.18300000000001</v>
      </c>
      <c r="G1077">
        <v>112.973</v>
      </c>
      <c r="H1077">
        <v>21.043199999999999</v>
      </c>
      <c r="I1077">
        <v>1.23007E-3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14915.2</v>
      </c>
      <c r="C1078">
        <v>14625.6</v>
      </c>
      <c r="D1078">
        <v>14625.5</v>
      </c>
      <c r="E1078">
        <v>14027.7</v>
      </c>
      <c r="F1078">
        <v>121.867</v>
      </c>
      <c r="G1078">
        <v>113.566</v>
      </c>
      <c r="H1078">
        <v>20.814699999999998</v>
      </c>
      <c r="I1078">
        <v>1.23029E-3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14929.5</v>
      </c>
      <c r="C1079">
        <v>14639.1</v>
      </c>
      <c r="D1079">
        <v>14638.9</v>
      </c>
      <c r="E1079">
        <v>14046.9</v>
      </c>
      <c r="F1079">
        <v>118.58199999999999</v>
      </c>
      <c r="G1079">
        <v>113.386</v>
      </c>
      <c r="H1079">
        <v>20.8247</v>
      </c>
      <c r="I1079">
        <v>1.23832E-3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15009.5</v>
      </c>
      <c r="C1080">
        <v>14715.8</v>
      </c>
      <c r="D1080">
        <v>14715.6</v>
      </c>
      <c r="E1080">
        <v>14115.9</v>
      </c>
      <c r="F1080">
        <v>124.492</v>
      </c>
      <c r="G1080">
        <v>113.503</v>
      </c>
      <c r="H1080">
        <v>21.032399999999999</v>
      </c>
      <c r="I1080">
        <v>1.23095E-3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15186.3</v>
      </c>
      <c r="C1081">
        <v>14892.1</v>
      </c>
      <c r="D1081">
        <v>14891.9</v>
      </c>
      <c r="E1081">
        <v>14299</v>
      </c>
      <c r="F1081">
        <v>119.83499999999999</v>
      </c>
      <c r="G1081">
        <v>112.426</v>
      </c>
      <c r="H1081">
        <v>20.803899999999999</v>
      </c>
      <c r="I1081">
        <v>1.26139E-3</v>
      </c>
      <c r="J1081">
        <v>0.995116</v>
      </c>
      <c r="K1081">
        <v>0</v>
      </c>
      <c r="L1081" t="s">
        <v>42</v>
      </c>
    </row>
    <row r="1082" spans="1:12" x14ac:dyDescent="0.25">
      <c r="A1082" t="s">
        <v>51</v>
      </c>
      <c r="B1082">
        <v>15255.4</v>
      </c>
      <c r="C1082">
        <v>14966.8</v>
      </c>
      <c r="D1082">
        <v>14966.6</v>
      </c>
      <c r="E1082">
        <v>14376.4</v>
      </c>
      <c r="F1082">
        <v>117.486</v>
      </c>
      <c r="G1082">
        <v>113.334</v>
      </c>
      <c r="H1082">
        <v>20.9512</v>
      </c>
      <c r="I1082">
        <v>1.2632800000000001E-3</v>
      </c>
      <c r="J1082">
        <v>0.995116</v>
      </c>
      <c r="K1082">
        <v>0</v>
      </c>
      <c r="L1082" t="s">
        <v>42</v>
      </c>
    </row>
    <row r="1083" spans="1:12" x14ac:dyDescent="0.25">
      <c r="A1083" t="s">
        <v>51</v>
      </c>
      <c r="B1083">
        <v>14983.3</v>
      </c>
      <c r="C1083">
        <v>14696.9</v>
      </c>
      <c r="D1083">
        <v>14696.7</v>
      </c>
      <c r="E1083">
        <v>14103.8</v>
      </c>
      <c r="F1083">
        <v>118.804</v>
      </c>
      <c r="G1083">
        <v>113.06100000000001</v>
      </c>
      <c r="H1083">
        <v>20.968299999999999</v>
      </c>
      <c r="I1083">
        <v>1.26442E-3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15049.5</v>
      </c>
      <c r="C1084">
        <v>14751.8</v>
      </c>
      <c r="D1084">
        <v>14751.7</v>
      </c>
      <c r="E1084">
        <v>14152.4</v>
      </c>
      <c r="F1084">
        <v>123.75</v>
      </c>
      <c r="G1084">
        <v>114.47499999999999</v>
      </c>
      <c r="H1084">
        <v>21.194400000000002</v>
      </c>
      <c r="I1084">
        <v>1.2301300000000001E-3</v>
      </c>
      <c r="J1084">
        <v>0.99511400000000005</v>
      </c>
      <c r="K1084">
        <v>0</v>
      </c>
      <c r="L1084" t="s">
        <v>42</v>
      </c>
    </row>
    <row r="1085" spans="1:12" x14ac:dyDescent="0.25">
      <c r="A1085" t="s">
        <v>51</v>
      </c>
      <c r="B1085">
        <v>14605.7</v>
      </c>
      <c r="C1085">
        <v>14315.5</v>
      </c>
      <c r="D1085">
        <v>14315.3</v>
      </c>
      <c r="E1085">
        <v>13703.2</v>
      </c>
      <c r="F1085">
        <v>129.494</v>
      </c>
      <c r="G1085">
        <v>114.509</v>
      </c>
      <c r="H1085">
        <v>21.4206</v>
      </c>
      <c r="I1085">
        <v>1.2316E-3</v>
      </c>
      <c r="J1085">
        <v>0.99511499999999997</v>
      </c>
      <c r="K1085">
        <v>0</v>
      </c>
      <c r="L1085" t="s">
        <v>42</v>
      </c>
    </row>
    <row r="1086" spans="1:12" x14ac:dyDescent="0.25">
      <c r="A1086" t="s">
        <v>51</v>
      </c>
      <c r="B1086">
        <v>14931.3</v>
      </c>
      <c r="C1086">
        <v>14640.7</v>
      </c>
      <c r="D1086">
        <v>14640.5</v>
      </c>
      <c r="E1086">
        <v>14027.2</v>
      </c>
      <c r="F1086">
        <v>129.602</v>
      </c>
      <c r="G1086">
        <v>115.119</v>
      </c>
      <c r="H1086">
        <v>21.754899999999999</v>
      </c>
      <c r="I1086">
        <v>1.2340599999999999E-3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14713.3</v>
      </c>
      <c r="C1087">
        <v>14424.8</v>
      </c>
      <c r="D1087">
        <v>14424.6</v>
      </c>
      <c r="E1087">
        <v>13823.3</v>
      </c>
      <c r="F1087">
        <v>123.17</v>
      </c>
      <c r="G1087">
        <v>114.968</v>
      </c>
      <c r="H1087">
        <v>21.626200000000001</v>
      </c>
      <c r="I1087">
        <v>1.2759500000000001E-3</v>
      </c>
      <c r="J1087">
        <v>0.99511099999999997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14751.1</v>
      </c>
      <c r="C1088">
        <v>14456.9</v>
      </c>
      <c r="D1088">
        <v>14456.7</v>
      </c>
      <c r="E1088">
        <v>13848.2</v>
      </c>
      <c r="F1088">
        <v>126.84399999999999</v>
      </c>
      <c r="G1088">
        <v>117.21299999999999</v>
      </c>
      <c r="H1088">
        <v>21.835000000000001</v>
      </c>
      <c r="I1088">
        <v>1.2381E-3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14889.3</v>
      </c>
      <c r="C1089">
        <v>14597.6</v>
      </c>
      <c r="D1089">
        <v>14597.4</v>
      </c>
      <c r="E1089">
        <v>13989</v>
      </c>
      <c r="F1089">
        <v>125.089</v>
      </c>
      <c r="G1089">
        <v>115.33499999999999</v>
      </c>
      <c r="H1089">
        <v>21.6173</v>
      </c>
      <c r="I1089">
        <v>1.3280500000000001E-3</v>
      </c>
      <c r="J1089">
        <v>0.99511499999999997</v>
      </c>
      <c r="K1089">
        <v>0</v>
      </c>
      <c r="L1089" t="s">
        <v>42</v>
      </c>
    </row>
    <row r="1090" spans="1:12" x14ac:dyDescent="0.25">
      <c r="A1090" t="s">
        <v>51</v>
      </c>
      <c r="B1090">
        <v>15020.3</v>
      </c>
      <c r="C1090">
        <v>14731.6</v>
      </c>
      <c r="D1090">
        <v>14731.4</v>
      </c>
      <c r="E1090">
        <v>14131.1</v>
      </c>
      <c r="F1090">
        <v>121.63500000000001</v>
      </c>
      <c r="G1090">
        <v>113.718</v>
      </c>
      <c r="H1090">
        <v>21.369599999999998</v>
      </c>
      <c r="I1090">
        <v>1.23029E-3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14984.3</v>
      </c>
      <c r="C1091">
        <v>14691.6</v>
      </c>
      <c r="D1091">
        <v>14691.4</v>
      </c>
      <c r="E1091">
        <v>14085.8</v>
      </c>
      <c r="F1091">
        <v>124.367</v>
      </c>
      <c r="G1091">
        <v>114.904</v>
      </c>
      <c r="H1091">
        <v>21.5214</v>
      </c>
      <c r="I1091">
        <v>1.2415799999999999E-3</v>
      </c>
      <c r="J1091">
        <v>0.99511499999999997</v>
      </c>
      <c r="K1091">
        <v>0</v>
      </c>
      <c r="L1091" t="s">
        <v>42</v>
      </c>
    </row>
    <row r="1092" spans="1:12" x14ac:dyDescent="0.25">
      <c r="A1092" t="s">
        <v>51</v>
      </c>
      <c r="B1092">
        <v>14973.6</v>
      </c>
      <c r="C1092">
        <v>14684</v>
      </c>
      <c r="D1092">
        <v>14683.8</v>
      </c>
      <c r="E1092">
        <v>14080.9</v>
      </c>
      <c r="F1092">
        <v>124.773</v>
      </c>
      <c r="G1092">
        <v>114.854</v>
      </c>
      <c r="H1092">
        <v>21.346499999999999</v>
      </c>
      <c r="I1092">
        <v>1.26811E-3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51</v>
      </c>
      <c r="B1093">
        <v>14859.3</v>
      </c>
      <c r="C1093">
        <v>14572.7</v>
      </c>
      <c r="D1093">
        <v>14572.5</v>
      </c>
      <c r="E1093">
        <v>13979.6</v>
      </c>
      <c r="F1093">
        <v>119.05</v>
      </c>
      <c r="G1093">
        <v>113.97799999999999</v>
      </c>
      <c r="H1093">
        <v>21.0197</v>
      </c>
      <c r="I1093">
        <v>1.2428700000000001E-3</v>
      </c>
      <c r="J1093">
        <v>0.99511499999999997</v>
      </c>
      <c r="K1093">
        <v>0</v>
      </c>
      <c r="L1093" t="s">
        <v>42</v>
      </c>
    </row>
    <row r="1094" spans="1:12" x14ac:dyDescent="0.25">
      <c r="A1094" t="s">
        <v>51</v>
      </c>
      <c r="B1094">
        <v>15043.3</v>
      </c>
      <c r="C1094">
        <v>14756.4</v>
      </c>
      <c r="D1094">
        <v>14756.2</v>
      </c>
      <c r="E1094">
        <v>14167.2</v>
      </c>
      <c r="F1094">
        <v>116.688</v>
      </c>
      <c r="G1094">
        <v>112.562</v>
      </c>
      <c r="H1094">
        <v>20.8126</v>
      </c>
      <c r="I1094">
        <v>1.23095E-3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15044.6</v>
      </c>
      <c r="C1095">
        <v>14756.7</v>
      </c>
      <c r="D1095">
        <v>14756.5</v>
      </c>
      <c r="E1095">
        <v>14160.3</v>
      </c>
      <c r="F1095">
        <v>121.69499999999999</v>
      </c>
      <c r="G1095">
        <v>113.373</v>
      </c>
      <c r="H1095">
        <v>20.841200000000001</v>
      </c>
      <c r="I1095">
        <v>1.24485E-3</v>
      </c>
      <c r="J1095">
        <v>0.995116</v>
      </c>
      <c r="K1095">
        <v>0</v>
      </c>
      <c r="L1095" t="s">
        <v>42</v>
      </c>
    </row>
    <row r="1096" spans="1:12" x14ac:dyDescent="0.25">
      <c r="A1096" t="s">
        <v>51</v>
      </c>
      <c r="B1096">
        <v>14879.4</v>
      </c>
      <c r="C1096">
        <v>14590.1</v>
      </c>
      <c r="D1096">
        <v>14589.9</v>
      </c>
      <c r="E1096">
        <v>13989.8</v>
      </c>
      <c r="F1096">
        <v>124.89</v>
      </c>
      <c r="G1096">
        <v>114.88800000000001</v>
      </c>
      <c r="H1096">
        <v>21.301600000000001</v>
      </c>
      <c r="I1096">
        <v>1.2300799999999999E-3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14869.4</v>
      </c>
      <c r="C1097">
        <v>14577</v>
      </c>
      <c r="D1097">
        <v>14576.8</v>
      </c>
      <c r="E1097">
        <v>13983.3</v>
      </c>
      <c r="F1097">
        <v>119.282</v>
      </c>
      <c r="G1097">
        <v>113.291</v>
      </c>
      <c r="H1097">
        <v>20.785799999999998</v>
      </c>
      <c r="I1097">
        <v>1.3033400000000001E-3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14961.2</v>
      </c>
      <c r="C1098">
        <v>14671.7</v>
      </c>
      <c r="D1098">
        <v>14671.5</v>
      </c>
      <c r="E1098">
        <v>14077.2</v>
      </c>
      <c r="F1098">
        <v>119.84</v>
      </c>
      <c r="G1098">
        <v>112.84399999999999</v>
      </c>
      <c r="H1098">
        <v>20.9406</v>
      </c>
      <c r="I1098">
        <v>1.24555E-3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14782.9</v>
      </c>
      <c r="C1099">
        <v>14493.9</v>
      </c>
      <c r="D1099">
        <v>14493.7</v>
      </c>
      <c r="E1099">
        <v>13901</v>
      </c>
      <c r="F1099">
        <v>119.188</v>
      </c>
      <c r="G1099">
        <v>113.053</v>
      </c>
      <c r="H1099">
        <v>21.1127</v>
      </c>
      <c r="I1099">
        <v>1.5132500000000001E-3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14902.8</v>
      </c>
      <c r="C1100">
        <v>14614.3</v>
      </c>
      <c r="D1100">
        <v>14614.1</v>
      </c>
      <c r="E1100">
        <v>14009.1</v>
      </c>
      <c r="F1100">
        <v>125.18899999999999</v>
      </c>
      <c r="G1100">
        <v>114.22199999999999</v>
      </c>
      <c r="H1100">
        <v>21.203499999999998</v>
      </c>
      <c r="I1100">
        <v>1.33409E-3</v>
      </c>
      <c r="J1100">
        <v>0.995116</v>
      </c>
      <c r="K1100">
        <v>0</v>
      </c>
      <c r="L1100" t="s">
        <v>42</v>
      </c>
    </row>
    <row r="1101" spans="1:12" x14ac:dyDescent="0.25">
      <c r="A1101" t="s">
        <v>51</v>
      </c>
      <c r="B1101">
        <v>14430.1</v>
      </c>
      <c r="C1101">
        <v>14138.1</v>
      </c>
      <c r="D1101">
        <v>14137.9</v>
      </c>
      <c r="E1101">
        <v>13522.4</v>
      </c>
      <c r="F1101">
        <v>128.91499999999999</v>
      </c>
      <c r="G1101">
        <v>115.89400000000001</v>
      </c>
      <c r="H1101">
        <v>21.544</v>
      </c>
      <c r="I1101">
        <v>1.4087699999999999E-3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14618.5</v>
      </c>
      <c r="C1102">
        <v>14329.7</v>
      </c>
      <c r="D1102">
        <v>14329.5</v>
      </c>
      <c r="E1102">
        <v>13714</v>
      </c>
      <c r="F1102">
        <v>129.78800000000001</v>
      </c>
      <c r="G1102">
        <v>115.124</v>
      </c>
      <c r="H1102">
        <v>21.602499999999999</v>
      </c>
      <c r="I1102">
        <v>1.23018E-3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14712.2</v>
      </c>
      <c r="C1103">
        <v>14420.5</v>
      </c>
      <c r="D1103">
        <v>14420.3</v>
      </c>
      <c r="E1103">
        <v>13804.9</v>
      </c>
      <c r="F1103">
        <v>130.232</v>
      </c>
      <c r="G1103">
        <v>115.023</v>
      </c>
      <c r="H1103">
        <v>22.269600000000001</v>
      </c>
      <c r="I1103">
        <v>1.3435000000000001E-3</v>
      </c>
      <c r="J1103">
        <v>0.995116</v>
      </c>
      <c r="K1103">
        <v>0</v>
      </c>
      <c r="L1103" t="s">
        <v>42</v>
      </c>
    </row>
    <row r="1104" spans="1:12" x14ac:dyDescent="0.25">
      <c r="A1104" t="s">
        <v>51</v>
      </c>
      <c r="B1104">
        <v>14548.4</v>
      </c>
      <c r="C1104">
        <v>14255.4</v>
      </c>
      <c r="D1104">
        <v>14255.2</v>
      </c>
      <c r="E1104">
        <v>13637.4</v>
      </c>
      <c r="F1104">
        <v>129.55699999999999</v>
      </c>
      <c r="G1104">
        <v>116.339</v>
      </c>
      <c r="H1104">
        <v>21.898700000000002</v>
      </c>
      <c r="I1104">
        <v>1.2453799999999999E-3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15023.7</v>
      </c>
      <c r="C1105">
        <v>14730.9</v>
      </c>
      <c r="D1105">
        <v>14730.7</v>
      </c>
      <c r="E1105">
        <v>14131</v>
      </c>
      <c r="F1105">
        <v>121.12</v>
      </c>
      <c r="G1105">
        <v>114.81100000000001</v>
      </c>
      <c r="H1105">
        <v>21.4374</v>
      </c>
      <c r="I1105">
        <v>1.2435199999999999E-3</v>
      </c>
      <c r="J1105">
        <v>0.99511499999999997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15013.7</v>
      </c>
      <c r="C1106">
        <v>14720.8</v>
      </c>
      <c r="D1106">
        <v>14720.6</v>
      </c>
      <c r="E1106">
        <v>14113.5</v>
      </c>
      <c r="F1106">
        <v>127.742</v>
      </c>
      <c r="G1106">
        <v>115.139</v>
      </c>
      <c r="H1106">
        <v>21.449400000000001</v>
      </c>
      <c r="I1106">
        <v>1.23985E-3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14899.7</v>
      </c>
      <c r="C1107">
        <v>14611.6</v>
      </c>
      <c r="D1107">
        <v>14611.4</v>
      </c>
      <c r="E1107">
        <v>14004.1</v>
      </c>
      <c r="F1107">
        <v>126.518</v>
      </c>
      <c r="G1107">
        <v>114.57599999999999</v>
      </c>
      <c r="H1107">
        <v>21.433399999999999</v>
      </c>
      <c r="I1107">
        <v>1.2347199999999999E-3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14687.1</v>
      </c>
      <c r="C1108">
        <v>14395.8</v>
      </c>
      <c r="D1108">
        <v>14395.6</v>
      </c>
      <c r="E1108">
        <v>13784.8</v>
      </c>
      <c r="F1108">
        <v>128.126</v>
      </c>
      <c r="G1108">
        <v>115.684</v>
      </c>
      <c r="H1108">
        <v>21.5839</v>
      </c>
      <c r="I1108">
        <v>1.2335499999999999E-3</v>
      </c>
      <c r="J1108">
        <v>0.99511499999999997</v>
      </c>
      <c r="K1108">
        <v>0</v>
      </c>
      <c r="L1108" t="s">
        <v>42</v>
      </c>
    </row>
    <row r="1109" spans="1:25" x14ac:dyDescent="0.25">
      <c r="A1109" t="s">
        <v>51</v>
      </c>
      <c r="B1109">
        <v>15104.6</v>
      </c>
      <c r="C1109">
        <v>14815.7</v>
      </c>
      <c r="D1109">
        <v>14815.5</v>
      </c>
      <c r="E1109">
        <v>14225.3</v>
      </c>
      <c r="F1109">
        <v>117.974</v>
      </c>
      <c r="G1109">
        <v>113.49</v>
      </c>
      <c r="H1109">
        <v>21.156199999999998</v>
      </c>
      <c r="I1109">
        <v>1.38697E-3</v>
      </c>
      <c r="J1109">
        <v>0.99511499999999997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15384.3</v>
      </c>
      <c r="C1110">
        <v>15093.6</v>
      </c>
      <c r="D1110">
        <v>15093.4</v>
      </c>
      <c r="E1110">
        <v>14503.8</v>
      </c>
      <c r="F1110">
        <v>116.96</v>
      </c>
      <c r="G1110">
        <v>112.953</v>
      </c>
      <c r="H1110">
        <v>20.769600000000001</v>
      </c>
      <c r="I1110">
        <v>1.32149E-3</v>
      </c>
      <c r="J1110">
        <v>0.99511499999999997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15070.9</v>
      </c>
      <c r="C1111">
        <v>14784.4</v>
      </c>
      <c r="D1111">
        <v>14784.2</v>
      </c>
      <c r="E1111">
        <v>14192.4</v>
      </c>
      <c r="F1111">
        <v>118.49</v>
      </c>
      <c r="G1111">
        <v>112.604</v>
      </c>
      <c r="H1111">
        <v>20.816500000000001</v>
      </c>
      <c r="I1111">
        <v>1.23974E-3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14883.1</v>
      </c>
      <c r="C1112">
        <v>14596.4</v>
      </c>
      <c r="D1112">
        <v>14596.2</v>
      </c>
      <c r="E1112">
        <v>13994.5</v>
      </c>
      <c r="F1112">
        <v>125.16</v>
      </c>
      <c r="G1112">
        <v>113.989</v>
      </c>
      <c r="H1112">
        <v>21.196100000000001</v>
      </c>
      <c r="I1112">
        <v>1.23032E-3</v>
      </c>
      <c r="J1112">
        <v>0.995116</v>
      </c>
      <c r="K1112">
        <v>0</v>
      </c>
      <c r="L1112" t="s">
        <v>42</v>
      </c>
    </row>
    <row r="1113" spans="1:25" x14ac:dyDescent="0.25">
      <c r="A1113" t="s">
        <v>51</v>
      </c>
      <c r="B1113">
        <v>15093.2</v>
      </c>
      <c r="C1113">
        <v>14801.9</v>
      </c>
      <c r="D1113">
        <v>14801.7</v>
      </c>
      <c r="E1113">
        <v>14205</v>
      </c>
      <c r="F1113">
        <v>121.624</v>
      </c>
      <c r="G1113">
        <v>113.129</v>
      </c>
      <c r="H1113">
        <v>20.983799999999999</v>
      </c>
      <c r="I1113">
        <v>1.2301600000000001E-3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15039.1</v>
      </c>
      <c r="C1114">
        <v>14751.8</v>
      </c>
      <c r="D1114">
        <v>14751.6</v>
      </c>
      <c r="E1114">
        <v>14162.8</v>
      </c>
      <c r="F1114">
        <v>116.92100000000001</v>
      </c>
      <c r="G1114">
        <v>113.78100000000001</v>
      </c>
      <c r="H1114">
        <v>21.047499999999999</v>
      </c>
      <c r="I1114">
        <v>1.4939899999999999E-3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15180.4</v>
      </c>
      <c r="C1115">
        <v>14890.1</v>
      </c>
      <c r="D1115">
        <v>14889.9</v>
      </c>
      <c r="E1115">
        <v>14303.3</v>
      </c>
      <c r="F1115">
        <v>117.06399999999999</v>
      </c>
      <c r="G1115">
        <v>113.584</v>
      </c>
      <c r="H1115">
        <v>20.950600000000001</v>
      </c>
      <c r="I1115">
        <v>1.2310699999999999E-3</v>
      </c>
      <c r="J1115">
        <v>0.99511499999999997</v>
      </c>
      <c r="K1115">
        <v>0</v>
      </c>
      <c r="L1115" t="s">
        <v>42</v>
      </c>
    </row>
    <row r="1116" spans="1:25" x14ac:dyDescent="0.25">
      <c r="A1116" t="s">
        <v>51</v>
      </c>
      <c r="B1116">
        <v>14851</v>
      </c>
      <c r="C1116">
        <v>14564.5</v>
      </c>
      <c r="D1116">
        <v>14564.3</v>
      </c>
      <c r="E1116">
        <v>13964.3</v>
      </c>
      <c r="F1116">
        <v>122.51900000000001</v>
      </c>
      <c r="G1116">
        <v>114.901</v>
      </c>
      <c r="H1116">
        <v>21.393699999999999</v>
      </c>
      <c r="I1116">
        <v>1.2590800000000001E-3</v>
      </c>
      <c r="J1116">
        <v>0.99511499999999997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14913.3</v>
      </c>
      <c r="C1117">
        <v>14623.5</v>
      </c>
      <c r="D1117">
        <v>14623.3</v>
      </c>
      <c r="E1117">
        <v>14019.8</v>
      </c>
      <c r="F1117">
        <v>123.637</v>
      </c>
      <c r="G1117">
        <v>113.66800000000001</v>
      </c>
      <c r="H1117">
        <v>21.609200000000001</v>
      </c>
      <c r="I1117">
        <v>1.2300799999999999E-3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51</v>
      </c>
      <c r="B1118">
        <v>15173.8</v>
      </c>
      <c r="C1118">
        <v>14883.3</v>
      </c>
      <c r="D1118">
        <v>14883.2</v>
      </c>
      <c r="E1118">
        <v>14284</v>
      </c>
      <c r="F1118">
        <v>119.721</v>
      </c>
      <c r="G1118">
        <v>112.80800000000001</v>
      </c>
      <c r="H1118">
        <v>21.224399999999999</v>
      </c>
      <c r="I1118">
        <v>1.24855E-3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14755.8</v>
      </c>
      <c r="C1119">
        <v>14466.8</v>
      </c>
      <c r="D1119">
        <v>14466.6</v>
      </c>
      <c r="E1119">
        <v>13872.3</v>
      </c>
      <c r="F1119">
        <v>116.497</v>
      </c>
      <c r="G1119">
        <v>113.303</v>
      </c>
      <c r="H1119">
        <v>21.2027</v>
      </c>
      <c r="I1119">
        <v>1.2663399999999999E-3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14890.3</v>
      </c>
      <c r="C1120">
        <v>14594.7</v>
      </c>
      <c r="D1120">
        <v>14594.5</v>
      </c>
      <c r="E1120">
        <v>13996</v>
      </c>
      <c r="F1120">
        <v>121.562</v>
      </c>
      <c r="G1120">
        <v>115.155</v>
      </c>
      <c r="H1120">
        <v>21.849</v>
      </c>
      <c r="I1120">
        <v>1.2324599999999999E-3</v>
      </c>
      <c r="J1120">
        <v>0.995116</v>
      </c>
      <c r="K1120">
        <v>0</v>
      </c>
      <c r="L1120" t="s">
        <v>42</v>
      </c>
      <c r="R1120">
        <f>AVERAGE(B1071:B1120)</f>
        <v>14931.81</v>
      </c>
      <c r="S1120">
        <f>AVERAGE(C1071:C1120)</f>
        <v>14641.362000000001</v>
      </c>
      <c r="U1120">
        <f>_xlfn.VAR.P(B1071:B1120)</f>
        <v>31597.051699999967</v>
      </c>
      <c r="V1120">
        <f>_xlfn.VAR.P(C1071:C1120)</f>
        <v>31575.404755999996</v>
      </c>
      <c r="X1120">
        <f>1.96*SQRT(U1120)/50</f>
        <v>6.9680193401201143</v>
      </c>
      <c r="Y1120">
        <f>1.96*SQRT(V1120)/50</f>
        <v>6.9656320577719164</v>
      </c>
    </row>
    <row r="1121" spans="1:12" x14ac:dyDescent="0.25">
      <c r="A1121" t="s">
        <v>51</v>
      </c>
      <c r="B1121">
        <v>746720.24890000001</v>
      </c>
      <c r="C1121" t="s">
        <v>36</v>
      </c>
    </row>
    <row r="1122" spans="1:12" x14ac:dyDescent="0.25">
      <c r="A1122" t="s">
        <v>70</v>
      </c>
      <c r="B1122">
        <v>14869</v>
      </c>
      <c r="C1122">
        <v>14642.7</v>
      </c>
      <c r="D1122">
        <v>14642.6</v>
      </c>
      <c r="E1122">
        <v>14042.1</v>
      </c>
      <c r="F1122">
        <v>116.492</v>
      </c>
      <c r="G1122">
        <v>0</v>
      </c>
      <c r="H1122">
        <v>22.492899999999999</v>
      </c>
      <c r="I1122">
        <v>1.24501E-3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14970.4</v>
      </c>
      <c r="C1123">
        <v>14744.6</v>
      </c>
      <c r="D1123">
        <v>14744.4</v>
      </c>
      <c r="E1123">
        <v>14142</v>
      </c>
      <c r="F1123">
        <v>116.94799999999999</v>
      </c>
      <c r="G1123">
        <v>0</v>
      </c>
      <c r="H1123">
        <v>22.138999999999999</v>
      </c>
      <c r="I1123">
        <v>1.2329299999999999E-3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14692.1</v>
      </c>
      <c r="C1124">
        <v>14465.2</v>
      </c>
      <c r="D1124">
        <v>14465</v>
      </c>
      <c r="E1124">
        <v>13861.4</v>
      </c>
      <c r="F1124">
        <v>118.307</v>
      </c>
      <c r="G1124">
        <v>0</v>
      </c>
      <c r="H1124">
        <v>22.0092</v>
      </c>
      <c r="I1124">
        <v>1.2334799999999999E-3</v>
      </c>
      <c r="J1124">
        <v>0.995116</v>
      </c>
      <c r="K1124">
        <v>0</v>
      </c>
      <c r="L1124" t="s">
        <v>42</v>
      </c>
    </row>
    <row r="1125" spans="1:12" x14ac:dyDescent="0.25">
      <c r="A1125" t="s">
        <v>70</v>
      </c>
      <c r="B1125">
        <v>14849.3</v>
      </c>
      <c r="C1125">
        <v>14621.4</v>
      </c>
      <c r="D1125">
        <v>14621.3</v>
      </c>
      <c r="E1125">
        <v>14018.6</v>
      </c>
      <c r="F1125">
        <v>119.093</v>
      </c>
      <c r="G1125">
        <v>0</v>
      </c>
      <c r="H1125">
        <v>22.374700000000001</v>
      </c>
      <c r="I1125">
        <v>1.2325999999999999E-3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14626.2</v>
      </c>
      <c r="C1126">
        <v>14401.9</v>
      </c>
      <c r="D1126">
        <v>14401.7</v>
      </c>
      <c r="E1126">
        <v>13813.1</v>
      </c>
      <c r="F1126">
        <v>111.733</v>
      </c>
      <c r="G1126">
        <v>0</v>
      </c>
      <c r="H1126">
        <v>21.413399999999999</v>
      </c>
      <c r="I1126">
        <v>1.3291399999999999E-3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14963.1</v>
      </c>
      <c r="C1127">
        <v>14738.7</v>
      </c>
      <c r="D1127">
        <v>14738.5</v>
      </c>
      <c r="E1127">
        <v>14152.9</v>
      </c>
      <c r="F1127">
        <v>110.69799999999999</v>
      </c>
      <c r="G1127">
        <v>0</v>
      </c>
      <c r="H1127">
        <v>21.463899999999999</v>
      </c>
      <c r="I1127">
        <v>1.2421000000000001E-3</v>
      </c>
      <c r="J1127">
        <v>0.99511300000000003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14669.5</v>
      </c>
      <c r="C1128">
        <v>14445.3</v>
      </c>
      <c r="D1128">
        <v>14445.1</v>
      </c>
      <c r="E1128">
        <v>13855</v>
      </c>
      <c r="F1128">
        <v>113.498</v>
      </c>
      <c r="G1128">
        <v>0</v>
      </c>
      <c r="H1128">
        <v>21.4011</v>
      </c>
      <c r="I1128">
        <v>1.2308099999999999E-3</v>
      </c>
      <c r="J1128">
        <v>0.99511499999999997</v>
      </c>
      <c r="K1128">
        <v>0</v>
      </c>
      <c r="L1128" t="s">
        <v>42</v>
      </c>
    </row>
    <row r="1129" spans="1:12" x14ac:dyDescent="0.25">
      <c r="A1129" t="s">
        <v>70</v>
      </c>
      <c r="B1129">
        <v>14569.8</v>
      </c>
      <c r="C1129">
        <v>14345.9</v>
      </c>
      <c r="D1129">
        <v>14345.7</v>
      </c>
      <c r="E1129">
        <v>13750.8</v>
      </c>
      <c r="F1129">
        <v>115.863</v>
      </c>
      <c r="G1129">
        <v>0</v>
      </c>
      <c r="H1129">
        <v>21.680099999999999</v>
      </c>
      <c r="I1129">
        <v>1.26336E-3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70</v>
      </c>
      <c r="B1130">
        <v>14627.8</v>
      </c>
      <c r="C1130">
        <v>14402.8</v>
      </c>
      <c r="D1130">
        <v>14402.6</v>
      </c>
      <c r="E1130">
        <v>13811.1</v>
      </c>
      <c r="F1130">
        <v>115.167</v>
      </c>
      <c r="G1130">
        <v>0</v>
      </c>
      <c r="H1130">
        <v>21.357099999999999</v>
      </c>
      <c r="I1130">
        <v>1.2538600000000001E-3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14957.6</v>
      </c>
      <c r="C1131">
        <v>14733.2</v>
      </c>
      <c r="D1131">
        <v>14733</v>
      </c>
      <c r="E1131">
        <v>14145.6</v>
      </c>
      <c r="F1131">
        <v>112.7</v>
      </c>
      <c r="G1131">
        <v>0</v>
      </c>
      <c r="H1131">
        <v>21.391200000000001</v>
      </c>
      <c r="I1131">
        <v>1.6388500000000001E-3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14866.6</v>
      </c>
      <c r="C1132">
        <v>14642.1</v>
      </c>
      <c r="D1132">
        <v>14641.9</v>
      </c>
      <c r="E1132">
        <v>14050.9</v>
      </c>
      <c r="F1132">
        <v>115.58199999999999</v>
      </c>
      <c r="G1132">
        <v>0</v>
      </c>
      <c r="H1132">
        <v>21.238</v>
      </c>
      <c r="I1132">
        <v>1.23755E-3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14793.2</v>
      </c>
      <c r="C1133">
        <v>14568.2</v>
      </c>
      <c r="D1133">
        <v>14568</v>
      </c>
      <c r="E1133">
        <v>13976.8</v>
      </c>
      <c r="F1133">
        <v>115.85</v>
      </c>
      <c r="G1133">
        <v>0</v>
      </c>
      <c r="H1133">
        <v>21.632200000000001</v>
      </c>
      <c r="I1133">
        <v>1.23011E-3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15034.9</v>
      </c>
      <c r="C1134">
        <v>14808.3</v>
      </c>
      <c r="D1134">
        <v>14808.2</v>
      </c>
      <c r="E1134">
        <v>14210.4</v>
      </c>
      <c r="F1134">
        <v>117.152</v>
      </c>
      <c r="G1134">
        <v>0</v>
      </c>
      <c r="H1134">
        <v>21.638000000000002</v>
      </c>
      <c r="I1134">
        <v>1.2327200000000001E-3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14791</v>
      </c>
      <c r="C1135">
        <v>14561.1</v>
      </c>
      <c r="D1135">
        <v>14560.9</v>
      </c>
      <c r="E1135">
        <v>13967.6</v>
      </c>
      <c r="F1135">
        <v>116.062</v>
      </c>
      <c r="G1135">
        <v>0</v>
      </c>
      <c r="H1135">
        <v>21.8108</v>
      </c>
      <c r="I1135">
        <v>1.2302000000000001E-3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14604.1</v>
      </c>
      <c r="C1136">
        <v>14378.8</v>
      </c>
      <c r="D1136">
        <v>14378.6</v>
      </c>
      <c r="E1136">
        <v>13779.4</v>
      </c>
      <c r="F1136">
        <v>119.517</v>
      </c>
      <c r="G1136">
        <v>0</v>
      </c>
      <c r="H1136">
        <v>21.838000000000001</v>
      </c>
      <c r="I1136">
        <v>1.28309E-3</v>
      </c>
      <c r="J1136">
        <v>0.995116</v>
      </c>
      <c r="K1136">
        <v>0</v>
      </c>
      <c r="L1136" t="s">
        <v>42</v>
      </c>
    </row>
    <row r="1137" spans="1:12" x14ac:dyDescent="0.25">
      <c r="A1137" t="s">
        <v>70</v>
      </c>
      <c r="B1137">
        <v>14068.1</v>
      </c>
      <c r="C1137">
        <v>13841.7</v>
      </c>
      <c r="D1137">
        <v>13841.5</v>
      </c>
      <c r="E1137">
        <v>13226.3</v>
      </c>
      <c r="F1137">
        <v>126.047</v>
      </c>
      <c r="G1137">
        <v>0</v>
      </c>
      <c r="H1137">
        <v>22.495899999999999</v>
      </c>
      <c r="I1137">
        <v>1.23296E-3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14821.9</v>
      </c>
      <c r="C1138">
        <v>14595.9</v>
      </c>
      <c r="D1138">
        <v>14595.7</v>
      </c>
      <c r="E1138">
        <v>13993.2</v>
      </c>
      <c r="F1138">
        <v>118.068</v>
      </c>
      <c r="G1138">
        <v>0</v>
      </c>
      <c r="H1138">
        <v>22.0669</v>
      </c>
      <c r="I1138">
        <v>1.23566E-3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14900.9</v>
      </c>
      <c r="C1139">
        <v>14674.3</v>
      </c>
      <c r="D1139">
        <v>14674.2</v>
      </c>
      <c r="E1139">
        <v>14076.2</v>
      </c>
      <c r="F1139">
        <v>116.018</v>
      </c>
      <c r="G1139">
        <v>0</v>
      </c>
      <c r="H1139">
        <v>22.153400000000001</v>
      </c>
      <c r="I1139">
        <v>1.2306699999999999E-3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14864.1</v>
      </c>
      <c r="C1140">
        <v>14636.3</v>
      </c>
      <c r="D1140">
        <v>14636.1</v>
      </c>
      <c r="E1140">
        <v>14036.5</v>
      </c>
      <c r="F1140">
        <v>117.932</v>
      </c>
      <c r="G1140">
        <v>0</v>
      </c>
      <c r="H1140">
        <v>21.960100000000001</v>
      </c>
      <c r="I1140">
        <v>1.25099E-3</v>
      </c>
      <c r="J1140">
        <v>0.99511499999999997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14705.6</v>
      </c>
      <c r="C1141">
        <v>14477.7</v>
      </c>
      <c r="D1141">
        <v>14477.5</v>
      </c>
      <c r="E1141">
        <v>13872.9</v>
      </c>
      <c r="F1141">
        <v>118.593</v>
      </c>
      <c r="G1141">
        <v>0</v>
      </c>
      <c r="H1141">
        <v>22.137599999999999</v>
      </c>
      <c r="I1141">
        <v>1.2413299999999999E-3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14785.9</v>
      </c>
      <c r="C1142">
        <v>14558.9</v>
      </c>
      <c r="D1142">
        <v>14558.7</v>
      </c>
      <c r="E1142">
        <v>13963.8</v>
      </c>
      <c r="F1142">
        <v>115.91</v>
      </c>
      <c r="G1142">
        <v>0</v>
      </c>
      <c r="H1142">
        <v>21.518000000000001</v>
      </c>
      <c r="I1142">
        <v>1.2813799999999999E-3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70</v>
      </c>
      <c r="B1143">
        <v>14859.9</v>
      </c>
      <c r="C1143">
        <v>14634.6</v>
      </c>
      <c r="D1143">
        <v>14634.4</v>
      </c>
      <c r="E1143">
        <v>14044.3</v>
      </c>
      <c r="F1143">
        <v>114.67100000000001</v>
      </c>
      <c r="G1143">
        <v>0</v>
      </c>
      <c r="H1143">
        <v>21.305599999999998</v>
      </c>
      <c r="I1143">
        <v>1.23525E-3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14843.3</v>
      </c>
      <c r="C1144">
        <v>14618.9</v>
      </c>
      <c r="D1144">
        <v>14618.7</v>
      </c>
      <c r="E1144">
        <v>14029.4</v>
      </c>
      <c r="F1144">
        <v>113.681</v>
      </c>
      <c r="G1144">
        <v>0</v>
      </c>
      <c r="H1144">
        <v>21.3916</v>
      </c>
      <c r="I1144">
        <v>1.2302400000000001E-3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14735.5</v>
      </c>
      <c r="C1145">
        <v>14510.4</v>
      </c>
      <c r="D1145">
        <v>14510.2</v>
      </c>
      <c r="E1145">
        <v>13917</v>
      </c>
      <c r="F1145">
        <v>114.81399999999999</v>
      </c>
      <c r="G1145">
        <v>0</v>
      </c>
      <c r="H1145">
        <v>21.6738</v>
      </c>
      <c r="I1145">
        <v>1.3213700000000001E-3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14626</v>
      </c>
      <c r="C1146">
        <v>14399.6</v>
      </c>
      <c r="D1146">
        <v>14399.4</v>
      </c>
      <c r="E1146">
        <v>13806.5</v>
      </c>
      <c r="F1146">
        <v>114.89400000000001</v>
      </c>
      <c r="G1146">
        <v>0</v>
      </c>
      <c r="H1146">
        <v>21.324300000000001</v>
      </c>
      <c r="I1146">
        <v>1.23022E-3</v>
      </c>
      <c r="J1146">
        <v>0.99511499999999997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14819.1</v>
      </c>
      <c r="C1147">
        <v>14594.2</v>
      </c>
      <c r="D1147">
        <v>14594</v>
      </c>
      <c r="E1147">
        <v>14003.8</v>
      </c>
      <c r="F1147">
        <v>114.384</v>
      </c>
      <c r="G1147">
        <v>0</v>
      </c>
      <c r="H1147">
        <v>21.3261</v>
      </c>
      <c r="I1147">
        <v>1.32004E-3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14933.7</v>
      </c>
      <c r="C1148">
        <v>14709.4</v>
      </c>
      <c r="D1148">
        <v>14709.2</v>
      </c>
      <c r="E1148">
        <v>14117.8</v>
      </c>
      <c r="F1148">
        <v>114.149</v>
      </c>
      <c r="G1148">
        <v>0</v>
      </c>
      <c r="H1148">
        <v>21.497599999999998</v>
      </c>
      <c r="I1148">
        <v>1.2301300000000001E-3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14812.5</v>
      </c>
      <c r="C1149">
        <v>14587.9</v>
      </c>
      <c r="D1149">
        <v>14587.7</v>
      </c>
      <c r="E1149">
        <v>13990.9</v>
      </c>
      <c r="F1149">
        <v>117.014</v>
      </c>
      <c r="G1149">
        <v>0</v>
      </c>
      <c r="H1149">
        <v>21.689900000000002</v>
      </c>
      <c r="I1149">
        <v>1.2300600000000001E-3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14478.5</v>
      </c>
      <c r="C1150">
        <v>14253.2</v>
      </c>
      <c r="D1150">
        <v>14253</v>
      </c>
      <c r="E1150">
        <v>13650.7</v>
      </c>
      <c r="F1150">
        <v>119.73</v>
      </c>
      <c r="G1150">
        <v>0</v>
      </c>
      <c r="H1150">
        <v>21.893599999999999</v>
      </c>
      <c r="I1150">
        <v>1.2910899999999999E-3</v>
      </c>
      <c r="J1150">
        <v>0.99510900000000002</v>
      </c>
      <c r="K1150">
        <v>0</v>
      </c>
      <c r="L1150" t="s">
        <v>42</v>
      </c>
    </row>
    <row r="1151" spans="1:12" x14ac:dyDescent="0.25">
      <c r="A1151" t="s">
        <v>70</v>
      </c>
      <c r="B1151">
        <v>14569.9</v>
      </c>
      <c r="C1151">
        <v>14343.6</v>
      </c>
      <c r="D1151">
        <v>14343.4</v>
      </c>
      <c r="E1151">
        <v>13732.5</v>
      </c>
      <c r="F1151">
        <v>122.09699999999999</v>
      </c>
      <c r="G1151">
        <v>0</v>
      </c>
      <c r="H1151">
        <v>22.2303</v>
      </c>
      <c r="I1151">
        <v>1.3096900000000001E-3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14631.4</v>
      </c>
      <c r="C1152">
        <v>14406.1</v>
      </c>
      <c r="D1152">
        <v>14405.9</v>
      </c>
      <c r="E1152">
        <v>13798.2</v>
      </c>
      <c r="F1152">
        <v>122.078</v>
      </c>
      <c r="G1152">
        <v>0</v>
      </c>
      <c r="H1152">
        <v>22.122900000000001</v>
      </c>
      <c r="I1152">
        <v>1.27961E-3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70</v>
      </c>
      <c r="B1153">
        <v>14540.2</v>
      </c>
      <c r="C1153">
        <v>14313.5</v>
      </c>
      <c r="D1153">
        <v>14313.3</v>
      </c>
      <c r="E1153">
        <v>13700.1</v>
      </c>
      <c r="F1153">
        <v>123.373</v>
      </c>
      <c r="G1153">
        <v>0</v>
      </c>
      <c r="H1153">
        <v>22.627099999999999</v>
      </c>
      <c r="I1153">
        <v>1.2587799999999999E-3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14772.6</v>
      </c>
      <c r="C1154">
        <v>14546.9</v>
      </c>
      <c r="D1154">
        <v>14546.7</v>
      </c>
      <c r="E1154">
        <v>13942.8</v>
      </c>
      <c r="F1154">
        <v>120.791</v>
      </c>
      <c r="G1154">
        <v>0</v>
      </c>
      <c r="H1154">
        <v>22.065799999999999</v>
      </c>
      <c r="I1154">
        <v>1.2302999999999999E-3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14629.6</v>
      </c>
      <c r="C1155">
        <v>14402.7</v>
      </c>
      <c r="D1155">
        <v>14402.5</v>
      </c>
      <c r="E1155">
        <v>13800.8</v>
      </c>
      <c r="F1155">
        <v>116.748</v>
      </c>
      <c r="G1155">
        <v>0</v>
      </c>
      <c r="H1155">
        <v>22.8324</v>
      </c>
      <c r="I1155">
        <v>1.2565899999999999E-3</v>
      </c>
      <c r="J1155">
        <v>0.99511499999999997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14998.9</v>
      </c>
      <c r="C1156">
        <v>14772.9</v>
      </c>
      <c r="D1156">
        <v>14772.7</v>
      </c>
      <c r="E1156">
        <v>14170.5</v>
      </c>
      <c r="F1156">
        <v>118.205</v>
      </c>
      <c r="G1156">
        <v>0</v>
      </c>
      <c r="H1156">
        <v>22.0518</v>
      </c>
      <c r="I1156">
        <v>1.3602E-3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14831.7</v>
      </c>
      <c r="C1157">
        <v>14605.5</v>
      </c>
      <c r="D1157">
        <v>14605.3</v>
      </c>
      <c r="E1157">
        <v>14002.9</v>
      </c>
      <c r="F1157">
        <v>119.19499999999999</v>
      </c>
      <c r="G1157">
        <v>0</v>
      </c>
      <c r="H1157">
        <v>22.2029</v>
      </c>
      <c r="I1157">
        <v>1.2390700000000001E-3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70</v>
      </c>
      <c r="B1158">
        <v>14879.2</v>
      </c>
      <c r="C1158">
        <v>14653.8</v>
      </c>
      <c r="D1158">
        <v>14653.6</v>
      </c>
      <c r="E1158">
        <v>14055.3</v>
      </c>
      <c r="F1158">
        <v>117.303</v>
      </c>
      <c r="G1158">
        <v>0</v>
      </c>
      <c r="H1158">
        <v>21.8157</v>
      </c>
      <c r="I1158">
        <v>1.2303100000000001E-3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14876.3</v>
      </c>
      <c r="C1159">
        <v>14651.3</v>
      </c>
      <c r="D1159">
        <v>14651.1</v>
      </c>
      <c r="E1159">
        <v>14062.1</v>
      </c>
      <c r="F1159">
        <v>113.253</v>
      </c>
      <c r="G1159">
        <v>0</v>
      </c>
      <c r="H1159">
        <v>21.3186</v>
      </c>
      <c r="I1159">
        <v>1.23077E-3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14916.8</v>
      </c>
      <c r="C1160">
        <v>14691.4</v>
      </c>
      <c r="D1160">
        <v>14691.2</v>
      </c>
      <c r="E1160">
        <v>14102.8</v>
      </c>
      <c r="F1160">
        <v>112.67700000000001</v>
      </c>
      <c r="G1160">
        <v>0</v>
      </c>
      <c r="H1160">
        <v>21.414400000000001</v>
      </c>
      <c r="I1160">
        <v>1.2307100000000001E-3</v>
      </c>
      <c r="J1160">
        <v>0.99511499999999997</v>
      </c>
      <c r="K1160">
        <v>0</v>
      </c>
      <c r="L1160" t="s">
        <v>42</v>
      </c>
    </row>
    <row r="1161" spans="1:12" x14ac:dyDescent="0.25">
      <c r="A1161" t="s">
        <v>70</v>
      </c>
      <c r="B1161">
        <v>14794.3</v>
      </c>
      <c r="C1161">
        <v>14569.5</v>
      </c>
      <c r="D1161">
        <v>14569.3</v>
      </c>
      <c r="E1161">
        <v>13978.1</v>
      </c>
      <c r="F1161">
        <v>113.82</v>
      </c>
      <c r="G1161">
        <v>0</v>
      </c>
      <c r="H1161">
        <v>21.604199999999999</v>
      </c>
      <c r="I1161">
        <v>1.24888E-3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14707.3</v>
      </c>
      <c r="C1162">
        <v>14482</v>
      </c>
      <c r="D1162">
        <v>14481.8</v>
      </c>
      <c r="E1162">
        <v>13889.2</v>
      </c>
      <c r="F1162">
        <v>114.396</v>
      </c>
      <c r="G1162">
        <v>0</v>
      </c>
      <c r="H1162">
        <v>21.4178</v>
      </c>
      <c r="I1162">
        <v>1.23021E-3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14587.7</v>
      </c>
      <c r="C1163">
        <v>14363</v>
      </c>
      <c r="D1163">
        <v>14362.8</v>
      </c>
      <c r="E1163">
        <v>13765.3</v>
      </c>
      <c r="F1163">
        <v>117.27200000000001</v>
      </c>
      <c r="G1163">
        <v>0</v>
      </c>
      <c r="H1163">
        <v>21.333100000000002</v>
      </c>
      <c r="I1163">
        <v>1.2305E-3</v>
      </c>
      <c r="J1163">
        <v>0.99511499999999997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15023.1</v>
      </c>
      <c r="C1164">
        <v>14798.2</v>
      </c>
      <c r="D1164">
        <v>14798</v>
      </c>
      <c r="E1164">
        <v>14208.7</v>
      </c>
      <c r="F1164">
        <v>113.279</v>
      </c>
      <c r="G1164">
        <v>0</v>
      </c>
      <c r="H1164">
        <v>21.4877</v>
      </c>
      <c r="I1164">
        <v>1.24687E-3</v>
      </c>
      <c r="J1164">
        <v>0.995112</v>
      </c>
      <c r="K1164">
        <v>0</v>
      </c>
      <c r="L1164" t="s">
        <v>42</v>
      </c>
    </row>
    <row r="1165" spans="1:12" x14ac:dyDescent="0.25">
      <c r="A1165" t="s">
        <v>70</v>
      </c>
      <c r="B1165">
        <v>14965.3</v>
      </c>
      <c r="C1165">
        <v>14740</v>
      </c>
      <c r="D1165">
        <v>14739.8</v>
      </c>
      <c r="E1165">
        <v>14146.1</v>
      </c>
      <c r="F1165">
        <v>114.57</v>
      </c>
      <c r="G1165">
        <v>0</v>
      </c>
      <c r="H1165">
        <v>21.700900000000001</v>
      </c>
      <c r="I1165">
        <v>1.56211E-3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14765.5</v>
      </c>
      <c r="C1166">
        <v>14541.9</v>
      </c>
      <c r="D1166">
        <v>14541.7</v>
      </c>
      <c r="E1166">
        <v>13941.8</v>
      </c>
      <c r="F1166">
        <v>117.643</v>
      </c>
      <c r="G1166">
        <v>0</v>
      </c>
      <c r="H1166">
        <v>21.673300000000001</v>
      </c>
      <c r="I1166">
        <v>1.23712E-3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14519.5</v>
      </c>
      <c r="C1167">
        <v>14295.1</v>
      </c>
      <c r="D1167">
        <v>14294.9</v>
      </c>
      <c r="E1167">
        <v>13681.6</v>
      </c>
      <c r="F1167">
        <v>121.991</v>
      </c>
      <c r="G1167">
        <v>0</v>
      </c>
      <c r="H1167">
        <v>21.962599999999998</v>
      </c>
      <c r="I1167">
        <v>1.2432400000000001E-3</v>
      </c>
      <c r="J1167">
        <v>0.99511300000000003</v>
      </c>
      <c r="K1167">
        <v>0</v>
      </c>
      <c r="L1167" t="s">
        <v>42</v>
      </c>
    </row>
    <row r="1168" spans="1:12" x14ac:dyDescent="0.25">
      <c r="A1168" t="s">
        <v>70</v>
      </c>
      <c r="B1168">
        <v>14680</v>
      </c>
      <c r="C1168">
        <v>14454.3</v>
      </c>
      <c r="D1168">
        <v>14454.2</v>
      </c>
      <c r="E1168">
        <v>13846.1</v>
      </c>
      <c r="F1168">
        <v>121.251</v>
      </c>
      <c r="G1168">
        <v>0</v>
      </c>
      <c r="H1168">
        <v>22.0505</v>
      </c>
      <c r="I1168">
        <v>1.2341100000000001E-3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70</v>
      </c>
      <c r="B1169">
        <v>14514.9</v>
      </c>
      <c r="C1169">
        <v>14289.8</v>
      </c>
      <c r="D1169">
        <v>14289.6</v>
      </c>
      <c r="E1169">
        <v>13675.1</v>
      </c>
      <c r="F1169">
        <v>124.006</v>
      </c>
      <c r="G1169">
        <v>0</v>
      </c>
      <c r="H1169">
        <v>22.199100000000001</v>
      </c>
      <c r="I1169">
        <v>1.23197E-3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70</v>
      </c>
      <c r="B1170">
        <v>14612.9</v>
      </c>
      <c r="C1170">
        <v>14378.4</v>
      </c>
      <c r="D1170">
        <v>14378.2</v>
      </c>
      <c r="E1170">
        <v>13768.1</v>
      </c>
      <c r="F1170">
        <v>121.803</v>
      </c>
      <c r="G1170">
        <v>0</v>
      </c>
      <c r="H1170">
        <v>22.331800000000001</v>
      </c>
      <c r="I1170">
        <v>1.2308E-3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14790.1</v>
      </c>
      <c r="C1171">
        <v>14563.4</v>
      </c>
      <c r="D1171">
        <v>14563.2</v>
      </c>
      <c r="E1171">
        <v>13959.3</v>
      </c>
      <c r="F1171">
        <v>117.80800000000001</v>
      </c>
      <c r="G1171">
        <v>0</v>
      </c>
      <c r="H1171">
        <v>22.336200000000002</v>
      </c>
      <c r="I1171">
        <v>1.2301199999999999E-3</v>
      </c>
      <c r="J1171">
        <v>0.995116</v>
      </c>
      <c r="K1171">
        <v>0</v>
      </c>
      <c r="L1171" t="s">
        <v>42</v>
      </c>
    </row>
    <row r="1172" spans="1:25" x14ac:dyDescent="0.25">
      <c r="A1172" t="s">
        <v>70</v>
      </c>
      <c r="B1172">
        <v>14866.6</v>
      </c>
      <c r="C1172">
        <v>14640.4</v>
      </c>
      <c r="D1172">
        <v>14640.2</v>
      </c>
      <c r="E1172">
        <v>14036.5</v>
      </c>
      <c r="F1172">
        <v>119.393</v>
      </c>
      <c r="G1172">
        <v>0</v>
      </c>
      <c r="H1172">
        <v>22.200900000000001</v>
      </c>
      <c r="I1172">
        <v>1.26038E-3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14684.4</v>
      </c>
      <c r="C1173">
        <v>14457.8</v>
      </c>
      <c r="D1173">
        <v>14457.6</v>
      </c>
      <c r="E1173">
        <v>13854.5</v>
      </c>
      <c r="F1173">
        <v>119.67100000000001</v>
      </c>
      <c r="G1173">
        <v>0</v>
      </c>
      <c r="H1173">
        <v>22.2257</v>
      </c>
      <c r="I1173">
        <v>1.2396600000000001E-3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14753.4</v>
      </c>
      <c r="C1174">
        <v>14528.3</v>
      </c>
      <c r="D1174">
        <v>14528.1</v>
      </c>
      <c r="E1174">
        <v>13925.3</v>
      </c>
      <c r="F1174">
        <v>117.82299999999999</v>
      </c>
      <c r="G1174">
        <v>0</v>
      </c>
      <c r="H1174">
        <v>21.968</v>
      </c>
      <c r="I1174">
        <v>1.2456699999999999E-3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14802</v>
      </c>
      <c r="C1175">
        <v>14577.4</v>
      </c>
      <c r="D1175">
        <v>14577.2</v>
      </c>
      <c r="E1175">
        <v>13986.1</v>
      </c>
      <c r="F1175">
        <v>115.244</v>
      </c>
      <c r="G1175">
        <v>0</v>
      </c>
      <c r="H1175">
        <v>21.302199999999999</v>
      </c>
      <c r="I1175">
        <v>1.23058E-3</v>
      </c>
      <c r="J1175">
        <v>0.99511499999999997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14883.9</v>
      </c>
      <c r="C1176">
        <v>14659</v>
      </c>
      <c r="D1176">
        <v>14658.8</v>
      </c>
      <c r="E1176">
        <v>14064.2</v>
      </c>
      <c r="F1176">
        <v>117.55</v>
      </c>
      <c r="G1176">
        <v>0</v>
      </c>
      <c r="H1176">
        <v>21.372</v>
      </c>
      <c r="I1176">
        <v>1.23007E-3</v>
      </c>
      <c r="J1176">
        <v>0.99511499999999997</v>
      </c>
      <c r="K1176">
        <v>0</v>
      </c>
      <c r="L1176" t="s">
        <v>42</v>
      </c>
      <c r="R1176">
        <f>AVERAGE(B1127:B1176)</f>
        <v>14754.602000000003</v>
      </c>
      <c r="S1176">
        <f>AVERAGE(C1127:C1176)</f>
        <v>14528.872000000007</v>
      </c>
      <c r="U1176">
        <f>_xlfn.VAR.P(B1127:B1176)</f>
        <v>29616.426995999991</v>
      </c>
      <c r="V1176">
        <f>_xlfn.VAR.P(C1127:C1176)</f>
        <v>29696.128815999975</v>
      </c>
      <c r="X1176">
        <f>1.96*SQRT(U1176)/50</f>
        <v>6.7460941572982378</v>
      </c>
      <c r="Y1176">
        <f>1.96*SQRT(V1176)/50</f>
        <v>6.7551653853786737</v>
      </c>
    </row>
    <row r="1177" spans="1:25" x14ac:dyDescent="0.25">
      <c r="A1177" t="s">
        <v>70</v>
      </c>
      <c r="B1177">
        <v>737844.72959999996</v>
      </c>
      <c r="C1177" t="s">
        <v>36</v>
      </c>
    </row>
    <row r="1178" spans="1:25" x14ac:dyDescent="0.25">
      <c r="A1178" t="s">
        <v>153</v>
      </c>
      <c r="B1178">
        <v>14698.3</v>
      </c>
      <c r="C1178">
        <v>14405.4</v>
      </c>
      <c r="D1178">
        <v>14405.1</v>
      </c>
      <c r="E1178">
        <v>13459.3</v>
      </c>
      <c r="F1178">
        <v>198.61099999999999</v>
      </c>
      <c r="G1178">
        <v>141.29300000000001</v>
      </c>
      <c r="H1178">
        <v>23.467199999999998</v>
      </c>
      <c r="I1178">
        <v>14.4377</v>
      </c>
      <c r="J1178">
        <v>77.986999999999995</v>
      </c>
      <c r="K1178">
        <v>13097</v>
      </c>
      <c r="L1178">
        <v>1.28539E-3</v>
      </c>
      <c r="M1178">
        <v>0.995116</v>
      </c>
      <c r="N1178">
        <v>0</v>
      </c>
      <c r="O1178" t="s">
        <v>42</v>
      </c>
    </row>
    <row r="1179" spans="1:25" x14ac:dyDescent="0.25">
      <c r="A1179" t="s">
        <v>153</v>
      </c>
      <c r="B1179">
        <v>14494.4</v>
      </c>
      <c r="C1179">
        <v>14202.3</v>
      </c>
      <c r="D1179">
        <v>14202</v>
      </c>
      <c r="E1179">
        <v>13282.4</v>
      </c>
      <c r="F1179">
        <v>191.155</v>
      </c>
      <c r="G1179">
        <v>144.541</v>
      </c>
      <c r="H1179">
        <v>24.168700000000001</v>
      </c>
      <c r="I1179">
        <v>14.5426</v>
      </c>
      <c r="J1179">
        <v>80.179900000000004</v>
      </c>
      <c r="K1179">
        <v>12923.9</v>
      </c>
      <c r="L1179">
        <v>1.41303E-3</v>
      </c>
      <c r="M1179">
        <v>0.995116</v>
      </c>
      <c r="N1179">
        <v>0</v>
      </c>
      <c r="O1179" t="s">
        <v>42</v>
      </c>
    </row>
    <row r="1180" spans="1:25" x14ac:dyDescent="0.25">
      <c r="A1180" t="s">
        <v>153</v>
      </c>
      <c r="B1180">
        <v>14770.1</v>
      </c>
      <c r="C1180">
        <v>14481.3</v>
      </c>
      <c r="D1180">
        <v>14481</v>
      </c>
      <c r="E1180">
        <v>13548.2</v>
      </c>
      <c r="F1180">
        <v>187.96600000000001</v>
      </c>
      <c r="G1180">
        <v>141.405</v>
      </c>
      <c r="H1180">
        <v>23.3781</v>
      </c>
      <c r="I1180">
        <v>14.3954</v>
      </c>
      <c r="J1180">
        <v>77.911100000000005</v>
      </c>
      <c r="K1180">
        <v>13195.7</v>
      </c>
      <c r="L1180">
        <v>1.3734299999999999E-3</v>
      </c>
      <c r="M1180">
        <v>0.99511499999999997</v>
      </c>
      <c r="N1180">
        <v>0</v>
      </c>
      <c r="O1180" t="s">
        <v>42</v>
      </c>
    </row>
    <row r="1181" spans="1:25" x14ac:dyDescent="0.25">
      <c r="A1181" t="s">
        <v>153</v>
      </c>
      <c r="B1181">
        <v>14739</v>
      </c>
      <c r="C1181">
        <v>14450.2</v>
      </c>
      <c r="D1181">
        <v>14450</v>
      </c>
      <c r="E1181">
        <v>13535</v>
      </c>
      <c r="F1181">
        <v>190.06899999999999</v>
      </c>
      <c r="G1181">
        <v>143.465</v>
      </c>
      <c r="H1181">
        <v>23.5886</v>
      </c>
      <c r="I1181">
        <v>14.381500000000001</v>
      </c>
      <c r="J1181">
        <v>80.070099999999996</v>
      </c>
      <c r="K1181">
        <v>13178.9</v>
      </c>
      <c r="L1181">
        <v>1.2301899999999999E-3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14768.4</v>
      </c>
      <c r="C1182">
        <v>14472.1</v>
      </c>
      <c r="D1182">
        <v>14471.8</v>
      </c>
      <c r="E1182">
        <v>13558.4</v>
      </c>
      <c r="F1182">
        <v>189.65299999999999</v>
      </c>
      <c r="G1182">
        <v>143.411</v>
      </c>
      <c r="H1182">
        <v>23.9648</v>
      </c>
      <c r="I1182">
        <v>14.402799999999999</v>
      </c>
      <c r="J1182">
        <v>79.451999999999998</v>
      </c>
      <c r="K1182">
        <v>13202.8</v>
      </c>
      <c r="L1182">
        <v>1.24076E-3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14614.7</v>
      </c>
      <c r="C1183">
        <v>14318.7</v>
      </c>
      <c r="D1183">
        <v>14318.4</v>
      </c>
      <c r="E1183">
        <v>13391.8</v>
      </c>
      <c r="F1183">
        <v>194.02699999999999</v>
      </c>
      <c r="G1183">
        <v>144.517</v>
      </c>
      <c r="H1183">
        <v>24.0688</v>
      </c>
      <c r="I1183">
        <v>14.3728</v>
      </c>
      <c r="J1183">
        <v>80.257300000000001</v>
      </c>
      <c r="K1183">
        <v>13030.5</v>
      </c>
      <c r="L1183">
        <v>1.32182E-3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14777.5</v>
      </c>
      <c r="C1184">
        <v>14487.3</v>
      </c>
      <c r="D1184">
        <v>14487.1</v>
      </c>
      <c r="E1184">
        <v>13544.5</v>
      </c>
      <c r="F1184">
        <v>196.56</v>
      </c>
      <c r="G1184">
        <v>143.93799999999999</v>
      </c>
      <c r="H1184">
        <v>24.3977</v>
      </c>
      <c r="I1184">
        <v>14.414099999999999</v>
      </c>
      <c r="J1184">
        <v>79.866799999999998</v>
      </c>
      <c r="K1184">
        <v>13181.2</v>
      </c>
      <c r="L1184">
        <v>1.26958E-3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14899.3</v>
      </c>
      <c r="C1185">
        <v>14607.1</v>
      </c>
      <c r="D1185">
        <v>14606.9</v>
      </c>
      <c r="E1185">
        <v>13665.8</v>
      </c>
      <c r="F1185">
        <v>198.26</v>
      </c>
      <c r="G1185">
        <v>143.03200000000001</v>
      </c>
      <c r="H1185">
        <v>24.454999999999998</v>
      </c>
      <c r="I1185">
        <v>14.6557</v>
      </c>
      <c r="J1185">
        <v>78.385400000000004</v>
      </c>
      <c r="K1185">
        <v>13301.2</v>
      </c>
      <c r="L1185">
        <v>1.23201E-3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14759.6</v>
      </c>
      <c r="C1186">
        <v>14463</v>
      </c>
      <c r="D1186">
        <v>14462.8</v>
      </c>
      <c r="E1186">
        <v>13526.6</v>
      </c>
      <c r="F1186">
        <v>196.93600000000001</v>
      </c>
      <c r="G1186">
        <v>142.22999999999999</v>
      </c>
      <c r="H1186">
        <v>24.640699999999999</v>
      </c>
      <c r="I1186">
        <v>14.505599999999999</v>
      </c>
      <c r="J1186">
        <v>77.332599999999999</v>
      </c>
      <c r="K1186">
        <v>13164.4</v>
      </c>
      <c r="L1186">
        <v>1.2403E-3</v>
      </c>
      <c r="M1186">
        <v>0.995116</v>
      </c>
      <c r="N1186">
        <v>0</v>
      </c>
      <c r="O1186" t="s">
        <v>42</v>
      </c>
    </row>
    <row r="1187" spans="1:15" x14ac:dyDescent="0.25">
      <c r="A1187" t="s">
        <v>153</v>
      </c>
      <c r="B1187">
        <v>14801.4</v>
      </c>
      <c r="C1187">
        <v>14506</v>
      </c>
      <c r="D1187">
        <v>14505.8</v>
      </c>
      <c r="E1187">
        <v>13565.3</v>
      </c>
      <c r="F1187">
        <v>197.649</v>
      </c>
      <c r="G1187">
        <v>145.13499999999999</v>
      </c>
      <c r="H1187">
        <v>23.9954</v>
      </c>
      <c r="I1187">
        <v>14.3422</v>
      </c>
      <c r="J1187">
        <v>81.176100000000005</v>
      </c>
      <c r="K1187">
        <v>13199.7</v>
      </c>
      <c r="L1187">
        <v>1.27199E-3</v>
      </c>
      <c r="M1187">
        <v>0.995116</v>
      </c>
      <c r="N1187">
        <v>0</v>
      </c>
      <c r="O1187" t="s">
        <v>42</v>
      </c>
    </row>
    <row r="1188" spans="1:15" x14ac:dyDescent="0.25">
      <c r="A1188" t="s">
        <v>153</v>
      </c>
      <c r="B1188">
        <v>14826.1</v>
      </c>
      <c r="C1188">
        <v>14532.5</v>
      </c>
      <c r="D1188">
        <v>14532.3</v>
      </c>
      <c r="E1188">
        <v>13593.6</v>
      </c>
      <c r="F1188">
        <v>197.26599999999999</v>
      </c>
      <c r="G1188">
        <v>143.70099999999999</v>
      </c>
      <c r="H1188">
        <v>23.7193</v>
      </c>
      <c r="I1188">
        <v>14.6822</v>
      </c>
      <c r="J1188">
        <v>79.858099999999993</v>
      </c>
      <c r="K1188">
        <v>13229.5</v>
      </c>
      <c r="L1188">
        <v>1.3695199999999999E-3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14719.9</v>
      </c>
      <c r="C1189">
        <v>14428.1</v>
      </c>
      <c r="D1189">
        <v>14427.9</v>
      </c>
      <c r="E1189">
        <v>13496.8</v>
      </c>
      <c r="F1189">
        <v>193.089</v>
      </c>
      <c r="G1189">
        <v>144.28399999999999</v>
      </c>
      <c r="H1189">
        <v>24.377500000000001</v>
      </c>
      <c r="I1189">
        <v>14.475199999999999</v>
      </c>
      <c r="J1189">
        <v>79.801199999999994</v>
      </c>
      <c r="K1189">
        <v>13136.4</v>
      </c>
      <c r="L1189">
        <v>1.26862E-3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14905.3</v>
      </c>
      <c r="C1190">
        <v>14612.9</v>
      </c>
      <c r="D1190">
        <v>14612.7</v>
      </c>
      <c r="E1190">
        <v>13686.2</v>
      </c>
      <c r="F1190">
        <v>192.203</v>
      </c>
      <c r="G1190">
        <v>143.03700000000001</v>
      </c>
      <c r="H1190">
        <v>24.435500000000001</v>
      </c>
      <c r="I1190">
        <v>14.6549</v>
      </c>
      <c r="J1190">
        <v>78.608000000000004</v>
      </c>
      <c r="K1190">
        <v>13328.5</v>
      </c>
      <c r="L1190">
        <v>1.2340599999999999E-3</v>
      </c>
      <c r="M1190">
        <v>0.995116</v>
      </c>
      <c r="N1190">
        <v>0</v>
      </c>
      <c r="O1190" t="s">
        <v>42</v>
      </c>
    </row>
    <row r="1191" spans="1:15" x14ac:dyDescent="0.25">
      <c r="A1191" t="s">
        <v>153</v>
      </c>
      <c r="B1191">
        <v>14915.8</v>
      </c>
      <c r="C1191">
        <v>14623.6</v>
      </c>
      <c r="D1191">
        <v>14623.4</v>
      </c>
      <c r="E1191">
        <v>13689.4</v>
      </c>
      <c r="F1191">
        <v>194.417</v>
      </c>
      <c r="G1191">
        <v>143.482</v>
      </c>
      <c r="H1191">
        <v>23.4786</v>
      </c>
      <c r="I1191">
        <v>14.5326</v>
      </c>
      <c r="J1191">
        <v>79.691199999999995</v>
      </c>
      <c r="K1191">
        <v>13328.8</v>
      </c>
      <c r="L1191">
        <v>1.32533E-3</v>
      </c>
      <c r="M1191">
        <v>0.995112</v>
      </c>
      <c r="N1191">
        <v>0</v>
      </c>
      <c r="O1191" t="s">
        <v>42</v>
      </c>
    </row>
    <row r="1192" spans="1:15" x14ac:dyDescent="0.25">
      <c r="A1192" t="s">
        <v>153</v>
      </c>
      <c r="B1192">
        <v>14641.2</v>
      </c>
      <c r="C1192">
        <v>14351.9</v>
      </c>
      <c r="D1192">
        <v>14351.7</v>
      </c>
      <c r="E1192">
        <v>13440.7</v>
      </c>
      <c r="F1192">
        <v>188.982</v>
      </c>
      <c r="G1192">
        <v>141.43799999999999</v>
      </c>
      <c r="H1192">
        <v>23.1663</v>
      </c>
      <c r="I1192">
        <v>14.352600000000001</v>
      </c>
      <c r="J1192">
        <v>78.594899999999996</v>
      </c>
      <c r="K1192">
        <v>13087.8</v>
      </c>
      <c r="L1192">
        <v>1.2301199999999999E-3</v>
      </c>
      <c r="M1192">
        <v>0.99511400000000005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14561.8</v>
      </c>
      <c r="C1193">
        <v>14267.9</v>
      </c>
      <c r="D1193">
        <v>14267.7</v>
      </c>
      <c r="E1193">
        <v>13357.4</v>
      </c>
      <c r="F1193">
        <v>187.28399999999999</v>
      </c>
      <c r="G1193">
        <v>141.06</v>
      </c>
      <c r="H1193">
        <v>23.639199999999999</v>
      </c>
      <c r="I1193">
        <v>14.286099999999999</v>
      </c>
      <c r="J1193">
        <v>77.8386</v>
      </c>
      <c r="K1193">
        <v>13006.5</v>
      </c>
      <c r="L1193">
        <v>1.2784199999999999E-3</v>
      </c>
      <c r="M1193">
        <v>0.99511300000000003</v>
      </c>
      <c r="N1193">
        <v>0</v>
      </c>
      <c r="O1193" t="s">
        <v>42</v>
      </c>
    </row>
    <row r="1194" spans="1:15" x14ac:dyDescent="0.25">
      <c r="A1194" t="s">
        <v>153</v>
      </c>
      <c r="B1194">
        <v>14676</v>
      </c>
      <c r="C1194">
        <v>14387.1</v>
      </c>
      <c r="D1194">
        <v>14386.8</v>
      </c>
      <c r="E1194">
        <v>13474.1</v>
      </c>
      <c r="F1194">
        <v>188.49799999999999</v>
      </c>
      <c r="G1194">
        <v>140.97399999999999</v>
      </c>
      <c r="H1194">
        <v>23.735800000000001</v>
      </c>
      <c r="I1194">
        <v>14.4481</v>
      </c>
      <c r="J1194">
        <v>77.5672</v>
      </c>
      <c r="K1194">
        <v>13122.2</v>
      </c>
      <c r="L1194">
        <v>1.2312099999999999E-3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14763.8</v>
      </c>
      <c r="C1195">
        <v>14473</v>
      </c>
      <c r="D1195">
        <v>14472.8</v>
      </c>
      <c r="E1195">
        <v>13553.9</v>
      </c>
      <c r="F1195">
        <v>190.86500000000001</v>
      </c>
      <c r="G1195">
        <v>143.11600000000001</v>
      </c>
      <c r="H1195">
        <v>23.512499999999999</v>
      </c>
      <c r="I1195">
        <v>14.510400000000001</v>
      </c>
      <c r="J1195">
        <v>79.801000000000002</v>
      </c>
      <c r="K1195">
        <v>13197.2</v>
      </c>
      <c r="L1195">
        <v>1.23536E-3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14601.1</v>
      </c>
      <c r="C1196">
        <v>14310.2</v>
      </c>
      <c r="D1196">
        <v>14310</v>
      </c>
      <c r="E1196">
        <v>13391.3</v>
      </c>
      <c r="F1196">
        <v>190.92</v>
      </c>
      <c r="G1196">
        <v>141.483</v>
      </c>
      <c r="H1196">
        <v>23.224699999999999</v>
      </c>
      <c r="I1196">
        <v>14.4238</v>
      </c>
      <c r="J1196">
        <v>78.433800000000005</v>
      </c>
      <c r="K1196">
        <v>13036.2</v>
      </c>
      <c r="L1196">
        <v>1.2336700000000001E-3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14707.3</v>
      </c>
      <c r="C1197">
        <v>14419.6</v>
      </c>
      <c r="D1197">
        <v>14419.4</v>
      </c>
      <c r="E1197">
        <v>13506.8</v>
      </c>
      <c r="F1197">
        <v>188.184</v>
      </c>
      <c r="G1197">
        <v>141.69200000000001</v>
      </c>
      <c r="H1197">
        <v>23.922699999999999</v>
      </c>
      <c r="I1197">
        <v>14.489100000000001</v>
      </c>
      <c r="J1197">
        <v>77.771100000000004</v>
      </c>
      <c r="K1197">
        <v>13154.1</v>
      </c>
      <c r="L1197">
        <v>1.2301300000000001E-3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14789.9</v>
      </c>
      <c r="C1198">
        <v>14501.3</v>
      </c>
      <c r="D1198">
        <v>14501</v>
      </c>
      <c r="E1198">
        <v>13598.4</v>
      </c>
      <c r="F1198">
        <v>185.304</v>
      </c>
      <c r="G1198">
        <v>143.155</v>
      </c>
      <c r="H1198">
        <v>23.695499999999999</v>
      </c>
      <c r="I1198">
        <v>14.4016</v>
      </c>
      <c r="J1198">
        <v>79.4589</v>
      </c>
      <c r="K1198">
        <v>13247.3</v>
      </c>
      <c r="L1198">
        <v>1.23007E-3</v>
      </c>
      <c r="M1198">
        <v>0.995116</v>
      </c>
      <c r="N1198">
        <v>0</v>
      </c>
      <c r="O1198" t="s">
        <v>42</v>
      </c>
    </row>
    <row r="1199" spans="1:15" x14ac:dyDescent="0.25">
      <c r="A1199" t="s">
        <v>153</v>
      </c>
      <c r="B1199">
        <v>14657.7</v>
      </c>
      <c r="C1199">
        <v>14365.2</v>
      </c>
      <c r="D1199">
        <v>14365</v>
      </c>
      <c r="E1199">
        <v>13440.6</v>
      </c>
      <c r="F1199">
        <v>192.80600000000001</v>
      </c>
      <c r="G1199">
        <v>143.56100000000001</v>
      </c>
      <c r="H1199">
        <v>23.8491</v>
      </c>
      <c r="I1199">
        <v>14.461399999999999</v>
      </c>
      <c r="J1199">
        <v>79.809100000000001</v>
      </c>
      <c r="K1199">
        <v>13081.6</v>
      </c>
      <c r="L1199">
        <v>1.2358200000000001E-3</v>
      </c>
      <c r="M1199">
        <v>0.99511400000000005</v>
      </c>
      <c r="N1199">
        <v>0</v>
      </c>
      <c r="O1199" t="s">
        <v>42</v>
      </c>
    </row>
    <row r="1200" spans="1:15" x14ac:dyDescent="0.25">
      <c r="A1200" t="s">
        <v>153</v>
      </c>
      <c r="B1200">
        <v>14831.4</v>
      </c>
      <c r="C1200">
        <v>14539.8</v>
      </c>
      <c r="D1200">
        <v>14539.6</v>
      </c>
      <c r="E1200">
        <v>13620.7</v>
      </c>
      <c r="F1200">
        <v>187.13200000000001</v>
      </c>
      <c r="G1200">
        <v>143.12</v>
      </c>
      <c r="H1200">
        <v>23.732399999999998</v>
      </c>
      <c r="I1200">
        <v>14.5825</v>
      </c>
      <c r="J1200">
        <v>79.192300000000003</v>
      </c>
      <c r="K1200">
        <v>13268</v>
      </c>
      <c r="L1200">
        <v>1.2300600000000001E-3</v>
      </c>
      <c r="M1200">
        <v>0.995116</v>
      </c>
      <c r="N1200">
        <v>0</v>
      </c>
      <c r="O1200" t="s">
        <v>42</v>
      </c>
    </row>
    <row r="1201" spans="1:15" x14ac:dyDescent="0.25">
      <c r="A1201" t="s">
        <v>153</v>
      </c>
      <c r="B1201">
        <v>14750.3</v>
      </c>
      <c r="C1201">
        <v>14460.1</v>
      </c>
      <c r="D1201">
        <v>14459.9</v>
      </c>
      <c r="E1201">
        <v>13547.6</v>
      </c>
      <c r="F1201">
        <v>185.91399999999999</v>
      </c>
      <c r="G1201">
        <v>142.64099999999999</v>
      </c>
      <c r="H1201">
        <v>23.321300000000001</v>
      </c>
      <c r="I1201">
        <v>14.2667</v>
      </c>
      <c r="J1201">
        <v>79.719700000000003</v>
      </c>
      <c r="K1201">
        <v>13196.5</v>
      </c>
      <c r="L1201">
        <v>1.2852600000000001E-3</v>
      </c>
      <c r="M1201">
        <v>0.99511300000000003</v>
      </c>
      <c r="N1201">
        <v>0</v>
      </c>
      <c r="O1201" t="s">
        <v>42</v>
      </c>
    </row>
    <row r="1202" spans="1:15" x14ac:dyDescent="0.25">
      <c r="A1202" t="s">
        <v>153</v>
      </c>
      <c r="B1202">
        <v>14797.2</v>
      </c>
      <c r="C1202">
        <v>14504.4</v>
      </c>
      <c r="D1202">
        <v>14504.2</v>
      </c>
      <c r="E1202">
        <v>13590.4</v>
      </c>
      <c r="F1202">
        <v>185.441</v>
      </c>
      <c r="G1202">
        <v>142.47900000000001</v>
      </c>
      <c r="H1202">
        <v>23.796099999999999</v>
      </c>
      <c r="I1202">
        <v>14.641299999999999</v>
      </c>
      <c r="J1202">
        <v>78.477699999999999</v>
      </c>
      <c r="K1202">
        <v>13239.6</v>
      </c>
      <c r="L1202">
        <v>1.2391500000000001E-3</v>
      </c>
      <c r="M1202">
        <v>0.99511300000000003</v>
      </c>
      <c r="N1202">
        <v>0</v>
      </c>
      <c r="O1202" t="s">
        <v>42</v>
      </c>
    </row>
    <row r="1203" spans="1:15" x14ac:dyDescent="0.25">
      <c r="A1203" t="s">
        <v>153</v>
      </c>
      <c r="B1203">
        <v>14773.1</v>
      </c>
      <c r="C1203">
        <v>14484.9</v>
      </c>
      <c r="D1203">
        <v>14484.7</v>
      </c>
      <c r="E1203">
        <v>13562.9</v>
      </c>
      <c r="F1203">
        <v>187.809</v>
      </c>
      <c r="G1203">
        <v>145.572</v>
      </c>
      <c r="H1203">
        <v>23.823899999999998</v>
      </c>
      <c r="I1203">
        <v>14.595499999999999</v>
      </c>
      <c r="J1203">
        <v>81.572000000000003</v>
      </c>
      <c r="K1203">
        <v>13206.5</v>
      </c>
      <c r="L1203">
        <v>1.253E-3</v>
      </c>
      <c r="M1203">
        <v>0.99511499999999997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14969.6</v>
      </c>
      <c r="C1204">
        <v>14679</v>
      </c>
      <c r="D1204">
        <v>14678.8</v>
      </c>
      <c r="E1204">
        <v>13749.8</v>
      </c>
      <c r="F1204">
        <v>192.43199999999999</v>
      </c>
      <c r="G1204">
        <v>143.92500000000001</v>
      </c>
      <c r="H1204">
        <v>24.030200000000001</v>
      </c>
      <c r="I1204">
        <v>14.510999999999999</v>
      </c>
      <c r="J1204">
        <v>79.829300000000003</v>
      </c>
      <c r="K1204">
        <v>13390.7</v>
      </c>
      <c r="L1204">
        <v>1.34643E-3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14820.7</v>
      </c>
      <c r="C1205">
        <v>14529.2</v>
      </c>
      <c r="D1205">
        <v>14529</v>
      </c>
      <c r="E1205">
        <v>13587.3</v>
      </c>
      <c r="F1205">
        <v>194.79400000000001</v>
      </c>
      <c r="G1205">
        <v>143.167</v>
      </c>
      <c r="H1205">
        <v>23.7837</v>
      </c>
      <c r="I1205">
        <v>14.311400000000001</v>
      </c>
      <c r="J1205">
        <v>79.739599999999996</v>
      </c>
      <c r="K1205">
        <v>13226.8</v>
      </c>
      <c r="L1205">
        <v>1.2605100000000001E-3</v>
      </c>
      <c r="M1205">
        <v>0.99511499999999997</v>
      </c>
      <c r="N1205">
        <v>0</v>
      </c>
      <c r="O1205" t="s">
        <v>42</v>
      </c>
    </row>
    <row r="1206" spans="1:15" x14ac:dyDescent="0.25">
      <c r="A1206" t="s">
        <v>153</v>
      </c>
      <c r="B1206">
        <v>14687.4</v>
      </c>
      <c r="C1206">
        <v>14396.9</v>
      </c>
      <c r="D1206">
        <v>14396.7</v>
      </c>
      <c r="E1206">
        <v>13466.5</v>
      </c>
      <c r="F1206">
        <v>192.25299999999999</v>
      </c>
      <c r="G1206">
        <v>142.33600000000001</v>
      </c>
      <c r="H1206">
        <v>23.705400000000001</v>
      </c>
      <c r="I1206">
        <v>14.7363</v>
      </c>
      <c r="J1206">
        <v>78.647900000000007</v>
      </c>
      <c r="K1206">
        <v>13109.6</v>
      </c>
      <c r="L1206">
        <v>1.23044E-3</v>
      </c>
      <c r="M1206">
        <v>0.995116</v>
      </c>
      <c r="N1206">
        <v>0</v>
      </c>
      <c r="O1206" t="s">
        <v>42</v>
      </c>
    </row>
    <row r="1207" spans="1:15" x14ac:dyDescent="0.25">
      <c r="A1207" t="s">
        <v>153</v>
      </c>
      <c r="B1207">
        <v>14863.7</v>
      </c>
      <c r="C1207">
        <v>14570.2</v>
      </c>
      <c r="D1207">
        <v>14570</v>
      </c>
      <c r="E1207">
        <v>13630.7</v>
      </c>
      <c r="F1207">
        <v>199.358</v>
      </c>
      <c r="G1207">
        <v>143.024</v>
      </c>
      <c r="H1207">
        <v>24.505299999999998</v>
      </c>
      <c r="I1207">
        <v>14.740500000000001</v>
      </c>
      <c r="J1207">
        <v>77.930599999999998</v>
      </c>
      <c r="K1207">
        <v>13264.2</v>
      </c>
      <c r="L1207">
        <v>1.2300600000000001E-3</v>
      </c>
      <c r="M1207">
        <v>0.995116</v>
      </c>
      <c r="N1207">
        <v>0</v>
      </c>
      <c r="O1207" t="s">
        <v>42</v>
      </c>
    </row>
    <row r="1208" spans="1:15" x14ac:dyDescent="0.25">
      <c r="A1208" t="s">
        <v>153</v>
      </c>
      <c r="B1208">
        <v>14823.9</v>
      </c>
      <c r="C1208">
        <v>14528</v>
      </c>
      <c r="D1208">
        <v>14527.8</v>
      </c>
      <c r="E1208">
        <v>13612</v>
      </c>
      <c r="F1208">
        <v>188.99100000000001</v>
      </c>
      <c r="G1208">
        <v>144.45099999999999</v>
      </c>
      <c r="H1208">
        <v>23.4602</v>
      </c>
      <c r="I1208">
        <v>14.4549</v>
      </c>
      <c r="J1208">
        <v>81.028599999999997</v>
      </c>
      <c r="K1208">
        <v>13255.8</v>
      </c>
      <c r="L1208">
        <v>1.23094E-3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14755.5</v>
      </c>
      <c r="C1209">
        <v>14465.1</v>
      </c>
      <c r="D1209">
        <v>14464.9</v>
      </c>
      <c r="E1209">
        <v>13544.2</v>
      </c>
      <c r="F1209">
        <v>192.179</v>
      </c>
      <c r="G1209">
        <v>143.624</v>
      </c>
      <c r="H1209">
        <v>23.7638</v>
      </c>
      <c r="I1209">
        <v>14.504099999999999</v>
      </c>
      <c r="J1209">
        <v>79.983800000000002</v>
      </c>
      <c r="K1209">
        <v>13185.9</v>
      </c>
      <c r="L1209">
        <v>1.2318299999999999E-3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14779.5</v>
      </c>
      <c r="C1210">
        <v>14490.1</v>
      </c>
      <c r="D1210">
        <v>14489.8</v>
      </c>
      <c r="E1210">
        <v>13576.9</v>
      </c>
      <c r="F1210">
        <v>189.41800000000001</v>
      </c>
      <c r="G1210">
        <v>142.405</v>
      </c>
      <c r="H1210">
        <v>23.7699</v>
      </c>
      <c r="I1210">
        <v>14.391400000000001</v>
      </c>
      <c r="J1210">
        <v>78.539400000000001</v>
      </c>
      <c r="K1210">
        <v>13221.8</v>
      </c>
      <c r="L1210">
        <v>1.25405E-3</v>
      </c>
      <c r="M1210">
        <v>0.995116</v>
      </c>
      <c r="N1210">
        <v>0</v>
      </c>
      <c r="O1210" t="s">
        <v>42</v>
      </c>
    </row>
    <row r="1211" spans="1:15" x14ac:dyDescent="0.25">
      <c r="A1211" t="s">
        <v>153</v>
      </c>
      <c r="B1211">
        <v>14553.3</v>
      </c>
      <c r="C1211">
        <v>14265.4</v>
      </c>
      <c r="D1211">
        <v>14265.2</v>
      </c>
      <c r="E1211">
        <v>13347.9</v>
      </c>
      <c r="F1211">
        <v>190.19</v>
      </c>
      <c r="G1211">
        <v>141.905</v>
      </c>
      <c r="H1211">
        <v>23.7363</v>
      </c>
      <c r="I1211">
        <v>14.399800000000001</v>
      </c>
      <c r="J1211">
        <v>78.443299999999994</v>
      </c>
      <c r="K1211">
        <v>12993.2</v>
      </c>
      <c r="L1211">
        <v>1.3067E-3</v>
      </c>
      <c r="M1211">
        <v>0.995116</v>
      </c>
      <c r="N1211">
        <v>0</v>
      </c>
      <c r="O1211" t="s">
        <v>42</v>
      </c>
    </row>
    <row r="1212" spans="1:15" x14ac:dyDescent="0.25">
      <c r="A1212" t="s">
        <v>153</v>
      </c>
      <c r="B1212">
        <v>14780.2</v>
      </c>
      <c r="C1212">
        <v>14485.1</v>
      </c>
      <c r="D1212">
        <v>14484.9</v>
      </c>
      <c r="E1212">
        <v>13568.5</v>
      </c>
      <c r="F1212">
        <v>189.76599999999999</v>
      </c>
      <c r="G1212">
        <v>142.56399999999999</v>
      </c>
      <c r="H1212">
        <v>23.397300000000001</v>
      </c>
      <c r="I1212">
        <v>14.3461</v>
      </c>
      <c r="J1212">
        <v>79.223100000000002</v>
      </c>
      <c r="K1212">
        <v>13213</v>
      </c>
      <c r="L1212">
        <v>1.2660900000000001E-3</v>
      </c>
      <c r="M1212">
        <v>0.995116</v>
      </c>
      <c r="N1212">
        <v>0</v>
      </c>
      <c r="O1212" t="s">
        <v>42</v>
      </c>
    </row>
    <row r="1213" spans="1:15" x14ac:dyDescent="0.25">
      <c r="A1213" t="s">
        <v>153</v>
      </c>
      <c r="B1213">
        <v>14743.2</v>
      </c>
      <c r="C1213">
        <v>14453.8</v>
      </c>
      <c r="D1213">
        <v>14453.6</v>
      </c>
      <c r="E1213">
        <v>13552</v>
      </c>
      <c r="F1213">
        <v>183.86699999999999</v>
      </c>
      <c r="G1213">
        <v>142.036</v>
      </c>
      <c r="H1213">
        <v>23.388000000000002</v>
      </c>
      <c r="I1213">
        <v>14.3992</v>
      </c>
      <c r="J1213">
        <v>78.653099999999995</v>
      </c>
      <c r="K1213">
        <v>13203.5</v>
      </c>
      <c r="L1213">
        <v>1.24636E-3</v>
      </c>
      <c r="M1213">
        <v>0.99511499999999997</v>
      </c>
      <c r="N1213">
        <v>0</v>
      </c>
      <c r="O1213" t="s">
        <v>42</v>
      </c>
    </row>
    <row r="1214" spans="1:15" x14ac:dyDescent="0.25">
      <c r="A1214" t="s">
        <v>153</v>
      </c>
      <c r="B1214">
        <v>14659.8</v>
      </c>
      <c r="C1214">
        <v>14365.8</v>
      </c>
      <c r="D1214">
        <v>14365.6</v>
      </c>
      <c r="E1214">
        <v>13455</v>
      </c>
      <c r="F1214">
        <v>187.33199999999999</v>
      </c>
      <c r="G1214">
        <v>140.74299999999999</v>
      </c>
      <c r="H1214">
        <v>23.353400000000001</v>
      </c>
      <c r="I1214">
        <v>14.275700000000001</v>
      </c>
      <c r="J1214">
        <v>77.6554</v>
      </c>
      <c r="K1214">
        <v>13104.5</v>
      </c>
      <c r="L1214">
        <v>1.2318299999999999E-3</v>
      </c>
      <c r="M1214">
        <v>0.99511300000000003</v>
      </c>
      <c r="N1214">
        <v>0</v>
      </c>
      <c r="O1214" t="s">
        <v>42</v>
      </c>
    </row>
    <row r="1215" spans="1:15" x14ac:dyDescent="0.25">
      <c r="A1215" t="s">
        <v>153</v>
      </c>
      <c r="B1215">
        <v>14698.2</v>
      </c>
      <c r="C1215">
        <v>14403.9</v>
      </c>
      <c r="D1215">
        <v>14403.6</v>
      </c>
      <c r="E1215">
        <v>13481.1</v>
      </c>
      <c r="F1215">
        <v>191.55099999999999</v>
      </c>
      <c r="G1215">
        <v>144.22</v>
      </c>
      <c r="H1215">
        <v>23.857399999999998</v>
      </c>
      <c r="I1215">
        <v>14.3241</v>
      </c>
      <c r="J1215">
        <v>80.371799999999993</v>
      </c>
      <c r="K1215">
        <v>13122.2</v>
      </c>
      <c r="L1215">
        <v>1.2515499999999999E-3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14779</v>
      </c>
      <c r="C1216">
        <v>14488</v>
      </c>
      <c r="D1216">
        <v>14487.8</v>
      </c>
      <c r="E1216">
        <v>13572</v>
      </c>
      <c r="F1216">
        <v>187.13200000000001</v>
      </c>
      <c r="G1216">
        <v>142.64500000000001</v>
      </c>
      <c r="H1216">
        <v>23.252700000000001</v>
      </c>
      <c r="I1216">
        <v>14.3437</v>
      </c>
      <c r="J1216">
        <v>79.4679</v>
      </c>
      <c r="K1216">
        <v>13219.4</v>
      </c>
      <c r="L1216">
        <v>1.24635E-3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14697.8</v>
      </c>
      <c r="C1217">
        <v>14406.9</v>
      </c>
      <c r="D1217">
        <v>14406.6</v>
      </c>
      <c r="E1217">
        <v>13485</v>
      </c>
      <c r="F1217">
        <v>189.11699999999999</v>
      </c>
      <c r="G1217">
        <v>140.75299999999999</v>
      </c>
      <c r="H1217">
        <v>23.628799999999998</v>
      </c>
      <c r="I1217">
        <v>14.4276</v>
      </c>
      <c r="J1217">
        <v>77.173299999999998</v>
      </c>
      <c r="K1217">
        <v>13133</v>
      </c>
      <c r="L1217">
        <v>1.2342200000000001E-3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14824.5</v>
      </c>
      <c r="C1218">
        <v>14536.9</v>
      </c>
      <c r="D1218">
        <v>14536.7</v>
      </c>
      <c r="E1218">
        <v>13618.8</v>
      </c>
      <c r="F1218">
        <v>186.95099999999999</v>
      </c>
      <c r="G1218">
        <v>142.52799999999999</v>
      </c>
      <c r="H1218">
        <v>23.371300000000002</v>
      </c>
      <c r="I1218">
        <v>14.3142</v>
      </c>
      <c r="J1218">
        <v>79.237399999999994</v>
      </c>
      <c r="K1218">
        <v>13267</v>
      </c>
      <c r="L1218">
        <v>1.23017E-3</v>
      </c>
      <c r="M1218">
        <v>0.995116</v>
      </c>
      <c r="N1218">
        <v>0</v>
      </c>
      <c r="O1218" t="s">
        <v>42</v>
      </c>
    </row>
    <row r="1219" spans="1:25" x14ac:dyDescent="0.25">
      <c r="A1219" t="s">
        <v>153</v>
      </c>
      <c r="B1219">
        <v>15006.8</v>
      </c>
      <c r="C1219">
        <v>14713.1</v>
      </c>
      <c r="D1219">
        <v>14712.9</v>
      </c>
      <c r="E1219">
        <v>13781.5</v>
      </c>
      <c r="F1219">
        <v>190.47800000000001</v>
      </c>
      <c r="G1219">
        <v>141.86199999999999</v>
      </c>
      <c r="H1219">
        <v>24.004300000000001</v>
      </c>
      <c r="I1219">
        <v>14.385999999999999</v>
      </c>
      <c r="J1219">
        <v>78.098299999999995</v>
      </c>
      <c r="K1219">
        <v>13426.9</v>
      </c>
      <c r="L1219">
        <v>1.3330900000000001E-3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14819.7</v>
      </c>
      <c r="C1220">
        <v>14531.1</v>
      </c>
      <c r="D1220">
        <v>14530.9</v>
      </c>
      <c r="E1220">
        <v>13599.3</v>
      </c>
      <c r="F1220">
        <v>194.79900000000001</v>
      </c>
      <c r="G1220">
        <v>143.69999999999999</v>
      </c>
      <c r="H1220">
        <v>23.664100000000001</v>
      </c>
      <c r="I1220">
        <v>14.342599999999999</v>
      </c>
      <c r="J1220">
        <v>80.009799999999998</v>
      </c>
      <c r="K1220">
        <v>13238.4</v>
      </c>
      <c r="L1220">
        <v>1.23061E-3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14900.3</v>
      </c>
      <c r="C1221">
        <v>14597.5</v>
      </c>
      <c r="D1221">
        <v>14597.3</v>
      </c>
      <c r="E1221">
        <v>13671.9</v>
      </c>
      <c r="F1221">
        <v>191.50899999999999</v>
      </c>
      <c r="G1221">
        <v>145.00800000000001</v>
      </c>
      <c r="H1221">
        <v>24.352799999999998</v>
      </c>
      <c r="I1221">
        <v>14.703200000000001</v>
      </c>
      <c r="J1221">
        <v>80.582599999999999</v>
      </c>
      <c r="K1221">
        <v>13312.7</v>
      </c>
      <c r="L1221">
        <v>1.2612000000000001E-3</v>
      </c>
      <c r="M1221">
        <v>0.995116</v>
      </c>
      <c r="N1221">
        <v>0</v>
      </c>
      <c r="O1221" t="s">
        <v>42</v>
      </c>
    </row>
    <row r="1222" spans="1:25" x14ac:dyDescent="0.25">
      <c r="A1222" t="s">
        <v>153</v>
      </c>
      <c r="B1222">
        <v>14950.9</v>
      </c>
      <c r="C1222">
        <v>14658.7</v>
      </c>
      <c r="D1222">
        <v>14658.4</v>
      </c>
      <c r="E1222">
        <v>13735.6</v>
      </c>
      <c r="F1222">
        <v>192.286</v>
      </c>
      <c r="G1222">
        <v>143.874</v>
      </c>
      <c r="H1222">
        <v>23.673100000000002</v>
      </c>
      <c r="I1222">
        <v>14.491400000000001</v>
      </c>
      <c r="J1222">
        <v>80.077299999999994</v>
      </c>
      <c r="K1222">
        <v>13377</v>
      </c>
      <c r="L1222">
        <v>1.23007E-3</v>
      </c>
      <c r="M1222">
        <v>0.995116</v>
      </c>
      <c r="N1222">
        <v>0</v>
      </c>
      <c r="O1222" t="s">
        <v>42</v>
      </c>
    </row>
    <row r="1223" spans="1:25" x14ac:dyDescent="0.25">
      <c r="A1223" t="s">
        <v>153</v>
      </c>
      <c r="B1223">
        <v>14778.1</v>
      </c>
      <c r="C1223">
        <v>14484.2</v>
      </c>
      <c r="D1223">
        <v>14484</v>
      </c>
      <c r="E1223">
        <v>13537.6</v>
      </c>
      <c r="F1223">
        <v>198.36199999999999</v>
      </c>
      <c r="G1223">
        <v>142.04599999999999</v>
      </c>
      <c r="H1223">
        <v>24.195599999999999</v>
      </c>
      <c r="I1223">
        <v>14.526899999999999</v>
      </c>
      <c r="J1223">
        <v>77.623199999999997</v>
      </c>
      <c r="K1223">
        <v>13174.6</v>
      </c>
      <c r="L1223">
        <v>1.23295E-3</v>
      </c>
      <c r="M1223">
        <v>0.99511499999999997</v>
      </c>
      <c r="N1223">
        <v>0</v>
      </c>
      <c r="O1223" t="s">
        <v>42</v>
      </c>
    </row>
    <row r="1224" spans="1:25" x14ac:dyDescent="0.25">
      <c r="A1224" t="s">
        <v>153</v>
      </c>
      <c r="B1224">
        <v>14733.2</v>
      </c>
      <c r="C1224">
        <v>14440.1</v>
      </c>
      <c r="D1224">
        <v>14439.9</v>
      </c>
      <c r="E1224">
        <v>13510.2</v>
      </c>
      <c r="F1224">
        <v>195.21199999999999</v>
      </c>
      <c r="G1224">
        <v>141.83799999999999</v>
      </c>
      <c r="H1224">
        <v>23.802199999999999</v>
      </c>
      <c r="I1224">
        <v>14.469900000000001</v>
      </c>
      <c r="J1224">
        <v>77.738399999999999</v>
      </c>
      <c r="K1224">
        <v>13150.1</v>
      </c>
      <c r="L1224">
        <v>1.2350499999999999E-3</v>
      </c>
      <c r="M1224">
        <v>0.995116</v>
      </c>
      <c r="N1224">
        <v>0</v>
      </c>
      <c r="O1224" t="s">
        <v>42</v>
      </c>
    </row>
    <row r="1225" spans="1:25" x14ac:dyDescent="0.25">
      <c r="A1225" t="s">
        <v>153</v>
      </c>
      <c r="B1225">
        <v>14214.2</v>
      </c>
      <c r="C1225">
        <v>13922</v>
      </c>
      <c r="D1225">
        <v>13921.8</v>
      </c>
      <c r="E1225">
        <v>12997.1</v>
      </c>
      <c r="F1225">
        <v>193.05699999999999</v>
      </c>
      <c r="G1225">
        <v>144.375</v>
      </c>
      <c r="H1225">
        <v>23.607600000000001</v>
      </c>
      <c r="I1225">
        <v>15.1592</v>
      </c>
      <c r="J1225">
        <v>80.121700000000004</v>
      </c>
      <c r="K1225">
        <v>12637</v>
      </c>
      <c r="L1225">
        <v>1.2307399999999999E-3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14741</v>
      </c>
      <c r="C1226">
        <v>14452.2</v>
      </c>
      <c r="D1226">
        <v>14452</v>
      </c>
      <c r="E1226">
        <v>13531.5</v>
      </c>
      <c r="F1226">
        <v>188.67699999999999</v>
      </c>
      <c r="G1226">
        <v>141.84299999999999</v>
      </c>
      <c r="H1226">
        <v>23.191800000000001</v>
      </c>
      <c r="I1226">
        <v>14.4068</v>
      </c>
      <c r="J1226">
        <v>78.863699999999994</v>
      </c>
      <c r="K1226">
        <v>13178.7</v>
      </c>
      <c r="L1226">
        <v>1.2301E-3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14684.3</v>
      </c>
      <c r="C1227">
        <v>14394.6</v>
      </c>
      <c r="D1227">
        <v>14394.4</v>
      </c>
      <c r="E1227">
        <v>13472.5</v>
      </c>
      <c r="F1227">
        <v>191.00399999999999</v>
      </c>
      <c r="G1227">
        <v>142.73099999999999</v>
      </c>
      <c r="H1227">
        <v>23.730399999999999</v>
      </c>
      <c r="I1227">
        <v>14.5185</v>
      </c>
      <c r="J1227">
        <v>79.183599999999998</v>
      </c>
      <c r="K1227">
        <v>13116.3</v>
      </c>
      <c r="L1227">
        <v>1.28287E-3</v>
      </c>
      <c r="M1227">
        <v>0.99510699999999996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14641.5</v>
      </c>
      <c r="C1228">
        <v>14341.9</v>
      </c>
      <c r="D1228">
        <v>14341.7</v>
      </c>
      <c r="E1228">
        <v>13423.9</v>
      </c>
      <c r="F1228">
        <v>190.441</v>
      </c>
      <c r="G1228">
        <v>144.404</v>
      </c>
      <c r="H1228">
        <v>23.646599999999999</v>
      </c>
      <c r="I1228">
        <v>14.4702</v>
      </c>
      <c r="J1228">
        <v>80.709199999999996</v>
      </c>
      <c r="K1228">
        <v>13066.3</v>
      </c>
      <c r="L1228">
        <v>1.23222E-3</v>
      </c>
      <c r="M1228">
        <v>0.995116</v>
      </c>
      <c r="N1228">
        <v>0</v>
      </c>
      <c r="O1228" t="s">
        <v>42</v>
      </c>
    </row>
    <row r="1229" spans="1:25" x14ac:dyDescent="0.25">
      <c r="A1229" t="s">
        <v>153</v>
      </c>
      <c r="B1229">
        <v>14781.2</v>
      </c>
      <c r="C1229">
        <v>14489.5</v>
      </c>
      <c r="D1229">
        <v>14489.3</v>
      </c>
      <c r="E1229">
        <v>13577.1</v>
      </c>
      <c r="F1229">
        <v>189.37</v>
      </c>
      <c r="G1229">
        <v>141.57</v>
      </c>
      <c r="H1229">
        <v>23.480899999999998</v>
      </c>
      <c r="I1229">
        <v>14.4519</v>
      </c>
      <c r="J1229">
        <v>77.981499999999997</v>
      </c>
      <c r="K1229">
        <v>13223.2</v>
      </c>
      <c r="L1229">
        <v>1.2723700000000001E-3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14737</v>
      </c>
      <c r="C1230">
        <v>14449.3</v>
      </c>
      <c r="D1230">
        <v>14449</v>
      </c>
      <c r="E1230">
        <v>13540.6</v>
      </c>
      <c r="F1230">
        <v>186.73699999999999</v>
      </c>
      <c r="G1230">
        <v>141.852</v>
      </c>
      <c r="H1230">
        <v>23.141100000000002</v>
      </c>
      <c r="I1230">
        <v>14.4321</v>
      </c>
      <c r="J1230">
        <v>78.875600000000006</v>
      </c>
      <c r="K1230">
        <v>13189.8</v>
      </c>
      <c r="L1230">
        <v>1.2302299999999999E-3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14493.2</v>
      </c>
      <c r="C1231">
        <v>14202</v>
      </c>
      <c r="D1231">
        <v>14201.8</v>
      </c>
      <c r="E1231">
        <v>13289.6</v>
      </c>
      <c r="F1231">
        <v>188.45</v>
      </c>
      <c r="G1231">
        <v>143.43600000000001</v>
      </c>
      <c r="H1231">
        <v>23.7745</v>
      </c>
      <c r="I1231">
        <v>14.4611</v>
      </c>
      <c r="J1231">
        <v>79.7042</v>
      </c>
      <c r="K1231">
        <v>12935.1</v>
      </c>
      <c r="L1231">
        <v>1.2302999999999999E-3</v>
      </c>
      <c r="M1231">
        <v>0.995116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14704.2</v>
      </c>
      <c r="C1232">
        <v>14410.1</v>
      </c>
      <c r="D1232">
        <v>14409.9</v>
      </c>
      <c r="E1232">
        <v>13492</v>
      </c>
      <c r="F1232">
        <v>187.059</v>
      </c>
      <c r="G1232">
        <v>143.768</v>
      </c>
      <c r="H1232">
        <v>23.351099999999999</v>
      </c>
      <c r="I1232">
        <v>14.626099999999999</v>
      </c>
      <c r="J1232">
        <v>80.497100000000003</v>
      </c>
      <c r="K1232">
        <v>13138.7</v>
      </c>
      <c r="L1232">
        <v>1.24726E-3</v>
      </c>
      <c r="M1232">
        <v>0.995116</v>
      </c>
      <c r="N1232">
        <v>0</v>
      </c>
      <c r="O1232" t="s">
        <v>42</v>
      </c>
      <c r="R1232">
        <f>AVERAGE(B1183:B1232)</f>
        <v>14747.845999999996</v>
      </c>
      <c r="S1232">
        <f>AVERAGE(C1183:C1232)</f>
        <v>14455.903999999999</v>
      </c>
      <c r="U1232">
        <f>_xlfn.VAR.P(B1183:B1232)</f>
        <v>16837.12928399997</v>
      </c>
      <c r="V1232">
        <f>_xlfn.VAR.P(C1183:C1232)</f>
        <v>16772.165984000014</v>
      </c>
      <c r="X1232">
        <f>1.96*SQRT(U1232)/50</f>
        <v>5.086512198251933</v>
      </c>
      <c r="Y1232">
        <f>1.96*SQRT(V1232)/50</f>
        <v>5.0766899784853701</v>
      </c>
    </row>
    <row r="1233" spans="1:14" x14ac:dyDescent="0.25">
      <c r="A1233" t="s">
        <v>154</v>
      </c>
      <c r="B1233">
        <v>737541.30599999998</v>
      </c>
      <c r="C1233" t="s">
        <v>36</v>
      </c>
    </row>
    <row r="1234" spans="1:14" x14ac:dyDescent="0.25">
      <c r="A1234" t="s">
        <v>155</v>
      </c>
      <c r="B1234">
        <v>12167.2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1.2568200000000001E-3</v>
      </c>
      <c r="L1234">
        <v>0.99511499999999997</v>
      </c>
      <c r="M1234">
        <v>0</v>
      </c>
      <c r="N1234" t="s">
        <v>42</v>
      </c>
    </row>
    <row r="1235" spans="1:14" x14ac:dyDescent="0.25">
      <c r="A1235" t="s">
        <v>155</v>
      </c>
      <c r="B1235">
        <v>12333.2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1.23066E-3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12278.6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1.23277E-3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12304.7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1.23055E-3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12316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1.23022E-3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12352.8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1.2382300000000001E-3</v>
      </c>
      <c r="L1239">
        <v>0.99511099999999997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12436.8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1.23197E-3</v>
      </c>
      <c r="L1240">
        <v>0.99511499999999997</v>
      </c>
      <c r="M1240">
        <v>0</v>
      </c>
      <c r="N1240" t="s">
        <v>42</v>
      </c>
    </row>
    <row r="1241" spans="1:14" x14ac:dyDescent="0.25">
      <c r="A1241" t="s">
        <v>155</v>
      </c>
      <c r="B1241">
        <v>12388.5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1.24547E-3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12373.4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1.2312099999999999E-3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12174.2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1.2373E-3</v>
      </c>
      <c r="L1243">
        <v>0.99511499999999997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12356.2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1.2366199999999999E-3</v>
      </c>
      <c r="L1244">
        <v>0.99511499999999997</v>
      </c>
      <c r="M1244">
        <v>0</v>
      </c>
      <c r="N1244" t="s">
        <v>42</v>
      </c>
    </row>
    <row r="1245" spans="1:14" x14ac:dyDescent="0.25">
      <c r="A1245" t="s">
        <v>155</v>
      </c>
      <c r="B1245">
        <v>12467.2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1.2463999999999999E-3</v>
      </c>
      <c r="L1245">
        <v>0.99511400000000005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12266.3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1.27446E-3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12361.6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1.3472E-3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12354.1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1.2315799999999999E-3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12370.5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1.3137100000000001E-3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12358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1.24803E-3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12358.3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1.2300600000000001E-3</v>
      </c>
      <c r="L1251">
        <v>0.99511499999999997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12400.4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1.2444699999999999E-3</v>
      </c>
      <c r="L1252">
        <v>0.995116</v>
      </c>
      <c r="M1252">
        <v>0</v>
      </c>
      <c r="N1252" t="s">
        <v>42</v>
      </c>
    </row>
    <row r="1253" spans="1:14" x14ac:dyDescent="0.25">
      <c r="A1253" t="s">
        <v>155</v>
      </c>
      <c r="B1253">
        <v>12252.7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1.2404200000000001E-3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12356.5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1.4806800000000001E-3</v>
      </c>
      <c r="L1254">
        <v>0.99511300000000003</v>
      </c>
      <c r="M1254">
        <v>0</v>
      </c>
      <c r="N1254" t="s">
        <v>42</v>
      </c>
    </row>
    <row r="1255" spans="1:14" x14ac:dyDescent="0.25">
      <c r="A1255" t="s">
        <v>155</v>
      </c>
      <c r="B1255">
        <v>12352.7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1.2304900000000001E-3</v>
      </c>
      <c r="L1255">
        <v>0.99511499999999997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12238.4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1.2715300000000001E-3</v>
      </c>
      <c r="L1256">
        <v>0.995116</v>
      </c>
      <c r="M1256">
        <v>0</v>
      </c>
      <c r="N1256" t="s">
        <v>42</v>
      </c>
    </row>
    <row r="1257" spans="1:14" x14ac:dyDescent="0.25">
      <c r="A1257" t="s">
        <v>155</v>
      </c>
      <c r="B1257">
        <v>12255.4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1.2528999999999999E-3</v>
      </c>
      <c r="L1257">
        <v>0.99511499999999997</v>
      </c>
      <c r="M1257">
        <v>0</v>
      </c>
      <c r="N1257" t="s">
        <v>42</v>
      </c>
    </row>
    <row r="1258" spans="1:14" x14ac:dyDescent="0.25">
      <c r="A1258" t="s">
        <v>155</v>
      </c>
      <c r="B1258">
        <v>12459.8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1.2714499999999999E-3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12377.8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1.66047E-3</v>
      </c>
      <c r="L1259">
        <v>0.99511499999999997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12317.2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1.2343199999999999E-3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12355.3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1.2324E-3</v>
      </c>
      <c r="L1261">
        <v>0.995116</v>
      </c>
      <c r="M1261">
        <v>0</v>
      </c>
      <c r="N1261" t="s">
        <v>42</v>
      </c>
    </row>
    <row r="1262" spans="1:14" x14ac:dyDescent="0.25">
      <c r="A1262" t="s">
        <v>155</v>
      </c>
      <c r="B1262">
        <v>12388.5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1.2809799999999999E-3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12430.3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1.2529799999999999E-3</v>
      </c>
      <c r="L1263">
        <v>0.99511499999999997</v>
      </c>
      <c r="M1263">
        <v>0</v>
      </c>
      <c r="N1263" t="s">
        <v>42</v>
      </c>
    </row>
    <row r="1264" spans="1:14" x14ac:dyDescent="0.25">
      <c r="A1264" t="s">
        <v>155</v>
      </c>
      <c r="B1264">
        <v>12395.8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1.30663E-3</v>
      </c>
      <c r="L1264">
        <v>0.99511400000000005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12317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1.2322800000000001E-3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12241.6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1.23667E-3</v>
      </c>
      <c r="L1266">
        <v>0.995116</v>
      </c>
      <c r="M1266">
        <v>0</v>
      </c>
      <c r="N1266" t="s">
        <v>42</v>
      </c>
    </row>
    <row r="1267" spans="1:14" x14ac:dyDescent="0.25">
      <c r="A1267" t="s">
        <v>155</v>
      </c>
      <c r="B1267">
        <v>12337.2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1.29543E-3</v>
      </c>
      <c r="L1267">
        <v>0.99510900000000002</v>
      </c>
      <c r="M1267">
        <v>0</v>
      </c>
      <c r="N1267" t="s">
        <v>42</v>
      </c>
    </row>
    <row r="1268" spans="1:14" x14ac:dyDescent="0.25">
      <c r="A1268" t="s">
        <v>155</v>
      </c>
      <c r="B1268">
        <v>12291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1.23039E-3</v>
      </c>
      <c r="L1268">
        <v>0.99511300000000003</v>
      </c>
      <c r="M1268">
        <v>0</v>
      </c>
      <c r="N1268" t="s">
        <v>42</v>
      </c>
    </row>
    <row r="1269" spans="1:14" x14ac:dyDescent="0.25">
      <c r="A1269" t="s">
        <v>155</v>
      </c>
      <c r="B1269">
        <v>12289.9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1.2555699999999999E-3</v>
      </c>
      <c r="L1269">
        <v>0.995116</v>
      </c>
      <c r="M1269">
        <v>0</v>
      </c>
      <c r="N1269" t="s">
        <v>42</v>
      </c>
    </row>
    <row r="1270" spans="1:14" x14ac:dyDescent="0.25">
      <c r="A1270" t="s">
        <v>155</v>
      </c>
      <c r="B1270">
        <v>12387.4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1.23543E-3</v>
      </c>
      <c r="L1270">
        <v>0.995116</v>
      </c>
      <c r="M1270">
        <v>0</v>
      </c>
      <c r="N1270" t="s">
        <v>42</v>
      </c>
    </row>
    <row r="1271" spans="1:14" x14ac:dyDescent="0.25">
      <c r="A1271" t="s">
        <v>155</v>
      </c>
      <c r="B1271">
        <v>12338.8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1.2319399999999999E-3</v>
      </c>
      <c r="L1271">
        <v>0.995116</v>
      </c>
      <c r="M1271">
        <v>0</v>
      </c>
      <c r="N1271" t="s">
        <v>42</v>
      </c>
    </row>
    <row r="1272" spans="1:14" x14ac:dyDescent="0.25">
      <c r="A1272" t="s">
        <v>155</v>
      </c>
      <c r="B1272">
        <v>12323.3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1.23376E-3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12242.6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1.24588E-3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12314.8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1.2583200000000001E-3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12409.8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1.2303100000000001E-3</v>
      </c>
      <c r="L1275">
        <v>0.99511499999999997</v>
      </c>
      <c r="M1275">
        <v>0</v>
      </c>
      <c r="N1275" t="s">
        <v>42</v>
      </c>
    </row>
    <row r="1276" spans="1:14" x14ac:dyDescent="0.25">
      <c r="A1276" t="s">
        <v>155</v>
      </c>
      <c r="B1276">
        <v>12235.7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1.2301300000000001E-3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12318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1.23028E-3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12464.4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1.23025E-3</v>
      </c>
      <c r="L1278">
        <v>0.995116</v>
      </c>
      <c r="M1278">
        <v>0</v>
      </c>
      <c r="N1278" t="s">
        <v>42</v>
      </c>
    </row>
    <row r="1279" spans="1:14" x14ac:dyDescent="0.25">
      <c r="A1279" t="s">
        <v>155</v>
      </c>
      <c r="B1279">
        <v>12454.8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1.2402100000000001E-3</v>
      </c>
      <c r="L1279">
        <v>0.995116</v>
      </c>
      <c r="M1279">
        <v>0</v>
      </c>
      <c r="N1279" t="s">
        <v>42</v>
      </c>
    </row>
    <row r="1280" spans="1:14" x14ac:dyDescent="0.25">
      <c r="A1280" t="s">
        <v>155</v>
      </c>
      <c r="B1280">
        <v>12379.4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1.2300600000000001E-3</v>
      </c>
      <c r="L1280">
        <v>0.995116</v>
      </c>
      <c r="M1280">
        <v>0</v>
      </c>
      <c r="N1280" t="s">
        <v>42</v>
      </c>
    </row>
    <row r="1281" spans="1:25" x14ac:dyDescent="0.25">
      <c r="A1281" t="s">
        <v>155</v>
      </c>
      <c r="B1281">
        <v>12379.9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1.23854E-3</v>
      </c>
      <c r="L1281">
        <v>0.995116</v>
      </c>
      <c r="M1281">
        <v>0</v>
      </c>
      <c r="N1281" t="s">
        <v>42</v>
      </c>
    </row>
    <row r="1282" spans="1:25" x14ac:dyDescent="0.25">
      <c r="A1282" t="s">
        <v>155</v>
      </c>
      <c r="B1282">
        <v>12379.9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1.2923399999999999E-3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12432.7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1.23051E-3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12447.4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1.23364E-3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12474.4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1.25282E-3</v>
      </c>
      <c r="L1285">
        <v>0.99511300000000003</v>
      </c>
      <c r="M1285">
        <v>0</v>
      </c>
      <c r="N1285" t="s">
        <v>42</v>
      </c>
    </row>
    <row r="1286" spans="1:25" x14ac:dyDescent="0.25">
      <c r="A1286" t="s">
        <v>155</v>
      </c>
      <c r="B1286">
        <v>12514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1.237E-3</v>
      </c>
      <c r="L1286">
        <v>0.99511499999999997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12158.1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1.2318800000000001E-3</v>
      </c>
      <c r="L1287">
        <v>0.995116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12247.9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1.23123E-3</v>
      </c>
      <c r="L1288">
        <v>0.995116</v>
      </c>
      <c r="M1288">
        <v>0</v>
      </c>
      <c r="N1288" t="s">
        <v>42</v>
      </c>
      <c r="R1288">
        <f>AVERAGE(B1239:B1288)</f>
        <v>12351.573999999999</v>
      </c>
      <c r="S1288">
        <f>AVERAGE(C1239:C1288)</f>
        <v>0</v>
      </c>
      <c r="U1288">
        <f>_xlfn.VAR.P(B1239:B1288)</f>
        <v>6094.0335239999749</v>
      </c>
      <c r="V1288">
        <f>_xlfn.VAR.P(C1239:C1288)</f>
        <v>0</v>
      </c>
      <c r="X1288">
        <f>1.96*SQRT(U1288)/50</f>
        <v>3.0601202058610903</v>
      </c>
      <c r="Y1288">
        <f>1.96*SQRT(V1288)/50</f>
        <v>0</v>
      </c>
    </row>
    <row r="1289" spans="1:25" x14ac:dyDescent="0.25">
      <c r="A1289" t="s">
        <v>156</v>
      </c>
      <c r="B1289">
        <v>617688.10360000003</v>
      </c>
      <c r="C1289" t="s">
        <v>36</v>
      </c>
    </row>
    <row r="1290" spans="1:25" x14ac:dyDescent="0.25">
      <c r="A1290" t="s">
        <v>157</v>
      </c>
      <c r="B1290">
        <v>8660.76</v>
      </c>
      <c r="C1290">
        <v>8433.6200000000008</v>
      </c>
      <c r="D1290">
        <v>8433.44</v>
      </c>
      <c r="E1290">
        <v>7544.19</v>
      </c>
      <c r="F1290">
        <v>176.73099999999999</v>
      </c>
      <c r="G1290">
        <v>0</v>
      </c>
      <c r="H1290">
        <v>21.956299999999999</v>
      </c>
      <c r="I1290">
        <v>0</v>
      </c>
      <c r="J1290">
        <v>1.2478700000000001E-3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8912.9699999999993</v>
      </c>
      <c r="C1291">
        <v>8685.7099999999991</v>
      </c>
      <c r="D1291">
        <v>8685.5</v>
      </c>
      <c r="E1291">
        <v>7792.68</v>
      </c>
      <c r="F1291">
        <v>179.16300000000001</v>
      </c>
      <c r="G1291">
        <v>0</v>
      </c>
      <c r="H1291">
        <v>22.1357</v>
      </c>
      <c r="I1291">
        <v>0</v>
      </c>
      <c r="J1291">
        <v>1.2371400000000001E-3</v>
      </c>
      <c r="K1291">
        <v>0.99511400000000005</v>
      </c>
      <c r="L1291">
        <v>0</v>
      </c>
      <c r="M1291" t="s">
        <v>42</v>
      </c>
    </row>
    <row r="1292" spans="1:25" x14ac:dyDescent="0.25">
      <c r="A1292" t="s">
        <v>157</v>
      </c>
      <c r="B1292">
        <v>8717.64</v>
      </c>
      <c r="C1292">
        <v>8490.74</v>
      </c>
      <c r="D1292">
        <v>8490.51</v>
      </c>
      <c r="E1292">
        <v>7600.53</v>
      </c>
      <c r="F1292">
        <v>177.09700000000001</v>
      </c>
      <c r="G1292">
        <v>0</v>
      </c>
      <c r="H1292">
        <v>21.988399999999999</v>
      </c>
      <c r="I1292">
        <v>0</v>
      </c>
      <c r="J1292">
        <v>1.2323099999999999E-3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8978.7199999999993</v>
      </c>
      <c r="C1293">
        <v>8741.8799999999992</v>
      </c>
      <c r="D1293">
        <v>8741.67</v>
      </c>
      <c r="E1293">
        <v>7818.99</v>
      </c>
      <c r="F1293">
        <v>185.20400000000001</v>
      </c>
      <c r="G1293">
        <v>0</v>
      </c>
      <c r="H1293">
        <v>22.881799999999998</v>
      </c>
      <c r="I1293">
        <v>0</v>
      </c>
      <c r="J1293">
        <v>1.2415600000000001E-3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8839.7900000000009</v>
      </c>
      <c r="C1294">
        <v>8611.8700000000008</v>
      </c>
      <c r="D1294">
        <v>8611.67</v>
      </c>
      <c r="E1294">
        <v>7706.85</v>
      </c>
      <c r="F1294">
        <v>178.441</v>
      </c>
      <c r="G1294">
        <v>0</v>
      </c>
      <c r="H1294">
        <v>22.7166</v>
      </c>
      <c r="I1294">
        <v>0</v>
      </c>
      <c r="J1294">
        <v>1.2395500000000001E-3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9305.26</v>
      </c>
      <c r="C1295">
        <v>9079.2000000000007</v>
      </c>
      <c r="D1295">
        <v>9078.99</v>
      </c>
      <c r="E1295">
        <v>8180.07</v>
      </c>
      <c r="F1295">
        <v>176.376</v>
      </c>
      <c r="G1295">
        <v>0</v>
      </c>
      <c r="H1295">
        <v>22.8385</v>
      </c>
      <c r="I1295">
        <v>0</v>
      </c>
      <c r="J1295">
        <v>1.26862E-3</v>
      </c>
      <c r="K1295">
        <v>0.99511499999999997</v>
      </c>
      <c r="L1295">
        <v>0</v>
      </c>
      <c r="M1295" t="s">
        <v>42</v>
      </c>
    </row>
    <row r="1296" spans="1:25" x14ac:dyDescent="0.25">
      <c r="A1296" t="s">
        <v>157</v>
      </c>
      <c r="B1296">
        <v>8720.16</v>
      </c>
      <c r="C1296">
        <v>8492.0300000000007</v>
      </c>
      <c r="D1296">
        <v>8491.82</v>
      </c>
      <c r="E1296">
        <v>7588.63</v>
      </c>
      <c r="F1296">
        <v>178.005</v>
      </c>
      <c r="G1296">
        <v>0</v>
      </c>
      <c r="H1296">
        <v>22.0655</v>
      </c>
      <c r="I1296">
        <v>0</v>
      </c>
      <c r="J1296">
        <v>1.28852E-3</v>
      </c>
      <c r="K1296">
        <v>0.995116</v>
      </c>
      <c r="L1296">
        <v>0</v>
      </c>
      <c r="M1296" t="s">
        <v>42</v>
      </c>
    </row>
    <row r="1297" spans="1:13" x14ac:dyDescent="0.25">
      <c r="A1297" t="s">
        <v>157</v>
      </c>
      <c r="B1297">
        <v>8644.0400000000009</v>
      </c>
      <c r="C1297">
        <v>8417.14</v>
      </c>
      <c r="D1297">
        <v>8416.9599999999991</v>
      </c>
      <c r="E1297">
        <v>7517.02</v>
      </c>
      <c r="F1297">
        <v>174.26</v>
      </c>
      <c r="G1297">
        <v>0</v>
      </c>
      <c r="H1297">
        <v>22.361999999999998</v>
      </c>
      <c r="I1297">
        <v>0</v>
      </c>
      <c r="J1297">
        <v>1.2421699999999999E-3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8669.8700000000008</v>
      </c>
      <c r="C1298">
        <v>8443.9599999999991</v>
      </c>
      <c r="D1298">
        <v>8443.7800000000007</v>
      </c>
      <c r="E1298">
        <v>7543.15</v>
      </c>
      <c r="F1298">
        <v>175.52099999999999</v>
      </c>
      <c r="G1298">
        <v>0</v>
      </c>
      <c r="H1298">
        <v>22.934200000000001</v>
      </c>
      <c r="I1298">
        <v>0</v>
      </c>
      <c r="J1298">
        <v>1.2321000000000001E-3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8764.82</v>
      </c>
      <c r="C1299">
        <v>8537.64</v>
      </c>
      <c r="D1299">
        <v>8537.44</v>
      </c>
      <c r="E1299">
        <v>7623.41</v>
      </c>
      <c r="F1299">
        <v>181.26599999999999</v>
      </c>
      <c r="G1299">
        <v>0</v>
      </c>
      <c r="H1299">
        <v>22.5168</v>
      </c>
      <c r="I1299">
        <v>0</v>
      </c>
      <c r="J1299">
        <v>1.2307399999999999E-3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8971.33</v>
      </c>
      <c r="C1300">
        <v>8744.83</v>
      </c>
      <c r="D1300">
        <v>8744.6299999999992</v>
      </c>
      <c r="E1300">
        <v>7822.06</v>
      </c>
      <c r="F1300">
        <v>178.69200000000001</v>
      </c>
      <c r="G1300">
        <v>0</v>
      </c>
      <c r="H1300">
        <v>22.231200000000001</v>
      </c>
      <c r="I1300">
        <v>0</v>
      </c>
      <c r="J1300">
        <v>1.23572E-3</v>
      </c>
      <c r="K1300">
        <v>0.99511499999999997</v>
      </c>
      <c r="L1300">
        <v>0</v>
      </c>
      <c r="M1300" t="s">
        <v>42</v>
      </c>
    </row>
    <row r="1301" spans="1:13" x14ac:dyDescent="0.25">
      <c r="A1301" t="s">
        <v>157</v>
      </c>
      <c r="B1301">
        <v>8717.5</v>
      </c>
      <c r="C1301">
        <v>8491.93</v>
      </c>
      <c r="D1301">
        <v>8491.73</v>
      </c>
      <c r="E1301">
        <v>7579.54</v>
      </c>
      <c r="F1301">
        <v>182.953</v>
      </c>
      <c r="G1301">
        <v>0</v>
      </c>
      <c r="H1301">
        <v>22.045999999999999</v>
      </c>
      <c r="I1301">
        <v>0</v>
      </c>
      <c r="J1301">
        <v>1.23445E-3</v>
      </c>
      <c r="K1301">
        <v>0.995116</v>
      </c>
      <c r="L1301">
        <v>0</v>
      </c>
      <c r="M1301" t="s">
        <v>42</v>
      </c>
    </row>
    <row r="1302" spans="1:13" x14ac:dyDescent="0.25">
      <c r="A1302" t="s">
        <v>157</v>
      </c>
      <c r="B1302">
        <v>8778.3799999999992</v>
      </c>
      <c r="C1302">
        <v>8551.66</v>
      </c>
      <c r="D1302">
        <v>8551.4699999999993</v>
      </c>
      <c r="E1302">
        <v>7634.48</v>
      </c>
      <c r="F1302">
        <v>184.98699999999999</v>
      </c>
      <c r="G1302">
        <v>0</v>
      </c>
      <c r="H1302">
        <v>22.5471</v>
      </c>
      <c r="I1302">
        <v>0</v>
      </c>
      <c r="J1302">
        <v>1.2720699999999999E-3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9994.7900000000009</v>
      </c>
      <c r="C1303">
        <v>9767.2099999999991</v>
      </c>
      <c r="D1303">
        <v>9767.02</v>
      </c>
      <c r="E1303">
        <v>8860.51</v>
      </c>
      <c r="F1303">
        <v>182.964</v>
      </c>
      <c r="G1303">
        <v>0</v>
      </c>
      <c r="H1303">
        <v>24.080100000000002</v>
      </c>
      <c r="I1303">
        <v>0</v>
      </c>
      <c r="J1303">
        <v>1.2325999999999999E-3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8758.84</v>
      </c>
      <c r="C1304">
        <v>8530</v>
      </c>
      <c r="D1304">
        <v>8529.82</v>
      </c>
      <c r="E1304">
        <v>7618.15</v>
      </c>
      <c r="F1304">
        <v>182.37299999999999</v>
      </c>
      <c r="G1304">
        <v>0</v>
      </c>
      <c r="H1304">
        <v>21.917899999999999</v>
      </c>
      <c r="I1304">
        <v>0</v>
      </c>
      <c r="J1304">
        <v>1.2301899999999999E-3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8721.14</v>
      </c>
      <c r="C1305">
        <v>8494.41</v>
      </c>
      <c r="D1305">
        <v>8494.2199999999993</v>
      </c>
      <c r="E1305">
        <v>7586.77</v>
      </c>
      <c r="F1305">
        <v>181.38300000000001</v>
      </c>
      <c r="G1305">
        <v>0</v>
      </c>
      <c r="H1305">
        <v>22.460899999999999</v>
      </c>
      <c r="I1305">
        <v>0</v>
      </c>
      <c r="J1305">
        <v>1.2439300000000001E-3</v>
      </c>
      <c r="K1305">
        <v>0.995116</v>
      </c>
      <c r="L1305">
        <v>0</v>
      </c>
      <c r="M1305" t="s">
        <v>42</v>
      </c>
    </row>
    <row r="1306" spans="1:13" x14ac:dyDescent="0.25">
      <c r="A1306" t="s">
        <v>157</v>
      </c>
      <c r="B1306">
        <v>8823.77</v>
      </c>
      <c r="C1306">
        <v>8597.08</v>
      </c>
      <c r="D1306">
        <v>8596.8799999999992</v>
      </c>
      <c r="E1306">
        <v>7675.42</v>
      </c>
      <c r="F1306">
        <v>187.928</v>
      </c>
      <c r="G1306">
        <v>0</v>
      </c>
      <c r="H1306">
        <v>23.138999999999999</v>
      </c>
      <c r="I1306">
        <v>0</v>
      </c>
      <c r="J1306">
        <v>1.24387E-3</v>
      </c>
      <c r="K1306">
        <v>0.99511300000000003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8852.98</v>
      </c>
      <c r="C1307">
        <v>8626.9</v>
      </c>
      <c r="D1307">
        <v>8626.7000000000007</v>
      </c>
      <c r="E1307">
        <v>7717.44</v>
      </c>
      <c r="F1307">
        <v>180.63</v>
      </c>
      <c r="G1307">
        <v>0</v>
      </c>
      <c r="H1307">
        <v>23.174800000000001</v>
      </c>
      <c r="I1307">
        <v>0</v>
      </c>
      <c r="J1307">
        <v>1.3536399999999999E-3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8753.61</v>
      </c>
      <c r="C1308">
        <v>8528.68</v>
      </c>
      <c r="D1308">
        <v>8528.4599999999991</v>
      </c>
      <c r="E1308">
        <v>7633.06</v>
      </c>
      <c r="F1308">
        <v>179.887</v>
      </c>
      <c r="G1308">
        <v>0</v>
      </c>
      <c r="H1308">
        <v>22.409400000000002</v>
      </c>
      <c r="I1308">
        <v>0</v>
      </c>
      <c r="J1308">
        <v>1.33175E-3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8698.4699999999993</v>
      </c>
      <c r="C1309">
        <v>8471.8799999999992</v>
      </c>
      <c r="D1309">
        <v>8471.68</v>
      </c>
      <c r="E1309">
        <v>7577.93</v>
      </c>
      <c r="F1309">
        <v>178.208</v>
      </c>
      <c r="G1309">
        <v>0</v>
      </c>
      <c r="H1309">
        <v>22.350200000000001</v>
      </c>
      <c r="I1309">
        <v>0</v>
      </c>
      <c r="J1309">
        <v>1.2661E-3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8700.93</v>
      </c>
      <c r="C1310">
        <v>8474.7099999999991</v>
      </c>
      <c r="D1310">
        <v>8474.51</v>
      </c>
      <c r="E1310">
        <v>7583.33</v>
      </c>
      <c r="F1310">
        <v>177.74799999999999</v>
      </c>
      <c r="G1310">
        <v>0</v>
      </c>
      <c r="H1310">
        <v>22.1083</v>
      </c>
      <c r="I1310">
        <v>0</v>
      </c>
      <c r="J1310">
        <v>1.3090000000000001E-3</v>
      </c>
      <c r="K1310">
        <v>0.99511400000000005</v>
      </c>
      <c r="L1310">
        <v>0</v>
      </c>
      <c r="M1310" t="s">
        <v>42</v>
      </c>
    </row>
    <row r="1311" spans="1:13" x14ac:dyDescent="0.25">
      <c r="A1311" t="s">
        <v>157</v>
      </c>
      <c r="B1311">
        <v>8831.5499999999993</v>
      </c>
      <c r="C1311">
        <v>8605.98</v>
      </c>
      <c r="D1311">
        <v>8605.7800000000007</v>
      </c>
      <c r="E1311">
        <v>7716.45</v>
      </c>
      <c r="F1311">
        <v>177.714</v>
      </c>
      <c r="G1311">
        <v>0</v>
      </c>
      <c r="H1311">
        <v>22.2227</v>
      </c>
      <c r="I1311">
        <v>0</v>
      </c>
      <c r="J1311">
        <v>1.24423E-3</v>
      </c>
      <c r="K1311">
        <v>0.99511400000000005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8694.8700000000008</v>
      </c>
      <c r="C1312">
        <v>8469.65</v>
      </c>
      <c r="D1312">
        <v>8469.4599999999991</v>
      </c>
      <c r="E1312">
        <v>7573.1</v>
      </c>
      <c r="F1312">
        <v>180.33500000000001</v>
      </c>
      <c r="G1312">
        <v>0</v>
      </c>
      <c r="H1312">
        <v>22.549299999999999</v>
      </c>
      <c r="I1312">
        <v>0</v>
      </c>
      <c r="J1312">
        <v>1.23347E-3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8813.16</v>
      </c>
      <c r="C1313">
        <v>8586.81</v>
      </c>
      <c r="D1313">
        <v>8586.61</v>
      </c>
      <c r="E1313">
        <v>7678.57</v>
      </c>
      <c r="F1313">
        <v>181.643</v>
      </c>
      <c r="G1313">
        <v>0</v>
      </c>
      <c r="H1313">
        <v>22.511299999999999</v>
      </c>
      <c r="I1313">
        <v>0</v>
      </c>
      <c r="J1313">
        <v>1.2780300000000001E-3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8689.01</v>
      </c>
      <c r="C1314">
        <v>8463.7000000000007</v>
      </c>
      <c r="D1314">
        <v>8463.51</v>
      </c>
      <c r="E1314">
        <v>7573.31</v>
      </c>
      <c r="F1314">
        <v>175.96100000000001</v>
      </c>
      <c r="G1314">
        <v>0</v>
      </c>
      <c r="H1314">
        <v>22.357500000000002</v>
      </c>
      <c r="I1314">
        <v>0</v>
      </c>
      <c r="J1314">
        <v>1.2304600000000001E-3</v>
      </c>
      <c r="K1314">
        <v>0.99510900000000002</v>
      </c>
      <c r="L1314">
        <v>0</v>
      </c>
      <c r="M1314" t="s">
        <v>42</v>
      </c>
    </row>
    <row r="1315" spans="1:13" x14ac:dyDescent="0.25">
      <c r="A1315" t="s">
        <v>157</v>
      </c>
      <c r="B1315">
        <v>8692.6</v>
      </c>
      <c r="C1315">
        <v>8464.0400000000009</v>
      </c>
      <c r="D1315">
        <v>8463.84</v>
      </c>
      <c r="E1315">
        <v>7578.3</v>
      </c>
      <c r="F1315">
        <v>174.9</v>
      </c>
      <c r="G1315">
        <v>0</v>
      </c>
      <c r="H1315">
        <v>22.12</v>
      </c>
      <c r="I1315">
        <v>0</v>
      </c>
      <c r="J1315">
        <v>1.2305899999999999E-3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8805.15</v>
      </c>
      <c r="C1316">
        <v>8578.73</v>
      </c>
      <c r="D1316">
        <v>8578.5400000000009</v>
      </c>
      <c r="E1316">
        <v>7689.57</v>
      </c>
      <c r="F1316">
        <v>176.685</v>
      </c>
      <c r="G1316">
        <v>0</v>
      </c>
      <c r="H1316">
        <v>22.666</v>
      </c>
      <c r="I1316">
        <v>0</v>
      </c>
      <c r="J1316">
        <v>1.23095E-3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8651.39</v>
      </c>
      <c r="C1317">
        <v>8423.3799999999992</v>
      </c>
      <c r="D1317">
        <v>8423.17</v>
      </c>
      <c r="E1317">
        <v>7538.43</v>
      </c>
      <c r="F1317">
        <v>175.19200000000001</v>
      </c>
      <c r="G1317">
        <v>0</v>
      </c>
      <c r="H1317">
        <v>22.151</v>
      </c>
      <c r="I1317">
        <v>0</v>
      </c>
      <c r="J1317">
        <v>1.23076E-3</v>
      </c>
      <c r="K1317">
        <v>0.99511400000000005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8666.1200000000008</v>
      </c>
      <c r="C1318">
        <v>8440.08</v>
      </c>
      <c r="D1318">
        <v>8439.8799999999992</v>
      </c>
      <c r="E1318">
        <v>7555.96</v>
      </c>
      <c r="F1318">
        <v>175.93299999999999</v>
      </c>
      <c r="G1318">
        <v>0</v>
      </c>
      <c r="H1318">
        <v>22.063099999999999</v>
      </c>
      <c r="I1318">
        <v>0</v>
      </c>
      <c r="J1318">
        <v>1.2670400000000001E-3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8696.06</v>
      </c>
      <c r="C1319">
        <v>8470.4</v>
      </c>
      <c r="D1319">
        <v>8470.2000000000007</v>
      </c>
      <c r="E1319">
        <v>7587.15</v>
      </c>
      <c r="F1319">
        <v>175.65600000000001</v>
      </c>
      <c r="G1319">
        <v>0</v>
      </c>
      <c r="H1319">
        <v>22.239000000000001</v>
      </c>
      <c r="I1319">
        <v>0</v>
      </c>
      <c r="J1319">
        <v>1.3408599999999999E-3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8797.85</v>
      </c>
      <c r="C1320">
        <v>8571.11</v>
      </c>
      <c r="D1320">
        <v>8570.92</v>
      </c>
      <c r="E1320">
        <v>7645.22</v>
      </c>
      <c r="F1320">
        <v>181.08099999999999</v>
      </c>
      <c r="G1320">
        <v>0</v>
      </c>
      <c r="H1320">
        <v>22.628599999999999</v>
      </c>
      <c r="I1320">
        <v>0</v>
      </c>
      <c r="J1320">
        <v>1.23755E-3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8722.59</v>
      </c>
      <c r="C1321">
        <v>8497.93</v>
      </c>
      <c r="D1321">
        <v>8497.76</v>
      </c>
      <c r="E1321">
        <v>7605.55</v>
      </c>
      <c r="F1321">
        <v>172.91200000000001</v>
      </c>
      <c r="G1321">
        <v>0</v>
      </c>
      <c r="H1321">
        <v>21.956900000000001</v>
      </c>
      <c r="I1321">
        <v>0</v>
      </c>
      <c r="J1321">
        <v>1.7524000000000001E-3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9050.01</v>
      </c>
      <c r="C1322">
        <v>8823.82</v>
      </c>
      <c r="D1322">
        <v>8823.6299999999992</v>
      </c>
      <c r="E1322">
        <v>7935.28</v>
      </c>
      <c r="F1322">
        <v>173.93600000000001</v>
      </c>
      <c r="G1322">
        <v>0</v>
      </c>
      <c r="H1322">
        <v>22.570900000000002</v>
      </c>
      <c r="I1322">
        <v>0</v>
      </c>
      <c r="J1322">
        <v>1.23084E-3</v>
      </c>
      <c r="K1322">
        <v>0.99511400000000005</v>
      </c>
      <c r="L1322">
        <v>0</v>
      </c>
      <c r="M1322" t="s">
        <v>42</v>
      </c>
    </row>
    <row r="1323" spans="1:13" x14ac:dyDescent="0.25">
      <c r="A1323" t="s">
        <v>157</v>
      </c>
      <c r="B1323">
        <v>8658.74</v>
      </c>
      <c r="C1323">
        <v>8432.7900000000009</v>
      </c>
      <c r="D1323">
        <v>8432.6200000000008</v>
      </c>
      <c r="E1323">
        <v>7541.33</v>
      </c>
      <c r="F1323">
        <v>174.7</v>
      </c>
      <c r="G1323">
        <v>0</v>
      </c>
      <c r="H1323">
        <v>22.084900000000001</v>
      </c>
      <c r="I1323">
        <v>0</v>
      </c>
      <c r="J1323">
        <v>1.23328E-3</v>
      </c>
      <c r="K1323">
        <v>0.99511300000000003</v>
      </c>
      <c r="L1323">
        <v>0</v>
      </c>
      <c r="M1323" t="s">
        <v>42</v>
      </c>
    </row>
    <row r="1324" spans="1:13" x14ac:dyDescent="0.25">
      <c r="A1324" t="s">
        <v>157</v>
      </c>
      <c r="B1324">
        <v>8900.85</v>
      </c>
      <c r="C1324">
        <v>8675.5</v>
      </c>
      <c r="D1324">
        <v>8675.33</v>
      </c>
      <c r="E1324">
        <v>7780.56</v>
      </c>
      <c r="F1324">
        <v>175.52199999999999</v>
      </c>
      <c r="G1324">
        <v>0</v>
      </c>
      <c r="H1324">
        <v>22.411300000000001</v>
      </c>
      <c r="I1324">
        <v>0</v>
      </c>
      <c r="J1324">
        <v>1.2343E-3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8795.48</v>
      </c>
      <c r="C1325">
        <v>8568.94</v>
      </c>
      <c r="D1325">
        <v>8568.77</v>
      </c>
      <c r="E1325">
        <v>7666.77</v>
      </c>
      <c r="F1325">
        <v>177.96799999999999</v>
      </c>
      <c r="G1325">
        <v>0</v>
      </c>
      <c r="H1325">
        <v>22.366599999999998</v>
      </c>
      <c r="I1325">
        <v>0</v>
      </c>
      <c r="J1325">
        <v>1.27808E-3</v>
      </c>
      <c r="K1325">
        <v>0.99511300000000003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8663.23</v>
      </c>
      <c r="C1326">
        <v>8434.2900000000009</v>
      </c>
      <c r="D1326">
        <v>8434.1200000000008</v>
      </c>
      <c r="E1326">
        <v>7534.05</v>
      </c>
      <c r="F1326">
        <v>176.75700000000001</v>
      </c>
      <c r="G1326">
        <v>0</v>
      </c>
      <c r="H1326">
        <v>22.2515</v>
      </c>
      <c r="I1326">
        <v>0</v>
      </c>
      <c r="J1326">
        <v>1.2303699999999999E-3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8837.5499999999993</v>
      </c>
      <c r="C1327">
        <v>8604.0300000000007</v>
      </c>
      <c r="D1327">
        <v>8603.83</v>
      </c>
      <c r="E1327">
        <v>7682.01</v>
      </c>
      <c r="F1327">
        <v>181.15600000000001</v>
      </c>
      <c r="G1327">
        <v>0</v>
      </c>
      <c r="H1327">
        <v>22.663599999999999</v>
      </c>
      <c r="I1327">
        <v>0</v>
      </c>
      <c r="J1327">
        <v>1.2329800000000001E-3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9043.0400000000009</v>
      </c>
      <c r="C1328">
        <v>8817.48</v>
      </c>
      <c r="D1328">
        <v>8817.2900000000009</v>
      </c>
      <c r="E1328">
        <v>7915.83</v>
      </c>
      <c r="F1328">
        <v>180.696</v>
      </c>
      <c r="G1328">
        <v>0</v>
      </c>
      <c r="H1328">
        <v>22.3035</v>
      </c>
      <c r="I1328">
        <v>0</v>
      </c>
      <c r="J1328">
        <v>1.2528999999999999E-3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8732.84</v>
      </c>
      <c r="C1329">
        <v>8504.84</v>
      </c>
      <c r="D1329">
        <v>8504.65</v>
      </c>
      <c r="E1329">
        <v>7602.27</v>
      </c>
      <c r="F1329">
        <v>182.065</v>
      </c>
      <c r="G1329">
        <v>0</v>
      </c>
      <c r="H1329">
        <v>21.976700000000001</v>
      </c>
      <c r="I1329">
        <v>0</v>
      </c>
      <c r="J1329">
        <v>1.24321E-3</v>
      </c>
      <c r="K1329">
        <v>0.99511499999999997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8732.27</v>
      </c>
      <c r="C1330">
        <v>8506.07</v>
      </c>
      <c r="D1330">
        <v>8505.89</v>
      </c>
      <c r="E1330">
        <v>7598.57</v>
      </c>
      <c r="F1330">
        <v>183.14400000000001</v>
      </c>
      <c r="G1330">
        <v>0</v>
      </c>
      <c r="H1330">
        <v>22.6753</v>
      </c>
      <c r="I1330">
        <v>0</v>
      </c>
      <c r="J1330">
        <v>1.2477300000000001E-3</v>
      </c>
      <c r="K1330">
        <v>0.99511499999999997</v>
      </c>
      <c r="L1330">
        <v>0</v>
      </c>
      <c r="M1330" t="s">
        <v>42</v>
      </c>
    </row>
    <row r="1331" spans="1:25" x14ac:dyDescent="0.25">
      <c r="A1331" t="s">
        <v>157</v>
      </c>
      <c r="B1331">
        <v>8758.0300000000007</v>
      </c>
      <c r="C1331">
        <v>8529.85</v>
      </c>
      <c r="D1331">
        <v>8529.66</v>
      </c>
      <c r="E1331">
        <v>7620.27</v>
      </c>
      <c r="F1331">
        <v>183.41200000000001</v>
      </c>
      <c r="G1331">
        <v>0</v>
      </c>
      <c r="H1331">
        <v>22.407299999999999</v>
      </c>
      <c r="I1331">
        <v>0</v>
      </c>
      <c r="J1331">
        <v>1.2300600000000001E-3</v>
      </c>
      <c r="K1331">
        <v>0.995116</v>
      </c>
      <c r="L1331">
        <v>0</v>
      </c>
      <c r="M1331" t="s">
        <v>42</v>
      </c>
    </row>
    <row r="1332" spans="1:25" x14ac:dyDescent="0.25">
      <c r="A1332" t="s">
        <v>157</v>
      </c>
      <c r="B1332">
        <v>8744.07</v>
      </c>
      <c r="C1332">
        <v>8518.7000000000007</v>
      </c>
      <c r="D1332">
        <v>8518.5</v>
      </c>
      <c r="E1332">
        <v>7613.13</v>
      </c>
      <c r="F1332">
        <v>183.29300000000001</v>
      </c>
      <c r="G1332">
        <v>0</v>
      </c>
      <c r="H1332">
        <v>22.338799999999999</v>
      </c>
      <c r="I1332">
        <v>0</v>
      </c>
      <c r="J1332">
        <v>1.23065E-3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8802.25</v>
      </c>
      <c r="C1333">
        <v>8575.36</v>
      </c>
      <c r="D1333">
        <v>8575.16</v>
      </c>
      <c r="E1333">
        <v>7660.25</v>
      </c>
      <c r="F1333">
        <v>184.483</v>
      </c>
      <c r="G1333">
        <v>0</v>
      </c>
      <c r="H1333">
        <v>22.7773</v>
      </c>
      <c r="I1333">
        <v>0</v>
      </c>
      <c r="J1333">
        <v>1.96451E-3</v>
      </c>
      <c r="K1333">
        <v>0.99511400000000005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8939.89</v>
      </c>
      <c r="C1334">
        <v>8712.09</v>
      </c>
      <c r="D1334">
        <v>8711.89</v>
      </c>
      <c r="E1334">
        <v>7788.96</v>
      </c>
      <c r="F1334">
        <v>184.215</v>
      </c>
      <c r="G1334">
        <v>0</v>
      </c>
      <c r="H1334">
        <v>23.1571</v>
      </c>
      <c r="I1334">
        <v>0</v>
      </c>
      <c r="J1334">
        <v>1.23697E-3</v>
      </c>
      <c r="K1334">
        <v>0.99511400000000005</v>
      </c>
      <c r="L1334">
        <v>0</v>
      </c>
      <c r="M1334" t="s">
        <v>42</v>
      </c>
    </row>
    <row r="1335" spans="1:25" x14ac:dyDescent="0.25">
      <c r="A1335" t="s">
        <v>157</v>
      </c>
      <c r="B1335">
        <v>8728.6200000000008</v>
      </c>
      <c r="C1335">
        <v>8502.91</v>
      </c>
      <c r="D1335">
        <v>8502.7000000000007</v>
      </c>
      <c r="E1335">
        <v>7608.96</v>
      </c>
      <c r="F1335">
        <v>177.64500000000001</v>
      </c>
      <c r="G1335">
        <v>0</v>
      </c>
      <c r="H1335">
        <v>22.607500000000002</v>
      </c>
      <c r="I1335">
        <v>0</v>
      </c>
      <c r="J1335">
        <v>1.2392499999999999E-3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8747.91</v>
      </c>
      <c r="C1336">
        <v>8520.66</v>
      </c>
      <c r="D1336">
        <v>8520.4500000000007</v>
      </c>
      <c r="E1336">
        <v>7622.83</v>
      </c>
      <c r="F1336">
        <v>180.44</v>
      </c>
      <c r="G1336">
        <v>0</v>
      </c>
      <c r="H1336">
        <v>22.4175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8754.73</v>
      </c>
      <c r="C1337">
        <v>8530.23</v>
      </c>
      <c r="D1337">
        <v>8530.0300000000007</v>
      </c>
      <c r="E1337">
        <v>7638.63</v>
      </c>
      <c r="F1337">
        <v>177.827</v>
      </c>
      <c r="G1337">
        <v>0</v>
      </c>
      <c r="H1337">
        <v>22.411899999999999</v>
      </c>
      <c r="I1337">
        <v>0</v>
      </c>
      <c r="J1337">
        <v>1.28998E-3</v>
      </c>
      <c r="K1337">
        <v>0.995116</v>
      </c>
      <c r="L1337">
        <v>0</v>
      </c>
      <c r="M1337" t="s">
        <v>42</v>
      </c>
    </row>
    <row r="1338" spans="1:25" x14ac:dyDescent="0.25">
      <c r="A1338" t="s">
        <v>157</v>
      </c>
      <c r="B1338">
        <v>8701.52</v>
      </c>
      <c r="C1338">
        <v>8475.4</v>
      </c>
      <c r="D1338">
        <v>8475.19</v>
      </c>
      <c r="E1338">
        <v>7578.86</v>
      </c>
      <c r="F1338">
        <v>179.43100000000001</v>
      </c>
      <c r="G1338">
        <v>0</v>
      </c>
      <c r="H1338">
        <v>22.7821</v>
      </c>
      <c r="I1338">
        <v>0</v>
      </c>
      <c r="J1338">
        <v>1.53265E-3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8821.24</v>
      </c>
      <c r="C1339">
        <v>8596.0499999999993</v>
      </c>
      <c r="D1339">
        <v>8595.83</v>
      </c>
      <c r="E1339">
        <v>7694.99</v>
      </c>
      <c r="F1339">
        <v>180.928</v>
      </c>
      <c r="G1339">
        <v>0</v>
      </c>
      <c r="H1339">
        <v>22.173300000000001</v>
      </c>
      <c r="I1339">
        <v>0</v>
      </c>
      <c r="J1339">
        <v>1.2465499999999999E-3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8770.01</v>
      </c>
      <c r="C1340">
        <v>8541.99</v>
      </c>
      <c r="D1340">
        <v>8541.77</v>
      </c>
      <c r="E1340">
        <v>7611.18</v>
      </c>
      <c r="F1340">
        <v>186.852</v>
      </c>
      <c r="G1340">
        <v>0</v>
      </c>
      <c r="H1340">
        <v>22.482199999999999</v>
      </c>
      <c r="I1340">
        <v>0</v>
      </c>
      <c r="J1340">
        <v>1.23419E-3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8726.39</v>
      </c>
      <c r="C1341">
        <v>8501.7099999999991</v>
      </c>
      <c r="D1341">
        <v>8501.5</v>
      </c>
      <c r="E1341">
        <v>7592.44</v>
      </c>
      <c r="F1341">
        <v>178.661</v>
      </c>
      <c r="G1341">
        <v>0</v>
      </c>
      <c r="H1341">
        <v>22.14</v>
      </c>
      <c r="I1341">
        <v>0</v>
      </c>
      <c r="J1341">
        <v>1.2828200000000001E-3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8755.77</v>
      </c>
      <c r="C1342">
        <v>8529.5499999999993</v>
      </c>
      <c r="D1342">
        <v>8529.33</v>
      </c>
      <c r="E1342">
        <v>7632.12</v>
      </c>
      <c r="F1342">
        <v>181.43199999999999</v>
      </c>
      <c r="G1342">
        <v>0</v>
      </c>
      <c r="H1342">
        <v>22.4788</v>
      </c>
      <c r="I1342">
        <v>0</v>
      </c>
      <c r="J1342">
        <v>1.2367299999999999E-3</v>
      </c>
      <c r="K1342">
        <v>0.99511499999999997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8731.7099999999991</v>
      </c>
      <c r="C1343">
        <v>8506.25</v>
      </c>
      <c r="D1343">
        <v>8506.0400000000009</v>
      </c>
      <c r="E1343">
        <v>7622.67</v>
      </c>
      <c r="F1343">
        <v>176.459</v>
      </c>
      <c r="G1343">
        <v>0</v>
      </c>
      <c r="H1343">
        <v>22.073599999999999</v>
      </c>
      <c r="I1343">
        <v>0</v>
      </c>
      <c r="J1343">
        <v>1.2517800000000001E-3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8687.2900000000009</v>
      </c>
      <c r="C1344">
        <v>8460.2099999999991</v>
      </c>
      <c r="D1344">
        <v>8460.01</v>
      </c>
      <c r="E1344">
        <v>7566.25</v>
      </c>
      <c r="F1344">
        <v>179.804</v>
      </c>
      <c r="G1344">
        <v>0</v>
      </c>
      <c r="H1344">
        <v>22.493300000000001</v>
      </c>
      <c r="I1344">
        <v>0</v>
      </c>
      <c r="J1344">
        <v>1.3005899999999999E-3</v>
      </c>
      <c r="K1344">
        <v>0.995116</v>
      </c>
      <c r="L1344">
        <v>0</v>
      </c>
      <c r="M1344" t="s">
        <v>42</v>
      </c>
      <c r="R1344">
        <f>AVERAGE(B1295:B1344)</f>
        <v>8800.3935999999994</v>
      </c>
      <c r="S1344">
        <f>AVERAGE(C1295:C1344)</f>
        <v>8573.7957999999999</v>
      </c>
      <c r="U1344">
        <f>_xlfn.VAR.P(B1295:B1344)</f>
        <v>42916.314667040038</v>
      </c>
      <c r="V1344">
        <f>_xlfn.VAR.P(C1295:C1344)</f>
        <v>42880.80711235998</v>
      </c>
      <c r="X1344">
        <f>1.96*SQRT(U1344)/50</f>
        <v>8.1207712546260282</v>
      </c>
      <c r="Y1344">
        <f>1.96*SQRT(V1344)/50</f>
        <v>8.1174111292416899</v>
      </c>
    </row>
    <row r="1345" spans="1:15" x14ac:dyDescent="0.25">
      <c r="A1345" t="s">
        <v>158</v>
      </c>
      <c r="B1345">
        <v>440135.47590000002</v>
      </c>
      <c r="C1345" t="s">
        <v>36</v>
      </c>
    </row>
    <row r="1346" spans="1:15" x14ac:dyDescent="0.25">
      <c r="A1346" t="s">
        <v>172</v>
      </c>
      <c r="B1346">
        <v>7562.02</v>
      </c>
      <c r="C1346">
        <v>7271.91</v>
      </c>
      <c r="D1346">
        <v>7271.71</v>
      </c>
      <c r="E1346">
        <v>6778.65</v>
      </c>
      <c r="F1346">
        <v>104.04300000000001</v>
      </c>
      <c r="G1346">
        <v>161.661</v>
      </c>
      <c r="H1346">
        <v>56.107100000000003</v>
      </c>
      <c r="I1346">
        <v>12.917</v>
      </c>
      <c r="J1346">
        <v>67.839399999999998</v>
      </c>
      <c r="K1346">
        <v>6493.34</v>
      </c>
      <c r="L1346">
        <v>1.2432299999999999E-3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7480.79</v>
      </c>
      <c r="C1347">
        <v>7191.4</v>
      </c>
      <c r="D1347">
        <v>7191.2</v>
      </c>
      <c r="E1347">
        <v>6706.19</v>
      </c>
      <c r="F1347">
        <v>101.27</v>
      </c>
      <c r="G1347">
        <v>161.72200000000001</v>
      </c>
      <c r="H1347">
        <v>56.895499999999998</v>
      </c>
      <c r="I1347">
        <v>12.915900000000001</v>
      </c>
      <c r="J1347">
        <v>67.130099999999999</v>
      </c>
      <c r="K1347">
        <v>6423.65</v>
      </c>
      <c r="L1347">
        <v>1.3156699999999999E-3</v>
      </c>
      <c r="M1347">
        <v>0.995116</v>
      </c>
      <c r="N1347">
        <v>0</v>
      </c>
      <c r="O1347" t="s">
        <v>42</v>
      </c>
    </row>
    <row r="1348" spans="1:15" x14ac:dyDescent="0.25">
      <c r="A1348" t="s">
        <v>172</v>
      </c>
      <c r="B1348">
        <v>7481.4</v>
      </c>
      <c r="C1348">
        <v>7191.26</v>
      </c>
      <c r="D1348">
        <v>7191.07</v>
      </c>
      <c r="E1348">
        <v>6708.29</v>
      </c>
      <c r="F1348">
        <v>100.31</v>
      </c>
      <c r="G1348">
        <v>164.953</v>
      </c>
      <c r="H1348">
        <v>59.040799999999997</v>
      </c>
      <c r="I1348">
        <v>13.0008</v>
      </c>
      <c r="J1348">
        <v>68.034700000000001</v>
      </c>
      <c r="K1348">
        <v>6423.36</v>
      </c>
      <c r="L1348">
        <v>1.23007E-3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7396.56</v>
      </c>
      <c r="C1349">
        <v>7104.11</v>
      </c>
      <c r="D1349">
        <v>7103.93</v>
      </c>
      <c r="E1349">
        <v>6623.95</v>
      </c>
      <c r="F1349">
        <v>100.313</v>
      </c>
      <c r="G1349">
        <v>163.64500000000001</v>
      </c>
      <c r="H1349">
        <v>58.013599999999997</v>
      </c>
      <c r="I1349">
        <v>13.0273</v>
      </c>
      <c r="J1349">
        <v>67.796199999999999</v>
      </c>
      <c r="K1349">
        <v>6340.36</v>
      </c>
      <c r="L1349">
        <v>1.25512E-3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7634.01</v>
      </c>
      <c r="C1350">
        <v>7344.38</v>
      </c>
      <c r="D1350">
        <v>7344.22</v>
      </c>
      <c r="E1350">
        <v>6843.74</v>
      </c>
      <c r="F1350">
        <v>106.111</v>
      </c>
      <c r="G1350">
        <v>158.50700000000001</v>
      </c>
      <c r="H1350">
        <v>54.186100000000003</v>
      </c>
      <c r="I1350">
        <v>12.887700000000001</v>
      </c>
      <c r="J1350">
        <v>66.563800000000001</v>
      </c>
      <c r="K1350">
        <v>6559.48</v>
      </c>
      <c r="L1350">
        <v>1.25281E-3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7541.7</v>
      </c>
      <c r="C1351">
        <v>7249.55</v>
      </c>
      <c r="D1351">
        <v>7249.4</v>
      </c>
      <c r="E1351">
        <v>6758.54</v>
      </c>
      <c r="F1351">
        <v>104.10299999999999</v>
      </c>
      <c r="G1351">
        <v>160.43899999999999</v>
      </c>
      <c r="H1351">
        <v>56.550899999999999</v>
      </c>
      <c r="I1351">
        <v>12.9389</v>
      </c>
      <c r="J1351">
        <v>66.047499999999999</v>
      </c>
      <c r="K1351">
        <v>6474.43</v>
      </c>
      <c r="L1351">
        <v>1.2718300000000001E-3</v>
      </c>
      <c r="M1351">
        <v>0.995112</v>
      </c>
      <c r="N1351">
        <v>0</v>
      </c>
      <c r="O1351" t="s">
        <v>42</v>
      </c>
    </row>
    <row r="1352" spans="1:15" x14ac:dyDescent="0.25">
      <c r="A1352" t="s">
        <v>172</v>
      </c>
      <c r="B1352">
        <v>7561.47</v>
      </c>
      <c r="C1352">
        <v>7272.76</v>
      </c>
      <c r="D1352">
        <v>7272.62</v>
      </c>
      <c r="E1352">
        <v>6781.91</v>
      </c>
      <c r="F1352">
        <v>102.241</v>
      </c>
      <c r="G1352">
        <v>159.94800000000001</v>
      </c>
      <c r="H1352">
        <v>56.045699999999997</v>
      </c>
      <c r="I1352">
        <v>12.891400000000001</v>
      </c>
      <c r="J1352">
        <v>66.181200000000004</v>
      </c>
      <c r="K1352">
        <v>6500.04</v>
      </c>
      <c r="L1352">
        <v>1.2317999999999999E-3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7471.44</v>
      </c>
      <c r="C1353">
        <v>7179.78</v>
      </c>
      <c r="D1353">
        <v>7179.64</v>
      </c>
      <c r="E1353">
        <v>6694.25</v>
      </c>
      <c r="F1353">
        <v>100.81100000000001</v>
      </c>
      <c r="G1353">
        <v>160.94800000000001</v>
      </c>
      <c r="H1353">
        <v>57.192700000000002</v>
      </c>
      <c r="I1353">
        <v>12.891400000000001</v>
      </c>
      <c r="J1353">
        <v>66.075900000000004</v>
      </c>
      <c r="K1353">
        <v>6412.78</v>
      </c>
      <c r="L1353">
        <v>1.38955E-3</v>
      </c>
      <c r="M1353">
        <v>0.99511499999999997</v>
      </c>
      <c r="N1353">
        <v>0</v>
      </c>
      <c r="O1353" t="s">
        <v>42</v>
      </c>
    </row>
    <row r="1354" spans="1:15" x14ac:dyDescent="0.25">
      <c r="A1354" t="s">
        <v>172</v>
      </c>
      <c r="B1354">
        <v>7673.02</v>
      </c>
      <c r="C1354">
        <v>7383.08</v>
      </c>
      <c r="D1354">
        <v>7382.92</v>
      </c>
      <c r="E1354">
        <v>6878.35</v>
      </c>
      <c r="F1354">
        <v>107.636</v>
      </c>
      <c r="G1354">
        <v>157.94</v>
      </c>
      <c r="H1354">
        <v>53.339300000000001</v>
      </c>
      <c r="I1354">
        <v>12.994</v>
      </c>
      <c r="J1354">
        <v>66.762500000000003</v>
      </c>
      <c r="K1354">
        <v>6593.59</v>
      </c>
      <c r="L1354">
        <v>1.37236E-3</v>
      </c>
      <c r="M1354">
        <v>0.99510600000000005</v>
      </c>
      <c r="N1354">
        <v>0</v>
      </c>
      <c r="O1354" t="s">
        <v>42</v>
      </c>
    </row>
    <row r="1355" spans="1:15" x14ac:dyDescent="0.25">
      <c r="A1355" t="s">
        <v>172</v>
      </c>
      <c r="B1355">
        <v>7538.28</v>
      </c>
      <c r="C1355">
        <v>7244.69</v>
      </c>
      <c r="D1355">
        <v>7244.53</v>
      </c>
      <c r="E1355">
        <v>6755.68</v>
      </c>
      <c r="F1355">
        <v>102.11</v>
      </c>
      <c r="G1355">
        <v>161.965</v>
      </c>
      <c r="H1355">
        <v>56.363500000000002</v>
      </c>
      <c r="I1355">
        <v>13.4602</v>
      </c>
      <c r="J1355">
        <v>67.392600000000002</v>
      </c>
      <c r="K1355">
        <v>6472.04</v>
      </c>
      <c r="L1355">
        <v>1.23029E-3</v>
      </c>
      <c r="M1355">
        <v>0.99511300000000003</v>
      </c>
      <c r="N1355">
        <v>0</v>
      </c>
      <c r="O1355" t="s">
        <v>42</v>
      </c>
    </row>
    <row r="1356" spans="1:15" x14ac:dyDescent="0.25">
      <c r="A1356" t="s">
        <v>172</v>
      </c>
      <c r="B1356">
        <v>7562.74</v>
      </c>
      <c r="C1356">
        <v>7272.43</v>
      </c>
      <c r="D1356">
        <v>7272.26</v>
      </c>
      <c r="E1356">
        <v>6777.81</v>
      </c>
      <c r="F1356">
        <v>105.30800000000001</v>
      </c>
      <c r="G1356">
        <v>164.67</v>
      </c>
      <c r="H1356">
        <v>56.995800000000003</v>
      </c>
      <c r="I1356">
        <v>12.985300000000001</v>
      </c>
      <c r="J1356">
        <v>68.835099999999997</v>
      </c>
      <c r="K1356">
        <v>6488.27</v>
      </c>
      <c r="L1356">
        <v>1.23485E-3</v>
      </c>
      <c r="M1356">
        <v>0.99511400000000005</v>
      </c>
      <c r="N1356">
        <v>0</v>
      </c>
      <c r="O1356" t="s">
        <v>42</v>
      </c>
    </row>
    <row r="1357" spans="1:15" x14ac:dyDescent="0.25">
      <c r="A1357" t="s">
        <v>172</v>
      </c>
      <c r="B1357">
        <v>7661.54</v>
      </c>
      <c r="C1357">
        <v>7371.04</v>
      </c>
      <c r="D1357">
        <v>7370.89</v>
      </c>
      <c r="E1357">
        <v>6868.31</v>
      </c>
      <c r="F1357">
        <v>108.22</v>
      </c>
      <c r="G1357">
        <v>160.114</v>
      </c>
      <c r="H1357">
        <v>55.370199999999997</v>
      </c>
      <c r="I1357">
        <v>12.909700000000001</v>
      </c>
      <c r="J1357">
        <v>67.0261</v>
      </c>
      <c r="K1357">
        <v>6580.51</v>
      </c>
      <c r="L1357">
        <v>1.30046E-3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7612.77</v>
      </c>
      <c r="C1358">
        <v>7319.89</v>
      </c>
      <c r="D1358">
        <v>7319.73</v>
      </c>
      <c r="E1358">
        <v>6820.06</v>
      </c>
      <c r="F1358">
        <v>104.992</v>
      </c>
      <c r="G1358">
        <v>161.922</v>
      </c>
      <c r="H1358">
        <v>56.331499999999998</v>
      </c>
      <c r="I1358">
        <v>12.941800000000001</v>
      </c>
      <c r="J1358">
        <v>67.6738</v>
      </c>
      <c r="K1358">
        <v>6533.64</v>
      </c>
      <c r="L1358">
        <v>1.2359999999999999E-3</v>
      </c>
      <c r="M1358">
        <v>0.99511400000000005</v>
      </c>
      <c r="N1358">
        <v>0</v>
      </c>
      <c r="O1358" t="s">
        <v>42</v>
      </c>
    </row>
    <row r="1359" spans="1:15" x14ac:dyDescent="0.25">
      <c r="A1359" t="s">
        <v>172</v>
      </c>
      <c r="B1359">
        <v>7648.35</v>
      </c>
      <c r="C1359">
        <v>7355.99</v>
      </c>
      <c r="D1359">
        <v>7355.84</v>
      </c>
      <c r="E1359">
        <v>6854.14</v>
      </c>
      <c r="F1359">
        <v>104.876</v>
      </c>
      <c r="G1359">
        <v>160.96299999999999</v>
      </c>
      <c r="H1359">
        <v>55.770600000000002</v>
      </c>
      <c r="I1359">
        <v>13.019600000000001</v>
      </c>
      <c r="J1359">
        <v>67.298500000000004</v>
      </c>
      <c r="K1359">
        <v>6568.6</v>
      </c>
      <c r="L1359">
        <v>1.34508E-3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7378.11</v>
      </c>
      <c r="C1360">
        <v>7085.68</v>
      </c>
      <c r="D1360">
        <v>7085.51</v>
      </c>
      <c r="E1360">
        <v>6607.76</v>
      </c>
      <c r="F1360">
        <v>96.436599999999999</v>
      </c>
      <c r="G1360">
        <v>164.77</v>
      </c>
      <c r="H1360">
        <v>59.239199999999997</v>
      </c>
      <c r="I1360">
        <v>13.1495</v>
      </c>
      <c r="J1360">
        <v>67.620999999999995</v>
      </c>
      <c r="K1360">
        <v>6326.76</v>
      </c>
      <c r="L1360">
        <v>1.2334399999999999E-3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7608.11</v>
      </c>
      <c r="C1361">
        <v>7317.07</v>
      </c>
      <c r="D1361">
        <v>7316.92</v>
      </c>
      <c r="E1361">
        <v>6825.24</v>
      </c>
      <c r="F1361">
        <v>102.675</v>
      </c>
      <c r="G1361">
        <v>162.57499999999999</v>
      </c>
      <c r="H1361">
        <v>56.450800000000001</v>
      </c>
      <c r="I1361">
        <v>13.3429</v>
      </c>
      <c r="J1361">
        <v>67.841499999999996</v>
      </c>
      <c r="K1361">
        <v>6540.15</v>
      </c>
      <c r="L1361">
        <v>1.25515E-3</v>
      </c>
      <c r="M1361">
        <v>0.99511499999999997</v>
      </c>
      <c r="N1361">
        <v>0</v>
      </c>
      <c r="O1361" t="s">
        <v>42</v>
      </c>
    </row>
    <row r="1362" spans="1:15" x14ac:dyDescent="0.25">
      <c r="A1362" t="s">
        <v>172</v>
      </c>
      <c r="B1362">
        <v>7567.12</v>
      </c>
      <c r="C1362">
        <v>7276.53</v>
      </c>
      <c r="D1362">
        <v>7276.35</v>
      </c>
      <c r="E1362">
        <v>6785.07</v>
      </c>
      <c r="F1362">
        <v>102.126</v>
      </c>
      <c r="G1362">
        <v>162.48400000000001</v>
      </c>
      <c r="H1362">
        <v>56.7896</v>
      </c>
      <c r="I1362">
        <v>13.0031</v>
      </c>
      <c r="J1362">
        <v>67.832400000000007</v>
      </c>
      <c r="K1362">
        <v>6500.82</v>
      </c>
      <c r="L1362">
        <v>1.3048000000000001E-3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7524.55</v>
      </c>
      <c r="C1363">
        <v>7228.59</v>
      </c>
      <c r="D1363">
        <v>7228.41</v>
      </c>
      <c r="E1363">
        <v>6740.06</v>
      </c>
      <c r="F1363">
        <v>102.03100000000001</v>
      </c>
      <c r="G1363">
        <v>162.786</v>
      </c>
      <c r="H1363">
        <v>56.922800000000002</v>
      </c>
      <c r="I1363">
        <v>12.987399999999999</v>
      </c>
      <c r="J1363">
        <v>68.034700000000001</v>
      </c>
      <c r="K1363">
        <v>6455.63</v>
      </c>
      <c r="L1363">
        <v>1.27221E-3</v>
      </c>
      <c r="M1363">
        <v>0.99511499999999997</v>
      </c>
      <c r="N1363">
        <v>0</v>
      </c>
      <c r="O1363" t="s">
        <v>42</v>
      </c>
    </row>
    <row r="1364" spans="1:15" x14ac:dyDescent="0.25">
      <c r="A1364" t="s">
        <v>172</v>
      </c>
      <c r="B1364">
        <v>7715.13</v>
      </c>
      <c r="C1364">
        <v>7425.18</v>
      </c>
      <c r="D1364">
        <v>7425.01</v>
      </c>
      <c r="E1364">
        <v>6922.59</v>
      </c>
      <c r="F1364">
        <v>108.38200000000001</v>
      </c>
      <c r="G1364">
        <v>164.523</v>
      </c>
      <c r="H1364">
        <v>56.684199999999997</v>
      </c>
      <c r="I1364">
        <v>13.132899999999999</v>
      </c>
      <c r="J1364">
        <v>69.474999999999994</v>
      </c>
      <c r="K1364">
        <v>6628.69</v>
      </c>
      <c r="L1364">
        <v>1.2417699999999999E-3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7523.64</v>
      </c>
      <c r="C1365">
        <v>7233.97</v>
      </c>
      <c r="D1365">
        <v>7233.8</v>
      </c>
      <c r="E1365">
        <v>6744.2</v>
      </c>
      <c r="F1365">
        <v>102.262</v>
      </c>
      <c r="G1365">
        <v>162.93600000000001</v>
      </c>
      <c r="H1365">
        <v>57.161000000000001</v>
      </c>
      <c r="I1365">
        <v>13.0656</v>
      </c>
      <c r="J1365">
        <v>67.870699999999999</v>
      </c>
      <c r="K1365">
        <v>6459.66</v>
      </c>
      <c r="L1365">
        <v>1.27922E-3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7412.57</v>
      </c>
      <c r="C1366">
        <v>7122.44</v>
      </c>
      <c r="D1366">
        <v>7122.24</v>
      </c>
      <c r="E1366">
        <v>6642.21</v>
      </c>
      <c r="F1366">
        <v>99.260599999999997</v>
      </c>
      <c r="G1366">
        <v>162.91499999999999</v>
      </c>
      <c r="H1366">
        <v>58.3399</v>
      </c>
      <c r="I1366">
        <v>12.871700000000001</v>
      </c>
      <c r="J1366">
        <v>66.973200000000006</v>
      </c>
      <c r="K1366">
        <v>6360.6</v>
      </c>
      <c r="L1366">
        <v>1.2496499999999999E-3</v>
      </c>
      <c r="M1366">
        <v>0.995116</v>
      </c>
      <c r="N1366">
        <v>0</v>
      </c>
      <c r="O1366" t="s">
        <v>42</v>
      </c>
    </row>
    <row r="1367" spans="1:15" x14ac:dyDescent="0.25">
      <c r="A1367" t="s">
        <v>172</v>
      </c>
      <c r="B1367">
        <v>7451.46</v>
      </c>
      <c r="C1367">
        <v>7162.92</v>
      </c>
      <c r="D1367">
        <v>7162.74</v>
      </c>
      <c r="E1367">
        <v>6681.6</v>
      </c>
      <c r="F1367">
        <v>100.34399999999999</v>
      </c>
      <c r="G1367">
        <v>164.101</v>
      </c>
      <c r="H1367">
        <v>58.756399999999999</v>
      </c>
      <c r="I1367">
        <v>12.963800000000001</v>
      </c>
      <c r="J1367">
        <v>67.589799999999997</v>
      </c>
      <c r="K1367">
        <v>6397.63</v>
      </c>
      <c r="L1367">
        <v>1.23157E-3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7415.27</v>
      </c>
      <c r="C1368">
        <v>7130.54</v>
      </c>
      <c r="D1368">
        <v>7130.34</v>
      </c>
      <c r="E1368">
        <v>6650.89</v>
      </c>
      <c r="F1368">
        <v>99.429699999999997</v>
      </c>
      <c r="G1368">
        <v>163.41499999999999</v>
      </c>
      <c r="H1368">
        <v>58.306600000000003</v>
      </c>
      <c r="I1368">
        <v>12.9114</v>
      </c>
      <c r="J1368">
        <v>67.380099999999999</v>
      </c>
      <c r="K1368">
        <v>6368.71</v>
      </c>
      <c r="L1368">
        <v>1.23255E-3</v>
      </c>
      <c r="M1368">
        <v>0.99511499999999997</v>
      </c>
      <c r="N1368">
        <v>0</v>
      </c>
      <c r="O1368" t="s">
        <v>42</v>
      </c>
    </row>
    <row r="1369" spans="1:15" x14ac:dyDescent="0.25">
      <c r="A1369" t="s">
        <v>172</v>
      </c>
      <c r="B1369">
        <v>7478.92</v>
      </c>
      <c r="C1369">
        <v>7192.43</v>
      </c>
      <c r="D1369">
        <v>7192.23</v>
      </c>
      <c r="E1369">
        <v>6713.79</v>
      </c>
      <c r="F1369">
        <v>98.971900000000005</v>
      </c>
      <c r="G1369">
        <v>163.71600000000001</v>
      </c>
      <c r="H1369">
        <v>58.511899999999997</v>
      </c>
      <c r="I1369">
        <v>12.9434</v>
      </c>
      <c r="J1369">
        <v>67.380799999999994</v>
      </c>
      <c r="K1369">
        <v>6431.93</v>
      </c>
      <c r="L1369">
        <v>1.2368699999999999E-3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7448.72</v>
      </c>
      <c r="C1370">
        <v>7158.58</v>
      </c>
      <c r="D1370">
        <v>7158.39</v>
      </c>
      <c r="E1370">
        <v>6676.65</v>
      </c>
      <c r="F1370">
        <v>99.231700000000004</v>
      </c>
      <c r="G1370">
        <v>162.70400000000001</v>
      </c>
      <c r="H1370">
        <v>57.729700000000001</v>
      </c>
      <c r="I1370">
        <v>12.911899999999999</v>
      </c>
      <c r="J1370">
        <v>67.126900000000006</v>
      </c>
      <c r="K1370">
        <v>6395.41</v>
      </c>
      <c r="L1370">
        <v>1.2319900000000001E-3</v>
      </c>
      <c r="M1370">
        <v>0.99511300000000003</v>
      </c>
      <c r="N1370">
        <v>0</v>
      </c>
      <c r="O1370" t="s">
        <v>42</v>
      </c>
    </row>
    <row r="1371" spans="1:15" x14ac:dyDescent="0.25">
      <c r="A1371" t="s">
        <v>172</v>
      </c>
      <c r="B1371">
        <v>7430.48</v>
      </c>
      <c r="C1371">
        <v>7139.16</v>
      </c>
      <c r="D1371">
        <v>7138.97</v>
      </c>
      <c r="E1371">
        <v>6657.76</v>
      </c>
      <c r="F1371">
        <v>100.629</v>
      </c>
      <c r="G1371">
        <v>163.69300000000001</v>
      </c>
      <c r="H1371">
        <v>58.480499999999999</v>
      </c>
      <c r="I1371">
        <v>12.9153</v>
      </c>
      <c r="J1371">
        <v>67.506699999999995</v>
      </c>
      <c r="K1371">
        <v>6374.01</v>
      </c>
      <c r="L1371">
        <v>1.2369600000000001E-3</v>
      </c>
      <c r="M1371">
        <v>0.995116</v>
      </c>
      <c r="N1371">
        <v>0</v>
      </c>
      <c r="O1371" t="s">
        <v>42</v>
      </c>
    </row>
    <row r="1372" spans="1:15" x14ac:dyDescent="0.25">
      <c r="A1372" t="s">
        <v>172</v>
      </c>
      <c r="B1372">
        <v>7640.47</v>
      </c>
      <c r="C1372">
        <v>7354.52</v>
      </c>
      <c r="D1372">
        <v>7354.33</v>
      </c>
      <c r="E1372">
        <v>6859.91</v>
      </c>
      <c r="F1372">
        <v>106.161</v>
      </c>
      <c r="G1372">
        <v>162.99</v>
      </c>
      <c r="H1372">
        <v>56.157499999999999</v>
      </c>
      <c r="I1372">
        <v>13.0951</v>
      </c>
      <c r="J1372">
        <v>68.750699999999995</v>
      </c>
      <c r="K1372">
        <v>6570.95</v>
      </c>
      <c r="L1372">
        <v>1.5002800000000001E-3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7591.16</v>
      </c>
      <c r="C1373">
        <v>7300.65</v>
      </c>
      <c r="D1373">
        <v>7300.46</v>
      </c>
      <c r="E1373">
        <v>6806.52</v>
      </c>
      <c r="F1373">
        <v>104.05800000000001</v>
      </c>
      <c r="G1373">
        <v>160.964</v>
      </c>
      <c r="H1373">
        <v>55.837800000000001</v>
      </c>
      <c r="I1373">
        <v>12.8993</v>
      </c>
      <c r="J1373">
        <v>67.387699999999995</v>
      </c>
      <c r="K1373">
        <v>6521.89</v>
      </c>
      <c r="L1373">
        <v>1.2306800000000001E-3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7402.74</v>
      </c>
      <c r="C1374">
        <v>7110.6</v>
      </c>
      <c r="D1374">
        <v>7110.42</v>
      </c>
      <c r="E1374">
        <v>6635.04</v>
      </c>
      <c r="F1374">
        <v>98.076700000000002</v>
      </c>
      <c r="G1374">
        <v>163.661</v>
      </c>
      <c r="H1374">
        <v>58.670099999999998</v>
      </c>
      <c r="I1374">
        <v>12.962</v>
      </c>
      <c r="J1374">
        <v>67.379199999999997</v>
      </c>
      <c r="K1374">
        <v>6353.69</v>
      </c>
      <c r="L1374">
        <v>1.2313199999999999E-3</v>
      </c>
      <c r="M1374">
        <v>0.99511400000000005</v>
      </c>
      <c r="N1374">
        <v>0</v>
      </c>
      <c r="O1374" t="s">
        <v>42</v>
      </c>
    </row>
    <row r="1375" spans="1:15" x14ac:dyDescent="0.25">
      <c r="A1375" t="s">
        <v>172</v>
      </c>
      <c r="B1375">
        <v>7340.22</v>
      </c>
      <c r="C1375">
        <v>7053.33</v>
      </c>
      <c r="D1375">
        <v>7053.16</v>
      </c>
      <c r="E1375">
        <v>6577.17</v>
      </c>
      <c r="F1375">
        <v>97.459000000000003</v>
      </c>
      <c r="G1375">
        <v>163.84399999999999</v>
      </c>
      <c r="H1375">
        <v>58.040999999999997</v>
      </c>
      <c r="I1375">
        <v>12.9368</v>
      </c>
      <c r="J1375">
        <v>68.061499999999995</v>
      </c>
      <c r="K1375">
        <v>6296.26</v>
      </c>
      <c r="L1375">
        <v>1.23036E-3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7323.34</v>
      </c>
      <c r="C1376">
        <v>7037.28</v>
      </c>
      <c r="D1376">
        <v>7037.12</v>
      </c>
      <c r="E1376">
        <v>6566.18</v>
      </c>
      <c r="F1376">
        <v>96.308300000000003</v>
      </c>
      <c r="G1376">
        <v>165.63399999999999</v>
      </c>
      <c r="H1376">
        <v>60.553899999999999</v>
      </c>
      <c r="I1376">
        <v>12.9674</v>
      </c>
      <c r="J1376">
        <v>67.355400000000003</v>
      </c>
      <c r="K1376">
        <v>6284.78</v>
      </c>
      <c r="L1376">
        <v>1.3867E-3</v>
      </c>
      <c r="M1376">
        <v>0.995116</v>
      </c>
      <c r="N1376">
        <v>0</v>
      </c>
      <c r="O1376" t="s">
        <v>42</v>
      </c>
    </row>
    <row r="1377" spans="1:15" x14ac:dyDescent="0.25">
      <c r="A1377" t="s">
        <v>172</v>
      </c>
      <c r="B1377">
        <v>7360.09</v>
      </c>
      <c r="C1377">
        <v>7071.72</v>
      </c>
      <c r="D1377">
        <v>7071.56</v>
      </c>
      <c r="E1377">
        <v>6594.24</v>
      </c>
      <c r="F1377">
        <v>98.802099999999996</v>
      </c>
      <c r="G1377">
        <v>163.99199999999999</v>
      </c>
      <c r="H1377">
        <v>58.906500000000001</v>
      </c>
      <c r="I1377">
        <v>12.997199999999999</v>
      </c>
      <c r="J1377">
        <v>67.266499999999994</v>
      </c>
      <c r="K1377">
        <v>6312.19</v>
      </c>
      <c r="L1377">
        <v>1.2396799999999999E-3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7362.19</v>
      </c>
      <c r="C1378">
        <v>7076.13</v>
      </c>
      <c r="D1378">
        <v>7075.96</v>
      </c>
      <c r="E1378">
        <v>6594.07</v>
      </c>
      <c r="F1378">
        <v>95.559799999999996</v>
      </c>
      <c r="G1378">
        <v>164.12200000000001</v>
      </c>
      <c r="H1378">
        <v>58.963099999999997</v>
      </c>
      <c r="I1378">
        <v>12.9155</v>
      </c>
      <c r="J1378">
        <v>67.458699999999993</v>
      </c>
      <c r="K1378">
        <v>6314.96</v>
      </c>
      <c r="L1378">
        <v>1.23066E-3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7299.69</v>
      </c>
      <c r="C1379">
        <v>7014.02</v>
      </c>
      <c r="D1379">
        <v>7013.83</v>
      </c>
      <c r="E1379">
        <v>6542.07</v>
      </c>
      <c r="F1379">
        <v>96.661000000000001</v>
      </c>
      <c r="G1379">
        <v>164.29400000000001</v>
      </c>
      <c r="H1379">
        <v>58.623800000000003</v>
      </c>
      <c r="I1379">
        <v>12.9816</v>
      </c>
      <c r="J1379">
        <v>67.923500000000004</v>
      </c>
      <c r="K1379">
        <v>6261.66</v>
      </c>
      <c r="L1379">
        <v>1.2305199999999999E-3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7404.97</v>
      </c>
      <c r="C1380">
        <v>7111.65</v>
      </c>
      <c r="D1380">
        <v>7111.47</v>
      </c>
      <c r="E1380">
        <v>6637.56</v>
      </c>
      <c r="F1380">
        <v>97.590699999999998</v>
      </c>
      <c r="G1380">
        <v>166.38800000000001</v>
      </c>
      <c r="H1380">
        <v>60.0017</v>
      </c>
      <c r="I1380">
        <v>13.069100000000001</v>
      </c>
      <c r="J1380">
        <v>68.229699999999994</v>
      </c>
      <c r="K1380">
        <v>6353.71</v>
      </c>
      <c r="L1380">
        <v>1.2429400000000001E-3</v>
      </c>
      <c r="M1380">
        <v>0.99511499999999997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7358.06</v>
      </c>
      <c r="C1381">
        <v>7067.04</v>
      </c>
      <c r="D1381">
        <v>7066.87</v>
      </c>
      <c r="E1381">
        <v>6592.37</v>
      </c>
      <c r="F1381">
        <v>97.976500000000001</v>
      </c>
      <c r="G1381">
        <v>164.857</v>
      </c>
      <c r="H1381">
        <v>59.381399999999999</v>
      </c>
      <c r="I1381">
        <v>13.0611</v>
      </c>
      <c r="J1381">
        <v>67.702100000000002</v>
      </c>
      <c r="K1381">
        <v>6310.05</v>
      </c>
      <c r="L1381">
        <v>1.25428E-3</v>
      </c>
      <c r="M1381">
        <v>0.995116</v>
      </c>
      <c r="N1381">
        <v>0</v>
      </c>
      <c r="O1381" t="s">
        <v>42</v>
      </c>
    </row>
    <row r="1382" spans="1:15" x14ac:dyDescent="0.25">
      <c r="A1382" t="s">
        <v>172</v>
      </c>
      <c r="B1382">
        <v>7582.61</v>
      </c>
      <c r="C1382">
        <v>7291.27</v>
      </c>
      <c r="D1382">
        <v>7291.1</v>
      </c>
      <c r="E1382">
        <v>6799.37</v>
      </c>
      <c r="F1382">
        <v>103.79900000000001</v>
      </c>
      <c r="G1382">
        <v>160.547</v>
      </c>
      <c r="H1382">
        <v>55.4236</v>
      </c>
      <c r="I1382">
        <v>13.014200000000001</v>
      </c>
      <c r="J1382">
        <v>67.090299999999999</v>
      </c>
      <c r="K1382">
        <v>6515.39</v>
      </c>
      <c r="L1382">
        <v>1.2846800000000001E-3</v>
      </c>
      <c r="M1382">
        <v>0.99511300000000003</v>
      </c>
      <c r="N1382">
        <v>0</v>
      </c>
      <c r="O1382" t="s">
        <v>42</v>
      </c>
    </row>
    <row r="1383" spans="1:15" x14ac:dyDescent="0.25">
      <c r="A1383" t="s">
        <v>172</v>
      </c>
      <c r="B1383">
        <v>7555.15</v>
      </c>
      <c r="C1383">
        <v>7263.76</v>
      </c>
      <c r="D1383">
        <v>7263.61</v>
      </c>
      <c r="E1383">
        <v>6774.36</v>
      </c>
      <c r="F1383">
        <v>102.881</v>
      </c>
      <c r="G1383">
        <v>162.01900000000001</v>
      </c>
      <c r="H1383">
        <v>56.958399999999997</v>
      </c>
      <c r="I1383">
        <v>12.982699999999999</v>
      </c>
      <c r="J1383">
        <v>66.977599999999995</v>
      </c>
      <c r="K1383">
        <v>6490.2</v>
      </c>
      <c r="L1383">
        <v>1.2338399999999999E-3</v>
      </c>
      <c r="M1383">
        <v>0.99511300000000003</v>
      </c>
      <c r="N1383">
        <v>0</v>
      </c>
      <c r="O1383" t="s">
        <v>42</v>
      </c>
    </row>
    <row r="1384" spans="1:15" x14ac:dyDescent="0.25">
      <c r="A1384" t="s">
        <v>172</v>
      </c>
      <c r="B1384">
        <v>7508.63</v>
      </c>
      <c r="C1384">
        <v>7223.85</v>
      </c>
      <c r="D1384">
        <v>7223.7</v>
      </c>
      <c r="E1384">
        <v>6740.39</v>
      </c>
      <c r="F1384">
        <v>99.526600000000002</v>
      </c>
      <c r="G1384">
        <v>161.17400000000001</v>
      </c>
      <c r="H1384">
        <v>57.151499999999999</v>
      </c>
      <c r="I1384">
        <v>12.917999999999999</v>
      </c>
      <c r="J1384">
        <v>66.278400000000005</v>
      </c>
      <c r="K1384">
        <v>6460</v>
      </c>
      <c r="L1384">
        <v>1.2476399999999999E-3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7549.08</v>
      </c>
      <c r="C1385">
        <v>7260.95</v>
      </c>
      <c r="D1385">
        <v>7260.81</v>
      </c>
      <c r="E1385">
        <v>6768.92</v>
      </c>
      <c r="F1385">
        <v>103.85</v>
      </c>
      <c r="G1385">
        <v>158.90100000000001</v>
      </c>
      <c r="H1385">
        <v>54.818300000000001</v>
      </c>
      <c r="I1385">
        <v>12.9177</v>
      </c>
      <c r="J1385">
        <v>66.025800000000004</v>
      </c>
      <c r="K1385">
        <v>6486.48</v>
      </c>
      <c r="L1385">
        <v>1.26553E-3</v>
      </c>
      <c r="M1385">
        <v>0.99511300000000003</v>
      </c>
      <c r="N1385">
        <v>0</v>
      </c>
      <c r="O1385" t="s">
        <v>42</v>
      </c>
    </row>
    <row r="1386" spans="1:15" x14ac:dyDescent="0.25">
      <c r="A1386" t="s">
        <v>172</v>
      </c>
      <c r="B1386">
        <v>7607.57</v>
      </c>
      <c r="C1386">
        <v>7317.73</v>
      </c>
      <c r="D1386">
        <v>7317.58</v>
      </c>
      <c r="E1386">
        <v>6825.06</v>
      </c>
      <c r="F1386">
        <v>103.229</v>
      </c>
      <c r="G1386">
        <v>161.07300000000001</v>
      </c>
      <c r="H1386">
        <v>55.903100000000002</v>
      </c>
      <c r="I1386">
        <v>12.8812</v>
      </c>
      <c r="J1386">
        <v>66.688000000000002</v>
      </c>
      <c r="K1386">
        <v>6541.36</v>
      </c>
      <c r="L1386">
        <v>1.25067E-3</v>
      </c>
      <c r="M1386">
        <v>0.995116</v>
      </c>
      <c r="N1386">
        <v>0</v>
      </c>
      <c r="O1386" t="s">
        <v>42</v>
      </c>
    </row>
    <row r="1387" spans="1:15" x14ac:dyDescent="0.25">
      <c r="A1387" t="s">
        <v>172</v>
      </c>
      <c r="B1387">
        <v>7554.9</v>
      </c>
      <c r="C1387">
        <v>7265.15</v>
      </c>
      <c r="D1387">
        <v>7265</v>
      </c>
      <c r="E1387">
        <v>6773.78</v>
      </c>
      <c r="F1387">
        <v>103.163</v>
      </c>
      <c r="G1387">
        <v>161.74299999999999</v>
      </c>
      <c r="H1387">
        <v>57.103400000000001</v>
      </c>
      <c r="I1387">
        <v>12.991300000000001</v>
      </c>
      <c r="J1387">
        <v>66.626199999999997</v>
      </c>
      <c r="K1387">
        <v>6489.32</v>
      </c>
      <c r="L1387">
        <v>1.2552100000000001E-3</v>
      </c>
      <c r="M1387">
        <v>0.99511499999999997</v>
      </c>
      <c r="N1387">
        <v>0</v>
      </c>
      <c r="O1387" t="s">
        <v>42</v>
      </c>
    </row>
    <row r="1388" spans="1:15" x14ac:dyDescent="0.25">
      <c r="A1388" t="s">
        <v>172</v>
      </c>
      <c r="B1388">
        <v>7680.04</v>
      </c>
      <c r="C1388">
        <v>7384.67</v>
      </c>
      <c r="D1388">
        <v>7384.51</v>
      </c>
      <c r="E1388">
        <v>6881.51</v>
      </c>
      <c r="F1388">
        <v>108.92</v>
      </c>
      <c r="G1388">
        <v>160.405</v>
      </c>
      <c r="H1388">
        <v>54.715200000000003</v>
      </c>
      <c r="I1388">
        <v>12.968</v>
      </c>
      <c r="J1388">
        <v>67.638599999999997</v>
      </c>
      <c r="K1388">
        <v>6592.37</v>
      </c>
      <c r="L1388">
        <v>1.2752799999999999E-3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7648.97</v>
      </c>
      <c r="C1389">
        <v>7361.31</v>
      </c>
      <c r="D1389">
        <v>7361.17</v>
      </c>
      <c r="E1389">
        <v>6863.14</v>
      </c>
      <c r="F1389">
        <v>106.023</v>
      </c>
      <c r="G1389">
        <v>159.096</v>
      </c>
      <c r="H1389">
        <v>54.677300000000002</v>
      </c>
      <c r="I1389">
        <v>12.8277</v>
      </c>
      <c r="J1389">
        <v>66.664299999999997</v>
      </c>
      <c r="K1389">
        <v>6578.42</v>
      </c>
      <c r="L1389">
        <v>1.2335099999999999E-3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7622.53</v>
      </c>
      <c r="C1390">
        <v>7329.92</v>
      </c>
      <c r="D1390">
        <v>7329.74</v>
      </c>
      <c r="E1390">
        <v>6832.02</v>
      </c>
      <c r="F1390">
        <v>102.11799999999999</v>
      </c>
      <c r="G1390">
        <v>161.92400000000001</v>
      </c>
      <c r="H1390">
        <v>55.475700000000003</v>
      </c>
      <c r="I1390">
        <v>13.0571</v>
      </c>
      <c r="J1390">
        <v>68.214200000000005</v>
      </c>
      <c r="K1390">
        <v>6547.97</v>
      </c>
      <c r="L1390">
        <v>1.25322E-3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7507.14</v>
      </c>
      <c r="C1391">
        <v>7214.62</v>
      </c>
      <c r="D1391">
        <v>7214.47</v>
      </c>
      <c r="E1391">
        <v>6729.65</v>
      </c>
      <c r="F1391">
        <v>101.395</v>
      </c>
      <c r="G1391">
        <v>163.465</v>
      </c>
      <c r="H1391">
        <v>57.8444</v>
      </c>
      <c r="I1391">
        <v>12.9612</v>
      </c>
      <c r="J1391">
        <v>67.796199999999999</v>
      </c>
      <c r="K1391">
        <v>6445.67</v>
      </c>
      <c r="L1391">
        <v>1.2304900000000001E-3</v>
      </c>
      <c r="M1391">
        <v>0.99511499999999997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7487.09</v>
      </c>
      <c r="C1392">
        <v>7193.5</v>
      </c>
      <c r="D1392">
        <v>7193.33</v>
      </c>
      <c r="E1392">
        <v>6709.93</v>
      </c>
      <c r="F1392">
        <v>99.805499999999995</v>
      </c>
      <c r="G1392">
        <v>163.184</v>
      </c>
      <c r="H1392">
        <v>57.4054</v>
      </c>
      <c r="I1392">
        <v>12.9534</v>
      </c>
      <c r="J1392">
        <v>67.625500000000002</v>
      </c>
      <c r="K1392">
        <v>6427.32</v>
      </c>
      <c r="L1392">
        <v>1.23358E-3</v>
      </c>
      <c r="M1392">
        <v>0.995116</v>
      </c>
      <c r="N1392">
        <v>0</v>
      </c>
      <c r="O1392" t="s">
        <v>42</v>
      </c>
    </row>
    <row r="1393" spans="1:25" x14ac:dyDescent="0.25">
      <c r="A1393" t="s">
        <v>172</v>
      </c>
      <c r="B1393">
        <v>7610.54</v>
      </c>
      <c r="C1393">
        <v>7316.68</v>
      </c>
      <c r="D1393">
        <v>7316.51</v>
      </c>
      <c r="E1393">
        <v>6819.09</v>
      </c>
      <c r="F1393">
        <v>103.241</v>
      </c>
      <c r="G1393">
        <v>161.99600000000001</v>
      </c>
      <c r="H1393">
        <v>55.925899999999999</v>
      </c>
      <c r="I1393">
        <v>13.0314</v>
      </c>
      <c r="J1393">
        <v>67.878</v>
      </c>
      <c r="K1393">
        <v>6533.74</v>
      </c>
      <c r="L1393">
        <v>1.27023E-3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7565.51</v>
      </c>
      <c r="C1394">
        <v>7276.81</v>
      </c>
      <c r="D1394">
        <v>7276.64</v>
      </c>
      <c r="E1394">
        <v>6784.73</v>
      </c>
      <c r="F1394">
        <v>103.417</v>
      </c>
      <c r="G1394">
        <v>162.36699999999999</v>
      </c>
      <c r="H1394">
        <v>56.49</v>
      </c>
      <c r="I1394">
        <v>12.9719</v>
      </c>
      <c r="J1394">
        <v>67.778599999999997</v>
      </c>
      <c r="K1394">
        <v>6499.25</v>
      </c>
      <c r="L1394">
        <v>1.23029E-3</v>
      </c>
      <c r="M1394">
        <v>0.995116</v>
      </c>
      <c r="N1394">
        <v>0</v>
      </c>
      <c r="O1394" t="s">
        <v>42</v>
      </c>
    </row>
    <row r="1395" spans="1:25" x14ac:dyDescent="0.25">
      <c r="A1395" t="s">
        <v>172</v>
      </c>
      <c r="B1395">
        <v>7542.58</v>
      </c>
      <c r="C1395">
        <v>7237.72</v>
      </c>
      <c r="D1395">
        <v>7237.55</v>
      </c>
      <c r="E1395">
        <v>6747.98</v>
      </c>
      <c r="F1395">
        <v>102.50700000000001</v>
      </c>
      <c r="G1395">
        <v>163.404</v>
      </c>
      <c r="H1395">
        <v>56.8703</v>
      </c>
      <c r="I1395">
        <v>13.125500000000001</v>
      </c>
      <c r="J1395">
        <v>68.248599999999996</v>
      </c>
      <c r="K1395">
        <v>6462.4</v>
      </c>
      <c r="L1395">
        <v>1.2507600000000001E-3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7650.33</v>
      </c>
      <c r="C1396">
        <v>7357.43</v>
      </c>
      <c r="D1396">
        <v>7357.26</v>
      </c>
      <c r="E1396">
        <v>6856.73</v>
      </c>
      <c r="F1396">
        <v>107.16200000000001</v>
      </c>
      <c r="G1396">
        <v>164.90100000000001</v>
      </c>
      <c r="H1396">
        <v>57.152500000000003</v>
      </c>
      <c r="I1396">
        <v>13.1915</v>
      </c>
      <c r="J1396">
        <v>69.381699999999995</v>
      </c>
      <c r="K1396">
        <v>6564.48</v>
      </c>
      <c r="L1396">
        <v>1.2487100000000001E-3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7488.12</v>
      </c>
      <c r="C1397">
        <v>7199.29</v>
      </c>
      <c r="D1397">
        <v>7199.12</v>
      </c>
      <c r="E1397">
        <v>6713.55</v>
      </c>
      <c r="F1397">
        <v>99.961100000000002</v>
      </c>
      <c r="G1397">
        <v>164.297</v>
      </c>
      <c r="H1397">
        <v>58.326099999999997</v>
      </c>
      <c r="I1397">
        <v>12.9537</v>
      </c>
      <c r="J1397">
        <v>68.045199999999994</v>
      </c>
      <c r="K1397">
        <v>6429.82</v>
      </c>
      <c r="L1397">
        <v>1.2309599999999999E-3</v>
      </c>
      <c r="M1397">
        <v>0.99511400000000005</v>
      </c>
      <c r="N1397">
        <v>0</v>
      </c>
      <c r="O1397" t="s">
        <v>42</v>
      </c>
    </row>
    <row r="1398" spans="1:25" x14ac:dyDescent="0.25">
      <c r="A1398" t="s">
        <v>172</v>
      </c>
      <c r="B1398">
        <v>7410.98</v>
      </c>
      <c r="C1398">
        <v>7116.32</v>
      </c>
      <c r="D1398">
        <v>7116.14</v>
      </c>
      <c r="E1398">
        <v>6641.78</v>
      </c>
      <c r="F1398">
        <v>96.566699999999997</v>
      </c>
      <c r="G1398">
        <v>162.85</v>
      </c>
      <c r="H1398">
        <v>58.368000000000002</v>
      </c>
      <c r="I1398">
        <v>12.9057</v>
      </c>
      <c r="J1398">
        <v>66.815799999999996</v>
      </c>
      <c r="K1398">
        <v>6363.26</v>
      </c>
      <c r="L1398">
        <v>1.2301199999999999E-3</v>
      </c>
      <c r="M1398">
        <v>0.995116</v>
      </c>
      <c r="N1398">
        <v>0</v>
      </c>
      <c r="O1398" t="s">
        <v>42</v>
      </c>
    </row>
    <row r="1399" spans="1:25" x14ac:dyDescent="0.25">
      <c r="A1399" t="s">
        <v>172</v>
      </c>
      <c r="B1399">
        <v>7384.72</v>
      </c>
      <c r="C1399">
        <v>7100.04</v>
      </c>
      <c r="D1399">
        <v>7099.87</v>
      </c>
      <c r="E1399">
        <v>6620.42</v>
      </c>
      <c r="F1399">
        <v>99.524299999999997</v>
      </c>
      <c r="G1399">
        <v>162.245</v>
      </c>
      <c r="H1399">
        <v>57.162399999999998</v>
      </c>
      <c r="I1399">
        <v>12.954599999999999</v>
      </c>
      <c r="J1399">
        <v>67.246499999999997</v>
      </c>
      <c r="K1399">
        <v>6339.23</v>
      </c>
      <c r="L1399">
        <v>1.2431199999999999E-3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7466.93</v>
      </c>
      <c r="C1400">
        <v>7175.34</v>
      </c>
      <c r="D1400">
        <v>7175.17</v>
      </c>
      <c r="E1400">
        <v>6693.42</v>
      </c>
      <c r="F1400">
        <v>100.807</v>
      </c>
      <c r="G1400">
        <v>162.41900000000001</v>
      </c>
      <c r="H1400">
        <v>57.432000000000002</v>
      </c>
      <c r="I1400">
        <v>12.857799999999999</v>
      </c>
      <c r="J1400">
        <v>67.227599999999995</v>
      </c>
      <c r="K1400">
        <v>6410.89</v>
      </c>
      <c r="L1400">
        <v>1.27856E-3</v>
      </c>
      <c r="M1400">
        <v>0.995116</v>
      </c>
      <c r="N1400">
        <v>0</v>
      </c>
      <c r="O1400" t="s">
        <v>42</v>
      </c>
      <c r="R1400">
        <f>AVERAGE(B1351:B1400)</f>
        <v>7514.6348000000007</v>
      </c>
      <c r="S1400">
        <f>AVERAGE(C1351:C1400)</f>
        <v>7224.1119999999983</v>
      </c>
      <c r="U1400">
        <f>_xlfn.VAR.P(B1351:B1400)</f>
        <v>11152.252068960006</v>
      </c>
      <c r="V1400">
        <f>_xlfn.VAR.P(C1351:C1400)</f>
        <v>10960.76385600001</v>
      </c>
      <c r="X1400">
        <f>1.96*SQRT(U1400)/50</f>
        <v>4.1396855700942679</v>
      </c>
      <c r="Y1400">
        <f>1.96*SQRT(V1400)/50</f>
        <v>4.1039917363079397</v>
      </c>
    </row>
    <row r="1401" spans="1:25" x14ac:dyDescent="0.25">
      <c r="A1401" t="s">
        <v>173</v>
      </c>
      <c r="B1401">
        <v>375877.17190000002</v>
      </c>
      <c r="C1401" t="s">
        <v>36</v>
      </c>
    </row>
    <row r="1402" spans="1:25" x14ac:dyDescent="0.25">
      <c r="A1402" t="s">
        <v>174</v>
      </c>
      <c r="B1402">
        <v>14880.3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1.41888E-3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14888.5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15081.1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1.2318800000000001E-3</v>
      </c>
      <c r="L1404">
        <v>0.99511499999999997</v>
      </c>
      <c r="M1404">
        <v>0</v>
      </c>
      <c r="N1404" t="s">
        <v>42</v>
      </c>
    </row>
    <row r="1405" spans="1:25" x14ac:dyDescent="0.25">
      <c r="A1405" t="s">
        <v>174</v>
      </c>
      <c r="B1405">
        <v>14946.7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1.2392099999999999E-3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14963.6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1.23054E-3</v>
      </c>
      <c r="L1406">
        <v>0.99511499999999997</v>
      </c>
      <c r="M1406">
        <v>0</v>
      </c>
      <c r="N1406" t="s">
        <v>42</v>
      </c>
    </row>
    <row r="1407" spans="1:25" x14ac:dyDescent="0.25">
      <c r="A1407" t="s">
        <v>174</v>
      </c>
      <c r="B1407">
        <v>14594.2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1.23288E-3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15078.1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1.2838599999999999E-3</v>
      </c>
      <c r="L1408">
        <v>0.99511499999999997</v>
      </c>
      <c r="M1408">
        <v>0</v>
      </c>
      <c r="N1408" t="s">
        <v>42</v>
      </c>
    </row>
    <row r="1409" spans="1:14" x14ac:dyDescent="0.25">
      <c r="A1409" t="s">
        <v>174</v>
      </c>
      <c r="B1409">
        <v>14744.5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1.5736000000000001E-3</v>
      </c>
      <c r="L1409">
        <v>0.995116</v>
      </c>
      <c r="M1409">
        <v>0</v>
      </c>
      <c r="N1409" t="s">
        <v>42</v>
      </c>
    </row>
    <row r="1410" spans="1:14" x14ac:dyDescent="0.25">
      <c r="A1410" t="s">
        <v>174</v>
      </c>
      <c r="B1410">
        <v>14688.7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1.2369E-3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14792.4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1.2416899999999999E-3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14853.9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1.2300600000000001E-3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15050.2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1.23015E-3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15003.6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1.23964E-3</v>
      </c>
      <c r="L1414">
        <v>0.99511499999999997</v>
      </c>
      <c r="M1414">
        <v>0</v>
      </c>
      <c r="N1414" t="s">
        <v>42</v>
      </c>
    </row>
    <row r="1415" spans="1:14" x14ac:dyDescent="0.25">
      <c r="A1415" t="s">
        <v>174</v>
      </c>
      <c r="B1415">
        <v>15081.7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1.2618099999999999E-3</v>
      </c>
      <c r="L1415">
        <v>0.99511499999999997</v>
      </c>
      <c r="M1415">
        <v>0</v>
      </c>
      <c r="N1415" t="s">
        <v>42</v>
      </c>
    </row>
    <row r="1416" spans="1:14" x14ac:dyDescent="0.25">
      <c r="A1416" t="s">
        <v>174</v>
      </c>
      <c r="B1416">
        <v>14829.9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1.23044E-3</v>
      </c>
      <c r="L1416">
        <v>0.995116</v>
      </c>
      <c r="M1416">
        <v>0</v>
      </c>
      <c r="N1416" t="s">
        <v>42</v>
      </c>
    </row>
    <row r="1417" spans="1:14" x14ac:dyDescent="0.25">
      <c r="A1417" t="s">
        <v>174</v>
      </c>
      <c r="B1417">
        <v>15050.5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1.2301199999999999E-3</v>
      </c>
      <c r="L1417">
        <v>0.995116</v>
      </c>
      <c r="M1417">
        <v>0</v>
      </c>
      <c r="N1417" t="s">
        <v>42</v>
      </c>
    </row>
    <row r="1418" spans="1:14" x14ac:dyDescent="0.25">
      <c r="A1418" t="s">
        <v>174</v>
      </c>
      <c r="B1418">
        <v>14871.7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1.23072E-3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15074.3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1.24536E-3</v>
      </c>
      <c r="L1419">
        <v>0.99511099999999997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15195.9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1.23752E-3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14898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1.3671200000000001E-3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14979.5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1.23653E-3</v>
      </c>
      <c r="L1422">
        <v>0.99511499999999997</v>
      </c>
      <c r="M1422">
        <v>0</v>
      </c>
      <c r="N1422" t="s">
        <v>42</v>
      </c>
    </row>
    <row r="1423" spans="1:14" x14ac:dyDescent="0.25">
      <c r="A1423" t="s">
        <v>174</v>
      </c>
      <c r="B1423">
        <v>14878.2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1.26702E-3</v>
      </c>
      <c r="L1423">
        <v>0.99511499999999997</v>
      </c>
      <c r="M1423">
        <v>0</v>
      </c>
      <c r="N1423" t="s">
        <v>42</v>
      </c>
    </row>
    <row r="1424" spans="1:14" x14ac:dyDescent="0.25">
      <c r="A1424" t="s">
        <v>174</v>
      </c>
      <c r="B1424">
        <v>14924.6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1.3904200000000001E-3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14937.9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14891.7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1.2324300000000001E-3</v>
      </c>
      <c r="L1426">
        <v>0.99511499999999997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15025.1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1.27268E-3</v>
      </c>
      <c r="L1427">
        <v>0.995116</v>
      </c>
      <c r="M1427">
        <v>0</v>
      </c>
      <c r="N1427" t="s">
        <v>42</v>
      </c>
    </row>
    <row r="1428" spans="1:14" x14ac:dyDescent="0.25">
      <c r="A1428" t="s">
        <v>174</v>
      </c>
      <c r="B1428">
        <v>14894.4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1.2301E-3</v>
      </c>
      <c r="L1428">
        <v>0.995116</v>
      </c>
      <c r="M1428">
        <v>0</v>
      </c>
      <c r="N1428" t="s">
        <v>42</v>
      </c>
    </row>
    <row r="1429" spans="1:14" x14ac:dyDescent="0.25">
      <c r="A1429" t="s">
        <v>174</v>
      </c>
      <c r="B1429">
        <v>14983.4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1.23511E-3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15065.2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1.23098E-3</v>
      </c>
      <c r="L1430">
        <v>0.99511099999999997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14890.7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1.24614E-3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14817.1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1.2575399999999999E-3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15043.4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1.30514E-3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14809.9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1.23145E-3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14953.3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1.24401E-3</v>
      </c>
      <c r="L1435">
        <v>0.99511300000000003</v>
      </c>
      <c r="M1435">
        <v>0</v>
      </c>
      <c r="N1435" t="s">
        <v>42</v>
      </c>
    </row>
    <row r="1436" spans="1:14" x14ac:dyDescent="0.25">
      <c r="A1436" t="s">
        <v>174</v>
      </c>
      <c r="B1436">
        <v>14756.7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1.23591E-3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14873.1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1.2428999999999999E-3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15020.6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1.2684599999999999E-3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14988.2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1.23467E-3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14926.2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1.2488499999999999E-3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14901.8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1.4886000000000001E-3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14722.1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1.38966E-3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14651.6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1.25976E-3</v>
      </c>
      <c r="L1443">
        <v>0.99511499999999997</v>
      </c>
      <c r="M1443">
        <v>0</v>
      </c>
      <c r="N1443" t="s">
        <v>42</v>
      </c>
    </row>
    <row r="1444" spans="1:25" x14ac:dyDescent="0.25">
      <c r="A1444" t="s">
        <v>174</v>
      </c>
      <c r="B1444">
        <v>14730.8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1.2461E-3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15021.7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1.2573700000000001E-3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14870.9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1.3326900000000001E-3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14906.4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1.2450600000000001E-3</v>
      </c>
      <c r="L1447">
        <v>0.995116</v>
      </c>
      <c r="M1447">
        <v>0</v>
      </c>
      <c r="N1447" t="s">
        <v>42</v>
      </c>
    </row>
    <row r="1448" spans="1:25" x14ac:dyDescent="0.25">
      <c r="A1448" t="s">
        <v>174</v>
      </c>
      <c r="B1448">
        <v>15009.2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1.24917E-3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14957.7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1.3255700000000001E-3</v>
      </c>
      <c r="L1449">
        <v>0.995116</v>
      </c>
      <c r="M1449">
        <v>0</v>
      </c>
      <c r="N1449" t="s">
        <v>42</v>
      </c>
    </row>
    <row r="1450" spans="1:25" x14ac:dyDescent="0.25">
      <c r="A1450" t="s">
        <v>174</v>
      </c>
      <c r="B1450">
        <v>15128.5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1.2893500000000001E-3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15088.3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1.23062E-3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14947.2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1.2391699999999999E-3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14711.6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1.4364499999999999E-3</v>
      </c>
      <c r="L1453">
        <v>0.995112</v>
      </c>
      <c r="M1453">
        <v>0</v>
      </c>
      <c r="N1453" t="s">
        <v>42</v>
      </c>
    </row>
    <row r="1454" spans="1:25" x14ac:dyDescent="0.25">
      <c r="A1454" t="s">
        <v>174</v>
      </c>
      <c r="B1454">
        <v>14809.1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15040.9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1.2310800000000001E-3</v>
      </c>
      <c r="L1455">
        <v>0.995116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14962.8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1.35256E-3</v>
      </c>
      <c r="L1456">
        <v>0.99511099999999997</v>
      </c>
      <c r="M1456">
        <v>0</v>
      </c>
      <c r="N1456" t="s">
        <v>42</v>
      </c>
      <c r="R1456">
        <f>AVERAGE(B1407:B1456)</f>
        <v>14918.548000000001</v>
      </c>
      <c r="S1456">
        <f>AVERAGE(C1407:C1456)</f>
        <v>0</v>
      </c>
      <c r="U1456">
        <f>_xlfn.VAR.P(B1407:B1456)</f>
        <v>17102.946895999987</v>
      </c>
      <c r="V1456">
        <f>_xlfn.VAR.P(C1407:C1456)</f>
        <v>0</v>
      </c>
      <c r="X1456">
        <f>1.96*SQRT(U1456)/50</f>
        <v>5.1265068339239939</v>
      </c>
      <c r="Y1456">
        <f>1.96*SQRT(V1456)/50</f>
        <v>0</v>
      </c>
    </row>
    <row r="1457" spans="1:13" x14ac:dyDescent="0.25">
      <c r="A1457" t="s">
        <v>175</v>
      </c>
      <c r="B1457">
        <v>746034.80130000005</v>
      </c>
      <c r="C1457" t="s">
        <v>36</v>
      </c>
    </row>
    <row r="1458" spans="1:13" x14ac:dyDescent="0.25">
      <c r="A1458" t="s">
        <v>176</v>
      </c>
      <c r="B1458">
        <v>7392.11</v>
      </c>
      <c r="C1458">
        <v>7163.6</v>
      </c>
      <c r="D1458">
        <v>7163.42</v>
      </c>
      <c r="E1458">
        <v>6656.47</v>
      </c>
      <c r="F1458">
        <v>106.37</v>
      </c>
      <c r="G1458">
        <v>0</v>
      </c>
      <c r="H1458">
        <v>52.384799999999998</v>
      </c>
      <c r="I1458">
        <v>0</v>
      </c>
      <c r="J1458">
        <v>1.2300600000000001E-3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7359.59</v>
      </c>
      <c r="C1459">
        <v>7134.28</v>
      </c>
      <c r="D1459">
        <v>7134.11</v>
      </c>
      <c r="E1459">
        <v>6630.39</v>
      </c>
      <c r="F1459">
        <v>106.474</v>
      </c>
      <c r="G1459">
        <v>0</v>
      </c>
      <c r="H1459">
        <v>52.677100000000003</v>
      </c>
      <c r="I1459">
        <v>0</v>
      </c>
      <c r="J1459">
        <v>1.2447999999999999E-3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7344.15</v>
      </c>
      <c r="C1460">
        <v>7118.55</v>
      </c>
      <c r="D1460">
        <v>7118.38</v>
      </c>
      <c r="E1460">
        <v>6615.97</v>
      </c>
      <c r="F1460">
        <v>105.224</v>
      </c>
      <c r="G1460">
        <v>0</v>
      </c>
      <c r="H1460">
        <v>52.882899999999999</v>
      </c>
      <c r="I1460">
        <v>0</v>
      </c>
      <c r="J1460">
        <v>1.2305599999999999E-3</v>
      </c>
      <c r="K1460">
        <v>0.99511499999999997</v>
      </c>
      <c r="L1460">
        <v>0</v>
      </c>
      <c r="M1460" t="s">
        <v>42</v>
      </c>
    </row>
    <row r="1461" spans="1:13" x14ac:dyDescent="0.25">
      <c r="A1461" t="s">
        <v>176</v>
      </c>
      <c r="B1461">
        <v>7346.93</v>
      </c>
      <c r="C1461">
        <v>7120.07</v>
      </c>
      <c r="D1461">
        <v>7119.89</v>
      </c>
      <c r="E1461">
        <v>6616.52</v>
      </c>
      <c r="F1461">
        <v>105.631</v>
      </c>
      <c r="G1461">
        <v>0</v>
      </c>
      <c r="H1461">
        <v>52.849200000000003</v>
      </c>
      <c r="I1461">
        <v>0</v>
      </c>
      <c r="J1461">
        <v>1.2333699999999999E-3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7300.7</v>
      </c>
      <c r="C1462">
        <v>7075.06</v>
      </c>
      <c r="D1462">
        <v>7074.86</v>
      </c>
      <c r="E1462">
        <v>6573.7</v>
      </c>
      <c r="F1462">
        <v>105.261</v>
      </c>
      <c r="G1462">
        <v>0</v>
      </c>
      <c r="H1462">
        <v>54.794400000000003</v>
      </c>
      <c r="I1462">
        <v>0</v>
      </c>
      <c r="J1462">
        <v>1.23996E-3</v>
      </c>
      <c r="K1462">
        <v>0.99511499999999997</v>
      </c>
      <c r="L1462">
        <v>0</v>
      </c>
      <c r="M1462" t="s">
        <v>42</v>
      </c>
    </row>
    <row r="1463" spans="1:13" x14ac:dyDescent="0.25">
      <c r="A1463" t="s">
        <v>176</v>
      </c>
      <c r="B1463">
        <v>7402.63</v>
      </c>
      <c r="C1463">
        <v>7176</v>
      </c>
      <c r="D1463">
        <v>7175.82</v>
      </c>
      <c r="E1463">
        <v>6668.77</v>
      </c>
      <c r="F1463">
        <v>109.154</v>
      </c>
      <c r="G1463">
        <v>0</v>
      </c>
      <c r="H1463">
        <v>52.716099999999997</v>
      </c>
      <c r="I1463">
        <v>0</v>
      </c>
      <c r="J1463">
        <v>1.24446E-3</v>
      </c>
      <c r="K1463">
        <v>0.99511499999999997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7370.88</v>
      </c>
      <c r="C1464">
        <v>7143.56</v>
      </c>
      <c r="D1464">
        <v>7143.37</v>
      </c>
      <c r="E1464">
        <v>6639.02</v>
      </c>
      <c r="F1464">
        <v>106.342</v>
      </c>
      <c r="G1464">
        <v>0</v>
      </c>
      <c r="H1464">
        <v>54.524099999999997</v>
      </c>
      <c r="I1464">
        <v>0</v>
      </c>
      <c r="J1464">
        <v>1.26924E-3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7318.23</v>
      </c>
      <c r="C1465">
        <v>7093.15</v>
      </c>
      <c r="D1465">
        <v>7092.97</v>
      </c>
      <c r="E1465">
        <v>6593.05</v>
      </c>
      <c r="F1465">
        <v>104.071</v>
      </c>
      <c r="G1465">
        <v>0</v>
      </c>
      <c r="H1465">
        <v>52.858499999999999</v>
      </c>
      <c r="I1465">
        <v>0</v>
      </c>
      <c r="J1465">
        <v>1.2906599999999999E-3</v>
      </c>
      <c r="K1465">
        <v>0.995116</v>
      </c>
      <c r="L1465">
        <v>0</v>
      </c>
      <c r="M1465" t="s">
        <v>42</v>
      </c>
    </row>
    <row r="1466" spans="1:13" x14ac:dyDescent="0.25">
      <c r="A1466" t="s">
        <v>176</v>
      </c>
      <c r="B1466">
        <v>7181.12</v>
      </c>
      <c r="C1466">
        <v>6956.31</v>
      </c>
      <c r="D1466">
        <v>6956.13</v>
      </c>
      <c r="E1466">
        <v>6468.84</v>
      </c>
      <c r="F1466">
        <v>99.896000000000001</v>
      </c>
      <c r="G1466">
        <v>0</v>
      </c>
      <c r="H1466">
        <v>53.546500000000002</v>
      </c>
      <c r="I1466">
        <v>0</v>
      </c>
      <c r="J1466">
        <v>1.2325000000000001E-3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7195.52</v>
      </c>
      <c r="C1467">
        <v>6968.61</v>
      </c>
      <c r="D1467">
        <v>6968.43</v>
      </c>
      <c r="E1467">
        <v>6475.78</v>
      </c>
      <c r="F1467">
        <v>100.9</v>
      </c>
      <c r="G1467">
        <v>0</v>
      </c>
      <c r="H1467">
        <v>54.823900000000002</v>
      </c>
      <c r="I1467">
        <v>0</v>
      </c>
      <c r="J1467">
        <v>1.2359300000000001E-3</v>
      </c>
      <c r="K1467">
        <v>0.99511499999999997</v>
      </c>
      <c r="L1467">
        <v>0</v>
      </c>
      <c r="M1467" t="s">
        <v>42</v>
      </c>
    </row>
    <row r="1468" spans="1:13" x14ac:dyDescent="0.25">
      <c r="A1468" t="s">
        <v>176</v>
      </c>
      <c r="B1468">
        <v>7286.75</v>
      </c>
      <c r="C1468">
        <v>7060.43</v>
      </c>
      <c r="D1468">
        <v>7060.25</v>
      </c>
      <c r="E1468">
        <v>6559.8</v>
      </c>
      <c r="F1468">
        <v>104.715</v>
      </c>
      <c r="G1468">
        <v>0</v>
      </c>
      <c r="H1468">
        <v>53.2682</v>
      </c>
      <c r="I1468">
        <v>0</v>
      </c>
      <c r="J1468">
        <v>1.2327E-3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7111.62</v>
      </c>
      <c r="C1469">
        <v>6884.46</v>
      </c>
      <c r="D1469">
        <v>6884.27</v>
      </c>
      <c r="E1469">
        <v>6401.55</v>
      </c>
      <c r="F1469">
        <v>98.502200000000002</v>
      </c>
      <c r="G1469">
        <v>0</v>
      </c>
      <c r="H1469">
        <v>54.143799999999999</v>
      </c>
      <c r="I1469">
        <v>0</v>
      </c>
      <c r="J1469">
        <v>1.3091299999999999E-3</v>
      </c>
      <c r="K1469">
        <v>0.995116</v>
      </c>
      <c r="L1469">
        <v>0</v>
      </c>
      <c r="M1469" t="s">
        <v>42</v>
      </c>
    </row>
    <row r="1470" spans="1:13" x14ac:dyDescent="0.25">
      <c r="A1470" t="s">
        <v>176</v>
      </c>
      <c r="B1470">
        <v>7066.94</v>
      </c>
      <c r="C1470">
        <v>6840.03</v>
      </c>
      <c r="D1470">
        <v>6839.86</v>
      </c>
      <c r="E1470">
        <v>6361.22</v>
      </c>
      <c r="F1470">
        <v>96.078100000000006</v>
      </c>
      <c r="G1470">
        <v>0</v>
      </c>
      <c r="H1470">
        <v>54.488799999999998</v>
      </c>
      <c r="I1470">
        <v>0</v>
      </c>
      <c r="J1470">
        <v>1.2986300000000001E-3</v>
      </c>
      <c r="K1470">
        <v>0.99511499999999997</v>
      </c>
      <c r="L1470">
        <v>0</v>
      </c>
      <c r="M1470" t="s">
        <v>42</v>
      </c>
    </row>
    <row r="1471" spans="1:13" x14ac:dyDescent="0.25">
      <c r="A1471" t="s">
        <v>176</v>
      </c>
      <c r="B1471">
        <v>7136.59</v>
      </c>
      <c r="C1471">
        <v>6910.53</v>
      </c>
      <c r="D1471">
        <v>6910.34</v>
      </c>
      <c r="E1471">
        <v>6423.29</v>
      </c>
      <c r="F1471">
        <v>97.885599999999997</v>
      </c>
      <c r="G1471">
        <v>0</v>
      </c>
      <c r="H1471">
        <v>54.010199999999998</v>
      </c>
      <c r="I1471">
        <v>0</v>
      </c>
      <c r="J1471">
        <v>1.2388099999999999E-3</v>
      </c>
      <c r="K1471">
        <v>0.995116</v>
      </c>
      <c r="L1471">
        <v>0</v>
      </c>
      <c r="M1471" t="s">
        <v>42</v>
      </c>
    </row>
    <row r="1472" spans="1:13" x14ac:dyDescent="0.25">
      <c r="A1472" t="s">
        <v>176</v>
      </c>
      <c r="B1472">
        <v>7212.03</v>
      </c>
      <c r="C1472">
        <v>6986.62</v>
      </c>
      <c r="D1472">
        <v>6986.43</v>
      </c>
      <c r="E1472">
        <v>6497.08</v>
      </c>
      <c r="F1472">
        <v>100.676</v>
      </c>
      <c r="G1472">
        <v>0</v>
      </c>
      <c r="H1472">
        <v>54.807899999999997</v>
      </c>
      <c r="I1472">
        <v>0</v>
      </c>
      <c r="J1472">
        <v>1.23905E-3</v>
      </c>
      <c r="K1472">
        <v>0.995112</v>
      </c>
      <c r="L1472">
        <v>0</v>
      </c>
      <c r="M1472" t="s">
        <v>42</v>
      </c>
    </row>
    <row r="1473" spans="1:13" x14ac:dyDescent="0.25">
      <c r="A1473" t="s">
        <v>176</v>
      </c>
      <c r="B1473">
        <v>7146.05</v>
      </c>
      <c r="C1473">
        <v>6919.29</v>
      </c>
      <c r="D1473">
        <v>6919.11</v>
      </c>
      <c r="E1473">
        <v>6432.3</v>
      </c>
      <c r="F1473">
        <v>98.361699999999999</v>
      </c>
      <c r="G1473">
        <v>0</v>
      </c>
      <c r="H1473">
        <v>54.1721</v>
      </c>
      <c r="I1473">
        <v>0</v>
      </c>
      <c r="J1473">
        <v>1.2774799999999999E-3</v>
      </c>
      <c r="K1473">
        <v>0.995116</v>
      </c>
      <c r="L1473">
        <v>0</v>
      </c>
      <c r="M1473" t="s">
        <v>42</v>
      </c>
    </row>
    <row r="1474" spans="1:13" x14ac:dyDescent="0.25">
      <c r="A1474" t="s">
        <v>176</v>
      </c>
      <c r="B1474">
        <v>7193.23</v>
      </c>
      <c r="C1474">
        <v>6966.28</v>
      </c>
      <c r="D1474">
        <v>6966.09</v>
      </c>
      <c r="E1474">
        <v>6477.16</v>
      </c>
      <c r="F1474">
        <v>100.511</v>
      </c>
      <c r="G1474">
        <v>0</v>
      </c>
      <c r="H1474">
        <v>53.902200000000001</v>
      </c>
      <c r="I1474">
        <v>0</v>
      </c>
      <c r="J1474">
        <v>1.2457799999999999E-3</v>
      </c>
      <c r="K1474">
        <v>0.99511499999999997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7069.58</v>
      </c>
      <c r="C1475">
        <v>6845.11</v>
      </c>
      <c r="D1475">
        <v>6844.92</v>
      </c>
      <c r="E1475">
        <v>6366.36</v>
      </c>
      <c r="F1475">
        <v>95.387</v>
      </c>
      <c r="G1475">
        <v>0</v>
      </c>
      <c r="H1475">
        <v>55.110199999999999</v>
      </c>
      <c r="I1475">
        <v>0</v>
      </c>
      <c r="J1475">
        <v>1.2303100000000001E-3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6987.49</v>
      </c>
      <c r="C1476">
        <v>6762.98</v>
      </c>
      <c r="D1476">
        <v>6762.79</v>
      </c>
      <c r="E1476">
        <v>6289.98</v>
      </c>
      <c r="F1476">
        <v>93.472200000000001</v>
      </c>
      <c r="G1476">
        <v>0</v>
      </c>
      <c r="H1476">
        <v>57.011499999999998</v>
      </c>
      <c r="I1476">
        <v>0</v>
      </c>
      <c r="J1476">
        <v>1.3910299999999999E-3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7020.44</v>
      </c>
      <c r="C1477">
        <v>6795.56</v>
      </c>
      <c r="D1477">
        <v>6795.37</v>
      </c>
      <c r="E1477">
        <v>6319.58</v>
      </c>
      <c r="F1477">
        <v>94.388499999999993</v>
      </c>
      <c r="G1477">
        <v>0</v>
      </c>
      <c r="H1477">
        <v>54.399099999999997</v>
      </c>
      <c r="I1477">
        <v>0</v>
      </c>
      <c r="J1477">
        <v>1.2639400000000001E-3</v>
      </c>
      <c r="K1477">
        <v>0.995116</v>
      </c>
      <c r="L1477">
        <v>0</v>
      </c>
      <c r="M1477" t="s">
        <v>42</v>
      </c>
    </row>
    <row r="1478" spans="1:13" x14ac:dyDescent="0.25">
      <c r="A1478" t="s">
        <v>176</v>
      </c>
      <c r="B1478">
        <v>6904.82</v>
      </c>
      <c r="C1478">
        <v>6678.14</v>
      </c>
      <c r="D1478">
        <v>6677.96</v>
      </c>
      <c r="E1478">
        <v>6211.82</v>
      </c>
      <c r="F1478">
        <v>89.552300000000002</v>
      </c>
      <c r="G1478">
        <v>0</v>
      </c>
      <c r="H1478">
        <v>55.626100000000001</v>
      </c>
      <c r="I1478">
        <v>0</v>
      </c>
      <c r="J1478">
        <v>1.3695999999999999E-3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6954.4</v>
      </c>
      <c r="C1479">
        <v>6729.79</v>
      </c>
      <c r="D1479">
        <v>6729.62</v>
      </c>
      <c r="E1479">
        <v>6260.18</v>
      </c>
      <c r="F1479">
        <v>91.638900000000007</v>
      </c>
      <c r="G1479">
        <v>0</v>
      </c>
      <c r="H1479">
        <v>56.835000000000001</v>
      </c>
      <c r="I1479">
        <v>0</v>
      </c>
      <c r="J1479">
        <v>1.2380799999999999E-3</v>
      </c>
      <c r="K1479">
        <v>0.99511400000000005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6898.69</v>
      </c>
      <c r="C1480">
        <v>6673.65</v>
      </c>
      <c r="D1480">
        <v>6673.48</v>
      </c>
      <c r="E1480">
        <v>6187.62</v>
      </c>
      <c r="F1480">
        <v>88.286299999999997</v>
      </c>
      <c r="G1480">
        <v>0</v>
      </c>
      <c r="H1480">
        <v>57.538699999999999</v>
      </c>
      <c r="I1480">
        <v>0</v>
      </c>
      <c r="J1480">
        <v>1.27713E-3</v>
      </c>
      <c r="K1480">
        <v>0.995116</v>
      </c>
      <c r="L1480">
        <v>0</v>
      </c>
      <c r="M1480" t="s">
        <v>42</v>
      </c>
    </row>
    <row r="1481" spans="1:13" x14ac:dyDescent="0.25">
      <c r="A1481" t="s">
        <v>176</v>
      </c>
      <c r="B1481">
        <v>7114.36</v>
      </c>
      <c r="C1481">
        <v>6889.93</v>
      </c>
      <c r="D1481">
        <v>6889.75</v>
      </c>
      <c r="E1481">
        <v>6392.61</v>
      </c>
      <c r="F1481">
        <v>97.533500000000004</v>
      </c>
      <c r="G1481">
        <v>0</v>
      </c>
      <c r="H1481">
        <v>55.9011</v>
      </c>
      <c r="I1481">
        <v>0</v>
      </c>
      <c r="J1481">
        <v>1.24273E-3</v>
      </c>
      <c r="K1481">
        <v>0.995116</v>
      </c>
      <c r="L1481">
        <v>0</v>
      </c>
      <c r="M1481" t="s">
        <v>42</v>
      </c>
    </row>
    <row r="1482" spans="1:13" x14ac:dyDescent="0.25">
      <c r="A1482" t="s">
        <v>176</v>
      </c>
      <c r="B1482">
        <v>7010.4</v>
      </c>
      <c r="C1482">
        <v>6784.9</v>
      </c>
      <c r="D1482">
        <v>6784.73</v>
      </c>
      <c r="E1482">
        <v>6311.21</v>
      </c>
      <c r="F1482">
        <v>93.917299999999997</v>
      </c>
      <c r="G1482">
        <v>0</v>
      </c>
      <c r="H1482">
        <v>55.592799999999997</v>
      </c>
      <c r="I1482">
        <v>0</v>
      </c>
      <c r="J1482">
        <v>1.23613E-3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7136.8</v>
      </c>
      <c r="C1483">
        <v>6912.4</v>
      </c>
      <c r="D1483">
        <v>6912.24</v>
      </c>
      <c r="E1483">
        <v>6426.76</v>
      </c>
      <c r="F1483">
        <v>100.13</v>
      </c>
      <c r="G1483">
        <v>0</v>
      </c>
      <c r="H1483">
        <v>54.005200000000002</v>
      </c>
      <c r="I1483">
        <v>0</v>
      </c>
      <c r="J1483">
        <v>1.23583E-3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7106.24</v>
      </c>
      <c r="C1484">
        <v>6881.68</v>
      </c>
      <c r="D1484">
        <v>6881.5</v>
      </c>
      <c r="E1484">
        <v>6398.8</v>
      </c>
      <c r="F1484">
        <v>97.391800000000003</v>
      </c>
      <c r="G1484">
        <v>0</v>
      </c>
      <c r="H1484">
        <v>54.295000000000002</v>
      </c>
      <c r="I1484">
        <v>0</v>
      </c>
      <c r="J1484">
        <v>1.32007E-3</v>
      </c>
      <c r="K1484">
        <v>0.99511499999999997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7155.27</v>
      </c>
      <c r="C1485">
        <v>6929.94</v>
      </c>
      <c r="D1485">
        <v>6929.76</v>
      </c>
      <c r="E1485">
        <v>6440.22</v>
      </c>
      <c r="F1485">
        <v>101.024</v>
      </c>
      <c r="G1485">
        <v>0</v>
      </c>
      <c r="H1485">
        <v>53.881500000000003</v>
      </c>
      <c r="I1485">
        <v>0</v>
      </c>
      <c r="J1485">
        <v>1.2324199999999999E-3</v>
      </c>
      <c r="K1485">
        <v>0.99511499999999997</v>
      </c>
      <c r="L1485">
        <v>0</v>
      </c>
      <c r="M1485" t="s">
        <v>42</v>
      </c>
    </row>
    <row r="1486" spans="1:13" x14ac:dyDescent="0.25">
      <c r="A1486" t="s">
        <v>176</v>
      </c>
      <c r="B1486">
        <v>7057.11</v>
      </c>
      <c r="C1486">
        <v>6832.21</v>
      </c>
      <c r="D1486">
        <v>6832.03</v>
      </c>
      <c r="E1486">
        <v>6354</v>
      </c>
      <c r="F1486">
        <v>96.093699999999998</v>
      </c>
      <c r="G1486">
        <v>0</v>
      </c>
      <c r="H1486">
        <v>55.0505</v>
      </c>
      <c r="I1486">
        <v>0</v>
      </c>
      <c r="J1486">
        <v>1.23656E-3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7007.95</v>
      </c>
      <c r="C1487">
        <v>6782.39</v>
      </c>
      <c r="D1487">
        <v>6782.21</v>
      </c>
      <c r="E1487">
        <v>6308.17</v>
      </c>
      <c r="F1487">
        <v>93.240099999999998</v>
      </c>
      <c r="G1487">
        <v>0</v>
      </c>
      <c r="H1487">
        <v>55.277099999999997</v>
      </c>
      <c r="I1487">
        <v>0</v>
      </c>
      <c r="J1487">
        <v>1.2300499999999999E-3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7040.44</v>
      </c>
      <c r="C1488">
        <v>6815.68</v>
      </c>
      <c r="D1488">
        <v>6815.5</v>
      </c>
      <c r="E1488">
        <v>6339.08</v>
      </c>
      <c r="F1488">
        <v>94.786000000000001</v>
      </c>
      <c r="G1488">
        <v>0</v>
      </c>
      <c r="H1488">
        <v>56.218499999999999</v>
      </c>
      <c r="I1488">
        <v>0</v>
      </c>
      <c r="J1488">
        <v>1.2375000000000001E-3</v>
      </c>
      <c r="K1488">
        <v>0.99511499999999997</v>
      </c>
      <c r="L1488">
        <v>0</v>
      </c>
      <c r="M1488" t="s">
        <v>42</v>
      </c>
    </row>
    <row r="1489" spans="1:13" x14ac:dyDescent="0.25">
      <c r="A1489" t="s">
        <v>176</v>
      </c>
      <c r="B1489">
        <v>7152.74</v>
      </c>
      <c r="C1489">
        <v>6928.23</v>
      </c>
      <c r="D1489">
        <v>6928.05</v>
      </c>
      <c r="E1489">
        <v>6443.04</v>
      </c>
      <c r="F1489">
        <v>99.321899999999999</v>
      </c>
      <c r="G1489">
        <v>0</v>
      </c>
      <c r="H1489">
        <v>55.307600000000001</v>
      </c>
      <c r="I1489">
        <v>0</v>
      </c>
      <c r="J1489">
        <v>1.28097E-3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7126.26</v>
      </c>
      <c r="C1490">
        <v>6899.2</v>
      </c>
      <c r="D1490">
        <v>6899.03</v>
      </c>
      <c r="E1490">
        <v>6415.32</v>
      </c>
      <c r="F1490">
        <v>98.244299999999996</v>
      </c>
      <c r="G1490">
        <v>0</v>
      </c>
      <c r="H1490">
        <v>54.591299999999997</v>
      </c>
      <c r="I1490">
        <v>0</v>
      </c>
      <c r="J1490">
        <v>1.3149500000000001E-3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7371.81</v>
      </c>
      <c r="C1491">
        <v>7145.06</v>
      </c>
      <c r="D1491">
        <v>7144.89</v>
      </c>
      <c r="E1491">
        <v>6639.98</v>
      </c>
      <c r="F1491">
        <v>108.408</v>
      </c>
      <c r="G1491">
        <v>0</v>
      </c>
      <c r="H1491">
        <v>52.236199999999997</v>
      </c>
      <c r="I1491">
        <v>0</v>
      </c>
      <c r="J1491">
        <v>1.23409E-3</v>
      </c>
      <c r="K1491">
        <v>0.995116</v>
      </c>
      <c r="L1491">
        <v>0</v>
      </c>
      <c r="M1491" t="s">
        <v>42</v>
      </c>
    </row>
    <row r="1492" spans="1:13" x14ac:dyDescent="0.25">
      <c r="A1492" t="s">
        <v>176</v>
      </c>
      <c r="B1492">
        <v>7362.14</v>
      </c>
      <c r="C1492">
        <v>7136.45</v>
      </c>
      <c r="D1492">
        <v>7136.27</v>
      </c>
      <c r="E1492">
        <v>6632.04</v>
      </c>
      <c r="F1492">
        <v>106.47799999999999</v>
      </c>
      <c r="G1492">
        <v>0</v>
      </c>
      <c r="H1492">
        <v>52.617800000000003</v>
      </c>
      <c r="I1492">
        <v>0</v>
      </c>
      <c r="J1492">
        <v>1.2487900000000001E-3</v>
      </c>
      <c r="K1492">
        <v>0.995116</v>
      </c>
      <c r="L1492">
        <v>0</v>
      </c>
      <c r="M1492" t="s">
        <v>42</v>
      </c>
    </row>
    <row r="1493" spans="1:13" x14ac:dyDescent="0.25">
      <c r="A1493" t="s">
        <v>176</v>
      </c>
      <c r="B1493">
        <v>7348.17</v>
      </c>
      <c r="C1493">
        <v>7123.05</v>
      </c>
      <c r="D1493">
        <v>7122.87</v>
      </c>
      <c r="E1493">
        <v>6619.2</v>
      </c>
      <c r="F1493">
        <v>106.01300000000001</v>
      </c>
      <c r="G1493">
        <v>0</v>
      </c>
      <c r="H1493">
        <v>54.485300000000002</v>
      </c>
      <c r="I1493">
        <v>0</v>
      </c>
      <c r="J1493">
        <v>1.23533E-3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7340.15</v>
      </c>
      <c r="C1494">
        <v>7115.02</v>
      </c>
      <c r="D1494">
        <v>7114.84</v>
      </c>
      <c r="E1494">
        <v>6614</v>
      </c>
      <c r="F1494">
        <v>106.916</v>
      </c>
      <c r="G1494">
        <v>0</v>
      </c>
      <c r="H1494">
        <v>52.025799999999997</v>
      </c>
      <c r="I1494">
        <v>0</v>
      </c>
      <c r="J1494">
        <v>1.2781800000000001E-3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7355.75</v>
      </c>
      <c r="C1495">
        <v>7129.47</v>
      </c>
      <c r="D1495">
        <v>7129.3</v>
      </c>
      <c r="E1495">
        <v>6625.93</v>
      </c>
      <c r="F1495">
        <v>105.346</v>
      </c>
      <c r="G1495">
        <v>0</v>
      </c>
      <c r="H1495">
        <v>52.552100000000003</v>
      </c>
      <c r="I1495">
        <v>0</v>
      </c>
      <c r="J1495">
        <v>1.2356100000000001E-3</v>
      </c>
      <c r="K1495">
        <v>0.99511499999999997</v>
      </c>
      <c r="L1495">
        <v>0</v>
      </c>
      <c r="M1495" t="s">
        <v>42</v>
      </c>
    </row>
    <row r="1496" spans="1:13" x14ac:dyDescent="0.25">
      <c r="A1496" t="s">
        <v>176</v>
      </c>
      <c r="B1496">
        <v>7358.3</v>
      </c>
      <c r="C1496">
        <v>7132.41</v>
      </c>
      <c r="D1496">
        <v>7132.24</v>
      </c>
      <c r="E1496">
        <v>6626.04</v>
      </c>
      <c r="F1496">
        <v>106.176</v>
      </c>
      <c r="G1496">
        <v>0</v>
      </c>
      <c r="H1496">
        <v>52.5886</v>
      </c>
      <c r="I1496">
        <v>0</v>
      </c>
      <c r="J1496">
        <v>1.23774E-3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7400.56</v>
      </c>
      <c r="C1497">
        <v>7175.22</v>
      </c>
      <c r="D1497">
        <v>7175.04</v>
      </c>
      <c r="E1497">
        <v>6669.15</v>
      </c>
      <c r="F1497">
        <v>107.539</v>
      </c>
      <c r="G1497">
        <v>0</v>
      </c>
      <c r="H1497">
        <v>52.808199999999999</v>
      </c>
      <c r="I1497">
        <v>0</v>
      </c>
      <c r="J1497">
        <v>1.2313700000000001E-3</v>
      </c>
      <c r="K1497">
        <v>0.99511000000000005</v>
      </c>
      <c r="L1497">
        <v>0</v>
      </c>
      <c r="M1497" t="s">
        <v>42</v>
      </c>
    </row>
    <row r="1498" spans="1:13" x14ac:dyDescent="0.25">
      <c r="A1498" t="s">
        <v>176</v>
      </c>
      <c r="B1498">
        <v>7412.12</v>
      </c>
      <c r="C1498">
        <v>7172.19</v>
      </c>
      <c r="D1498">
        <v>7172.01</v>
      </c>
      <c r="E1498">
        <v>6661.86</v>
      </c>
      <c r="F1498">
        <v>107.441</v>
      </c>
      <c r="G1498">
        <v>0</v>
      </c>
      <c r="H1498">
        <v>52.518900000000002</v>
      </c>
      <c r="I1498">
        <v>0</v>
      </c>
      <c r="J1498">
        <v>1.2667900000000001E-3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7234.36</v>
      </c>
      <c r="C1499">
        <v>7006.45</v>
      </c>
      <c r="D1499">
        <v>7006.28</v>
      </c>
      <c r="E1499">
        <v>6508.96</v>
      </c>
      <c r="F1499">
        <v>100.803</v>
      </c>
      <c r="G1499">
        <v>0</v>
      </c>
      <c r="H1499">
        <v>53.101199999999999</v>
      </c>
      <c r="I1499">
        <v>0</v>
      </c>
      <c r="J1499">
        <v>1.5111199999999999E-3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7116.84</v>
      </c>
      <c r="C1500">
        <v>6890.31</v>
      </c>
      <c r="D1500">
        <v>6890.13</v>
      </c>
      <c r="E1500">
        <v>6406.65</v>
      </c>
      <c r="F1500">
        <v>96.160799999999995</v>
      </c>
      <c r="G1500">
        <v>0</v>
      </c>
      <c r="H1500">
        <v>54.629300000000001</v>
      </c>
      <c r="I1500">
        <v>0</v>
      </c>
      <c r="J1500">
        <v>1.23029E-3</v>
      </c>
      <c r="K1500">
        <v>0.995116</v>
      </c>
      <c r="L1500">
        <v>0</v>
      </c>
      <c r="M1500" t="s">
        <v>42</v>
      </c>
    </row>
    <row r="1501" spans="1:13" x14ac:dyDescent="0.25">
      <c r="A1501" t="s">
        <v>176</v>
      </c>
      <c r="B1501">
        <v>7174.29</v>
      </c>
      <c r="C1501">
        <v>6948.6</v>
      </c>
      <c r="D1501">
        <v>6948.42</v>
      </c>
      <c r="E1501">
        <v>6458.67</v>
      </c>
      <c r="F1501">
        <v>99.9589</v>
      </c>
      <c r="G1501">
        <v>0</v>
      </c>
      <c r="H1501">
        <v>55.078600000000002</v>
      </c>
      <c r="I1501">
        <v>0</v>
      </c>
      <c r="J1501">
        <v>1.2616299999999999E-3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7183.23</v>
      </c>
      <c r="C1502">
        <v>6957.02</v>
      </c>
      <c r="D1502">
        <v>6956.85</v>
      </c>
      <c r="E1502">
        <v>6468.37</v>
      </c>
      <c r="F1502">
        <v>99.6858</v>
      </c>
      <c r="G1502">
        <v>0</v>
      </c>
      <c r="H1502">
        <v>54.503100000000003</v>
      </c>
      <c r="I1502">
        <v>0</v>
      </c>
      <c r="J1502">
        <v>1.7798899999999999E-3</v>
      </c>
      <c r="K1502">
        <v>0.995116</v>
      </c>
      <c r="L1502">
        <v>0</v>
      </c>
      <c r="M1502" t="s">
        <v>42</v>
      </c>
    </row>
    <row r="1503" spans="1:13" x14ac:dyDescent="0.25">
      <c r="A1503" t="s">
        <v>176</v>
      </c>
      <c r="B1503">
        <v>7223.11</v>
      </c>
      <c r="C1503">
        <v>6994.22</v>
      </c>
      <c r="D1503">
        <v>6994.04</v>
      </c>
      <c r="E1503">
        <v>6500.89</v>
      </c>
      <c r="F1503">
        <v>101.485</v>
      </c>
      <c r="G1503">
        <v>0</v>
      </c>
      <c r="H1503">
        <v>53.681199999999997</v>
      </c>
      <c r="I1503">
        <v>0</v>
      </c>
      <c r="J1503">
        <v>1.2866799999999999E-3</v>
      </c>
      <c r="K1503">
        <v>0.995116</v>
      </c>
      <c r="L1503">
        <v>0</v>
      </c>
      <c r="M1503" t="s">
        <v>42</v>
      </c>
    </row>
    <row r="1504" spans="1:13" x14ac:dyDescent="0.25">
      <c r="A1504" t="s">
        <v>176</v>
      </c>
      <c r="B1504">
        <v>7057.78</v>
      </c>
      <c r="C1504">
        <v>6831.18</v>
      </c>
      <c r="D1504">
        <v>6830.98</v>
      </c>
      <c r="E1504">
        <v>6352.55</v>
      </c>
      <c r="F1504">
        <v>95.250299999999996</v>
      </c>
      <c r="G1504">
        <v>0</v>
      </c>
      <c r="H1504">
        <v>54.653100000000002</v>
      </c>
      <c r="I1504">
        <v>0</v>
      </c>
      <c r="J1504">
        <v>1.2302700000000001E-3</v>
      </c>
      <c r="K1504">
        <v>0.99511400000000005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7034.22</v>
      </c>
      <c r="C1505">
        <v>6806.26</v>
      </c>
      <c r="D1505">
        <v>6806.08</v>
      </c>
      <c r="E1505">
        <v>6319.2</v>
      </c>
      <c r="F1505">
        <v>92.639499999999998</v>
      </c>
      <c r="G1505">
        <v>0</v>
      </c>
      <c r="H1505">
        <v>55.914900000000003</v>
      </c>
      <c r="I1505">
        <v>0</v>
      </c>
      <c r="J1505">
        <v>1.23073E-3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7194.06</v>
      </c>
      <c r="C1506">
        <v>6965.91</v>
      </c>
      <c r="D1506">
        <v>6965.71</v>
      </c>
      <c r="E1506">
        <v>6477.4</v>
      </c>
      <c r="F1506">
        <v>100.178</v>
      </c>
      <c r="G1506">
        <v>0</v>
      </c>
      <c r="H1506">
        <v>55.199300000000001</v>
      </c>
      <c r="I1506">
        <v>0</v>
      </c>
      <c r="J1506">
        <v>1.30678E-3</v>
      </c>
      <c r="K1506">
        <v>0.99511400000000005</v>
      </c>
      <c r="L1506">
        <v>0</v>
      </c>
      <c r="M1506" t="s">
        <v>42</v>
      </c>
    </row>
    <row r="1507" spans="1:25" x14ac:dyDescent="0.25">
      <c r="A1507" t="s">
        <v>176</v>
      </c>
      <c r="B1507">
        <v>7098.84</v>
      </c>
      <c r="C1507">
        <v>6872.98</v>
      </c>
      <c r="D1507">
        <v>6872.79</v>
      </c>
      <c r="E1507">
        <v>6391.17</v>
      </c>
      <c r="F1507">
        <v>96.805999999999997</v>
      </c>
      <c r="G1507">
        <v>0</v>
      </c>
      <c r="H1507">
        <v>54.4833</v>
      </c>
      <c r="I1507">
        <v>0</v>
      </c>
      <c r="J1507">
        <v>1.2325599999999999E-3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6967.21</v>
      </c>
      <c r="C1508">
        <v>6742.59</v>
      </c>
      <c r="D1508">
        <v>6742.39</v>
      </c>
      <c r="E1508">
        <v>6271.68</v>
      </c>
      <c r="F1508">
        <v>91.502399999999994</v>
      </c>
      <c r="G1508">
        <v>0</v>
      </c>
      <c r="H1508">
        <v>54.778599999999997</v>
      </c>
      <c r="I1508">
        <v>0</v>
      </c>
      <c r="J1508">
        <v>1.2597699999999999E-3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6996.32</v>
      </c>
      <c r="C1509">
        <v>6771.73</v>
      </c>
      <c r="D1509">
        <v>6771.55</v>
      </c>
      <c r="E1509">
        <v>6297.34</v>
      </c>
      <c r="F1509">
        <v>94.260800000000003</v>
      </c>
      <c r="G1509">
        <v>0</v>
      </c>
      <c r="H1509">
        <v>54.873399999999997</v>
      </c>
      <c r="I1509">
        <v>0</v>
      </c>
      <c r="J1509">
        <v>1.23028E-3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7010.64</v>
      </c>
      <c r="C1510">
        <v>6785.83</v>
      </c>
      <c r="D1510">
        <v>6785.66</v>
      </c>
      <c r="E1510">
        <v>6310.34</v>
      </c>
      <c r="F1510">
        <v>94.0321</v>
      </c>
      <c r="G1510">
        <v>0</v>
      </c>
      <c r="H1510">
        <v>55.182499999999997</v>
      </c>
      <c r="I1510">
        <v>0</v>
      </c>
      <c r="J1510">
        <v>1.24569E-3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7112.41</v>
      </c>
      <c r="C1511">
        <v>6887.82</v>
      </c>
      <c r="D1511">
        <v>6887.64</v>
      </c>
      <c r="E1511">
        <v>6405.05</v>
      </c>
      <c r="F1511">
        <v>98.538300000000007</v>
      </c>
      <c r="G1511">
        <v>0</v>
      </c>
      <c r="H1511">
        <v>53.8752</v>
      </c>
      <c r="I1511">
        <v>0</v>
      </c>
      <c r="J1511">
        <v>1.2311900000000001E-3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7009.75</v>
      </c>
      <c r="C1512">
        <v>6784.89</v>
      </c>
      <c r="D1512">
        <v>6784.72</v>
      </c>
      <c r="E1512">
        <v>6310.18</v>
      </c>
      <c r="F1512">
        <v>93.961799999999997</v>
      </c>
      <c r="G1512">
        <v>0</v>
      </c>
      <c r="H1512">
        <v>56.314700000000002</v>
      </c>
      <c r="I1512">
        <v>0</v>
      </c>
      <c r="J1512">
        <v>1.2508E-3</v>
      </c>
      <c r="K1512">
        <v>0.995116</v>
      </c>
      <c r="L1512">
        <v>0</v>
      </c>
      <c r="M1512" t="s">
        <v>42</v>
      </c>
      <c r="R1512">
        <f>AVERAGE(B1463:B1512)</f>
        <v>7154.532799999999</v>
      </c>
      <c r="S1512">
        <f>AVERAGE(C1463:C1512)</f>
        <v>6928.4343999999992</v>
      </c>
      <c r="U1512">
        <f>_xlfn.VAR.P(B1463:B1512)</f>
        <v>19549.115536160021</v>
      </c>
      <c r="V1512">
        <f>_xlfn.VAR.P(C1463:C1512)</f>
        <v>19320.700236640008</v>
      </c>
      <c r="X1512">
        <f>1.96*SQRT(U1512)/50</f>
        <v>5.4808715454282391</v>
      </c>
      <c r="Y1512">
        <f>1.96*SQRT(V1512)/50</f>
        <v>5.4487577310457196</v>
      </c>
    </row>
    <row r="1513" spans="1:25" x14ac:dyDescent="0.25">
      <c r="A1513" t="s">
        <v>176</v>
      </c>
      <c r="B1513">
        <v>357839.52110000001</v>
      </c>
      <c r="C1513" t="s">
        <v>36</v>
      </c>
    </row>
    <row r="1514" spans="1:25" x14ac:dyDescent="0.25">
      <c r="A1514" t="s">
        <v>177</v>
      </c>
      <c r="B1514">
        <v>14634.2</v>
      </c>
      <c r="C1514">
        <v>14342</v>
      </c>
      <c r="D1514">
        <v>14341.8</v>
      </c>
      <c r="E1514">
        <v>13824.7</v>
      </c>
      <c r="F1514">
        <v>112.637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1.26964E-3</v>
      </c>
      <c r="M1514">
        <v>0.99511499999999997</v>
      </c>
      <c r="N1514">
        <v>0</v>
      </c>
      <c r="O1514" t="s">
        <v>42</v>
      </c>
    </row>
    <row r="1515" spans="1:25" x14ac:dyDescent="0.25">
      <c r="A1515" t="s">
        <v>177</v>
      </c>
      <c r="B1515">
        <v>14755</v>
      </c>
      <c r="C1515">
        <v>14462.4</v>
      </c>
      <c r="D1515">
        <v>14462.2</v>
      </c>
      <c r="E1515">
        <v>13972.4</v>
      </c>
      <c r="F1515">
        <v>104.97499999999999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1.23375E-3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14810.4</v>
      </c>
      <c r="C1516">
        <v>14519</v>
      </c>
      <c r="D1516">
        <v>14518.8</v>
      </c>
      <c r="E1516">
        <v>14022.9</v>
      </c>
      <c r="F1516">
        <v>107.554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1.2989500000000001E-3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15054.9</v>
      </c>
      <c r="C1517">
        <v>14767.3</v>
      </c>
      <c r="D1517">
        <v>14767.2</v>
      </c>
      <c r="E1517">
        <v>14283.2</v>
      </c>
      <c r="F1517">
        <v>103.538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1.2823999999999999E-3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14915</v>
      </c>
      <c r="C1518">
        <v>14623.8</v>
      </c>
      <c r="D1518">
        <v>14623.6</v>
      </c>
      <c r="E1518">
        <v>14131.8</v>
      </c>
      <c r="F1518">
        <v>106.20699999999999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1.23029E-3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15012.3</v>
      </c>
      <c r="C1519">
        <v>14715.2</v>
      </c>
      <c r="D1519">
        <v>14715</v>
      </c>
      <c r="E1519">
        <v>14226.9</v>
      </c>
      <c r="F1519">
        <v>104.71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1.23032E-3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15022.9</v>
      </c>
      <c r="C1520">
        <v>14734.3</v>
      </c>
      <c r="D1520">
        <v>14734.2</v>
      </c>
      <c r="E1520">
        <v>14224.6</v>
      </c>
      <c r="F1520">
        <v>109.05800000000001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1.2628299999999999E-3</v>
      </c>
      <c r="M1520">
        <v>0.995116</v>
      </c>
      <c r="N1520">
        <v>0</v>
      </c>
      <c r="O1520" t="s">
        <v>42</v>
      </c>
    </row>
    <row r="1521" spans="1:15" x14ac:dyDescent="0.25">
      <c r="A1521" t="s">
        <v>177</v>
      </c>
      <c r="B1521">
        <v>14676.1</v>
      </c>
      <c r="C1521">
        <v>14388</v>
      </c>
      <c r="D1521">
        <v>14387.9</v>
      </c>
      <c r="E1521">
        <v>13898.8</v>
      </c>
      <c r="F1521">
        <v>103.93600000000001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1.3841599999999999E-3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14631.1</v>
      </c>
      <c r="C1522">
        <v>14340.5</v>
      </c>
      <c r="D1522">
        <v>14340.4</v>
      </c>
      <c r="E1522">
        <v>13856.7</v>
      </c>
      <c r="F1522">
        <v>102.798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1.2818E-3</v>
      </c>
      <c r="M1522">
        <v>0.99511499999999997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14963.9</v>
      </c>
      <c r="C1523">
        <v>14668.1</v>
      </c>
      <c r="D1523">
        <v>14668</v>
      </c>
      <c r="E1523">
        <v>14176.6</v>
      </c>
      <c r="F1523">
        <v>105.89700000000001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1.38854E-3</v>
      </c>
      <c r="M1523">
        <v>0.99511499999999997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14987.6</v>
      </c>
      <c r="C1524">
        <v>14695.1</v>
      </c>
      <c r="D1524">
        <v>14695</v>
      </c>
      <c r="E1524">
        <v>14199.1</v>
      </c>
      <c r="F1524">
        <v>106.926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1.2843500000000001E-3</v>
      </c>
      <c r="M1524">
        <v>0.99511499999999997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14837.3</v>
      </c>
      <c r="C1525">
        <v>14547.1</v>
      </c>
      <c r="D1525">
        <v>14546.9</v>
      </c>
      <c r="E1525">
        <v>14055.3</v>
      </c>
      <c r="F1525">
        <v>106.136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1.2410100000000001E-3</v>
      </c>
      <c r="M1525">
        <v>0.99511499999999997</v>
      </c>
      <c r="N1525">
        <v>0</v>
      </c>
      <c r="O1525" t="s">
        <v>42</v>
      </c>
    </row>
    <row r="1526" spans="1:15" x14ac:dyDescent="0.25">
      <c r="A1526" t="s">
        <v>177</v>
      </c>
      <c r="B1526">
        <v>14750.5</v>
      </c>
      <c r="C1526">
        <v>14461.3</v>
      </c>
      <c r="D1526">
        <v>14461.1</v>
      </c>
      <c r="E1526">
        <v>13964.2</v>
      </c>
      <c r="F1526">
        <v>108.29900000000001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1.2664900000000001E-3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15082.5</v>
      </c>
      <c r="C1527">
        <v>14788.3</v>
      </c>
      <c r="D1527">
        <v>14788.1</v>
      </c>
      <c r="E1527">
        <v>14295.2</v>
      </c>
      <c r="F1527">
        <v>107.128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1.24215E-3</v>
      </c>
      <c r="M1527">
        <v>0.99511300000000003</v>
      </c>
      <c r="N1527">
        <v>0</v>
      </c>
      <c r="O1527" t="s">
        <v>42</v>
      </c>
    </row>
    <row r="1528" spans="1:15" x14ac:dyDescent="0.25">
      <c r="A1528" t="s">
        <v>177</v>
      </c>
      <c r="B1528">
        <v>14895.3</v>
      </c>
      <c r="C1528">
        <v>14605.5</v>
      </c>
      <c r="D1528">
        <v>14605.4</v>
      </c>
      <c r="E1528">
        <v>14123.4</v>
      </c>
      <c r="F1528">
        <v>102.889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1.49617E-3</v>
      </c>
      <c r="M1528">
        <v>0.99511499999999997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14756</v>
      </c>
      <c r="C1529">
        <v>14469.7</v>
      </c>
      <c r="D1529">
        <v>14469.5</v>
      </c>
      <c r="E1529">
        <v>13994.2</v>
      </c>
      <c r="F1529">
        <v>100.87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1.23346E-3</v>
      </c>
      <c r="M1529">
        <v>0.995116</v>
      </c>
      <c r="N1529">
        <v>0</v>
      </c>
      <c r="O1529" t="s">
        <v>42</v>
      </c>
    </row>
    <row r="1530" spans="1:15" x14ac:dyDescent="0.25">
      <c r="A1530" t="s">
        <v>177</v>
      </c>
      <c r="B1530">
        <v>14741.4</v>
      </c>
      <c r="C1530">
        <v>14454.2</v>
      </c>
      <c r="D1530">
        <v>14454.1</v>
      </c>
      <c r="E1530">
        <v>13962.3</v>
      </c>
      <c r="F1530">
        <v>105.298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1.3154900000000001E-3</v>
      </c>
      <c r="M1530">
        <v>0.99511499999999997</v>
      </c>
      <c r="N1530">
        <v>0</v>
      </c>
      <c r="O1530" t="s">
        <v>42</v>
      </c>
    </row>
    <row r="1531" spans="1:15" x14ac:dyDescent="0.25">
      <c r="A1531" t="s">
        <v>177</v>
      </c>
      <c r="B1531">
        <v>14620.9</v>
      </c>
      <c r="C1531">
        <v>14327.5</v>
      </c>
      <c r="D1531">
        <v>14327.3</v>
      </c>
      <c r="E1531">
        <v>13829.4</v>
      </c>
      <c r="F1531">
        <v>110.244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1.23204E-3</v>
      </c>
      <c r="M1531">
        <v>0.99511300000000003</v>
      </c>
      <c r="N1531">
        <v>0</v>
      </c>
      <c r="O1531" t="s">
        <v>42</v>
      </c>
    </row>
    <row r="1532" spans="1:15" x14ac:dyDescent="0.25">
      <c r="A1532" t="s">
        <v>177</v>
      </c>
      <c r="B1532">
        <v>14990.1</v>
      </c>
      <c r="C1532">
        <v>14702</v>
      </c>
      <c r="D1532">
        <v>14701.8</v>
      </c>
      <c r="E1532">
        <v>14228.4</v>
      </c>
      <c r="F1532">
        <v>101.46299999999999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1.2319799999999999E-3</v>
      </c>
      <c r="M1532">
        <v>0.995116</v>
      </c>
      <c r="N1532">
        <v>0</v>
      </c>
      <c r="O1532" t="s">
        <v>42</v>
      </c>
    </row>
    <row r="1533" spans="1:15" x14ac:dyDescent="0.25">
      <c r="A1533" t="s">
        <v>177</v>
      </c>
      <c r="B1533">
        <v>14825.6</v>
      </c>
      <c r="C1533">
        <v>14540.2</v>
      </c>
      <c r="D1533">
        <v>14540</v>
      </c>
      <c r="E1533">
        <v>14054.1</v>
      </c>
      <c r="F1533">
        <v>99.384500000000003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1.24734E-3</v>
      </c>
      <c r="M1533">
        <v>0.99511499999999997</v>
      </c>
      <c r="N1533">
        <v>0</v>
      </c>
      <c r="O1533" t="s">
        <v>42</v>
      </c>
    </row>
    <row r="1534" spans="1:15" x14ac:dyDescent="0.25">
      <c r="A1534" t="s">
        <v>177</v>
      </c>
      <c r="B1534">
        <v>14979.3</v>
      </c>
      <c r="C1534">
        <v>14687.7</v>
      </c>
      <c r="D1534">
        <v>14687.5</v>
      </c>
      <c r="E1534">
        <v>14200.5</v>
      </c>
      <c r="F1534">
        <v>104.684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1.2312099999999999E-3</v>
      </c>
      <c r="M1534">
        <v>0.995116</v>
      </c>
      <c r="N1534">
        <v>0</v>
      </c>
      <c r="O1534" t="s">
        <v>42</v>
      </c>
    </row>
    <row r="1535" spans="1:15" x14ac:dyDescent="0.25">
      <c r="A1535" t="s">
        <v>177</v>
      </c>
      <c r="B1535">
        <v>14738</v>
      </c>
      <c r="C1535">
        <v>14451.2</v>
      </c>
      <c r="D1535">
        <v>14451.1</v>
      </c>
      <c r="E1535">
        <v>13963.5</v>
      </c>
      <c r="F1535">
        <v>105.70699999999999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1.2301E-3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14652</v>
      </c>
      <c r="C1536">
        <v>14365.1</v>
      </c>
      <c r="D1536">
        <v>14365</v>
      </c>
      <c r="E1536">
        <v>13846.6</v>
      </c>
      <c r="F1536">
        <v>113.26900000000001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1.23252E-3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14633.9</v>
      </c>
      <c r="C1537">
        <v>14328.5</v>
      </c>
      <c r="D1537">
        <v>14328.3</v>
      </c>
      <c r="E1537">
        <v>13809.1</v>
      </c>
      <c r="F1537">
        <v>113.93300000000001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1.23632E-3</v>
      </c>
      <c r="M1537">
        <v>0.995116</v>
      </c>
      <c r="N1537">
        <v>0</v>
      </c>
      <c r="O1537" t="s">
        <v>42</v>
      </c>
    </row>
    <row r="1538" spans="1:15" x14ac:dyDescent="0.25">
      <c r="A1538" t="s">
        <v>177</v>
      </c>
      <c r="B1538">
        <v>14610.4</v>
      </c>
      <c r="C1538">
        <v>14316.6</v>
      </c>
      <c r="D1538">
        <v>14316.5</v>
      </c>
      <c r="E1538">
        <v>13796.5</v>
      </c>
      <c r="F1538">
        <v>112.693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1.2629E-3</v>
      </c>
      <c r="M1538">
        <v>0.99511499999999997</v>
      </c>
      <c r="N1538">
        <v>0</v>
      </c>
      <c r="O1538" t="s">
        <v>42</v>
      </c>
    </row>
    <row r="1539" spans="1:15" x14ac:dyDescent="0.25">
      <c r="A1539" t="s">
        <v>177</v>
      </c>
      <c r="B1539">
        <v>14729.5</v>
      </c>
      <c r="C1539">
        <v>14439</v>
      </c>
      <c r="D1539">
        <v>14438.8</v>
      </c>
      <c r="E1539">
        <v>13926.2</v>
      </c>
      <c r="F1539">
        <v>112.566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1.2705500000000001E-3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15111.1</v>
      </c>
      <c r="C1540">
        <v>14823.9</v>
      </c>
      <c r="D1540">
        <v>14823.7</v>
      </c>
      <c r="E1540">
        <v>14329.2</v>
      </c>
      <c r="F1540">
        <v>106.392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1.27713E-3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14737.4</v>
      </c>
      <c r="C1541">
        <v>14446.1</v>
      </c>
      <c r="D1541">
        <v>14445.9</v>
      </c>
      <c r="E1541">
        <v>13942.4</v>
      </c>
      <c r="F1541">
        <v>109.714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1.2303800000000001E-3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15085.6</v>
      </c>
      <c r="C1542">
        <v>14798.2</v>
      </c>
      <c r="D1542">
        <v>14798</v>
      </c>
      <c r="E1542">
        <v>14307.8</v>
      </c>
      <c r="F1542">
        <v>105.633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1.274E-3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14801.1</v>
      </c>
      <c r="C1543">
        <v>14513.5</v>
      </c>
      <c r="D1543">
        <v>14513.3</v>
      </c>
      <c r="E1543">
        <v>14017.4</v>
      </c>
      <c r="F1543">
        <v>109.41500000000001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1.2360299999999999E-3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14860</v>
      </c>
      <c r="C1544">
        <v>14572.8</v>
      </c>
      <c r="D1544">
        <v>14572.7</v>
      </c>
      <c r="E1544">
        <v>14092.5</v>
      </c>
      <c r="F1544">
        <v>102.114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1.2307900000000001E-3</v>
      </c>
      <c r="M1544">
        <v>0.99511400000000005</v>
      </c>
      <c r="N1544">
        <v>0</v>
      </c>
      <c r="O1544" t="s">
        <v>42</v>
      </c>
    </row>
    <row r="1545" spans="1:15" x14ac:dyDescent="0.25">
      <c r="A1545" t="s">
        <v>177</v>
      </c>
      <c r="B1545">
        <v>14778.7</v>
      </c>
      <c r="C1545">
        <v>14491.5</v>
      </c>
      <c r="D1545">
        <v>14491.3</v>
      </c>
      <c r="E1545">
        <v>14005.5</v>
      </c>
      <c r="F1545">
        <v>103.773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1.2356999999999999E-3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14826</v>
      </c>
      <c r="C1546">
        <v>14539.1</v>
      </c>
      <c r="D1546">
        <v>14538.9</v>
      </c>
      <c r="E1546">
        <v>14059.2</v>
      </c>
      <c r="F1546">
        <v>101.974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1.23062E-3</v>
      </c>
      <c r="M1546">
        <v>0.99511499999999997</v>
      </c>
      <c r="N1546">
        <v>0</v>
      </c>
      <c r="O1546" t="s">
        <v>42</v>
      </c>
    </row>
    <row r="1547" spans="1:15" x14ac:dyDescent="0.25">
      <c r="A1547" t="s">
        <v>177</v>
      </c>
      <c r="B1547">
        <v>14749.2</v>
      </c>
      <c r="C1547">
        <v>14460.2</v>
      </c>
      <c r="D1547">
        <v>14460</v>
      </c>
      <c r="E1547">
        <v>13973.2</v>
      </c>
      <c r="F1547">
        <v>105.652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1.2880999999999999E-3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14792.8</v>
      </c>
      <c r="C1548">
        <v>14498.3</v>
      </c>
      <c r="D1548">
        <v>14498.1</v>
      </c>
      <c r="E1548">
        <v>14013.9</v>
      </c>
      <c r="F1548">
        <v>104.435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1.2330500000000001E-3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14785.2</v>
      </c>
      <c r="C1549">
        <v>14494.9</v>
      </c>
      <c r="D1549">
        <v>14494.7</v>
      </c>
      <c r="E1549">
        <v>14012.6</v>
      </c>
      <c r="F1549">
        <v>102.52200000000001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1.2321700000000001E-3</v>
      </c>
      <c r="M1549">
        <v>0.995116</v>
      </c>
      <c r="N1549">
        <v>0</v>
      </c>
      <c r="O1549" t="s">
        <v>42</v>
      </c>
    </row>
    <row r="1550" spans="1:15" x14ac:dyDescent="0.25">
      <c r="A1550" t="s">
        <v>177</v>
      </c>
      <c r="B1550">
        <v>14976</v>
      </c>
      <c r="C1550">
        <v>14686.7</v>
      </c>
      <c r="D1550">
        <v>14686.5</v>
      </c>
      <c r="E1550">
        <v>14214</v>
      </c>
      <c r="F1550">
        <v>100.693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1.45224E-3</v>
      </c>
      <c r="M1550">
        <v>0.995116</v>
      </c>
      <c r="N1550">
        <v>0</v>
      </c>
      <c r="O1550" t="s">
        <v>42</v>
      </c>
    </row>
    <row r="1551" spans="1:15" x14ac:dyDescent="0.25">
      <c r="A1551" t="s">
        <v>177</v>
      </c>
      <c r="B1551">
        <v>14987.1</v>
      </c>
      <c r="C1551">
        <v>14698.5</v>
      </c>
      <c r="D1551">
        <v>14698.3</v>
      </c>
      <c r="E1551">
        <v>14216.6</v>
      </c>
      <c r="F1551">
        <v>103.098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1.2313599999999999E-3</v>
      </c>
      <c r="M1551">
        <v>0.995116</v>
      </c>
      <c r="N1551">
        <v>0</v>
      </c>
      <c r="O1551" t="s">
        <v>42</v>
      </c>
    </row>
    <row r="1552" spans="1:15" x14ac:dyDescent="0.25">
      <c r="A1552" t="s">
        <v>177</v>
      </c>
      <c r="B1552">
        <v>14823.6</v>
      </c>
      <c r="C1552">
        <v>14536.3</v>
      </c>
      <c r="D1552">
        <v>14536.2</v>
      </c>
      <c r="E1552">
        <v>14046.2</v>
      </c>
      <c r="F1552">
        <v>104.124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1.2343499999999999E-3</v>
      </c>
      <c r="M1552">
        <v>0.995116</v>
      </c>
      <c r="N1552">
        <v>0</v>
      </c>
      <c r="O1552" t="s">
        <v>42</v>
      </c>
    </row>
    <row r="1553" spans="1:25" x14ac:dyDescent="0.25">
      <c r="A1553" t="s">
        <v>177</v>
      </c>
      <c r="B1553">
        <v>14623.2</v>
      </c>
      <c r="C1553">
        <v>14332.9</v>
      </c>
      <c r="D1553">
        <v>14332.7</v>
      </c>
      <c r="E1553">
        <v>13827.9</v>
      </c>
      <c r="F1553">
        <v>108.61799999999999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1.2316600000000001E-3</v>
      </c>
      <c r="M1553">
        <v>0.99511400000000005</v>
      </c>
      <c r="N1553">
        <v>0</v>
      </c>
      <c r="O1553" t="s">
        <v>42</v>
      </c>
    </row>
    <row r="1554" spans="1:25" x14ac:dyDescent="0.25">
      <c r="A1554" t="s">
        <v>177</v>
      </c>
      <c r="B1554">
        <v>14802.9</v>
      </c>
      <c r="C1554">
        <v>14514.6</v>
      </c>
      <c r="D1554">
        <v>14514.4</v>
      </c>
      <c r="E1554">
        <v>14014.9</v>
      </c>
      <c r="F1554">
        <v>106.898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1.23656E-3</v>
      </c>
      <c r="M1554">
        <v>0.99511499999999997</v>
      </c>
      <c r="N1554">
        <v>0</v>
      </c>
      <c r="O1554" t="s">
        <v>42</v>
      </c>
    </row>
    <row r="1555" spans="1:25" x14ac:dyDescent="0.25">
      <c r="A1555" t="s">
        <v>177</v>
      </c>
      <c r="B1555">
        <v>14753.6</v>
      </c>
      <c r="C1555">
        <v>14460.1</v>
      </c>
      <c r="D1555">
        <v>14460</v>
      </c>
      <c r="E1555">
        <v>13955.2</v>
      </c>
      <c r="F1555">
        <v>109.26300000000001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1.2300799999999999E-3</v>
      </c>
      <c r="M1555">
        <v>0.99511499999999997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14921.9</v>
      </c>
      <c r="C1556">
        <v>14634.1</v>
      </c>
      <c r="D1556">
        <v>14633.9</v>
      </c>
      <c r="E1556">
        <v>14132.6</v>
      </c>
      <c r="F1556">
        <v>108.376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1.23196E-3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14815.5</v>
      </c>
      <c r="C1557">
        <v>14523.2</v>
      </c>
      <c r="D1557">
        <v>14523</v>
      </c>
      <c r="E1557">
        <v>14027.2</v>
      </c>
      <c r="F1557">
        <v>106.78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1.23022E-3</v>
      </c>
      <c r="M1557">
        <v>0.99510699999999996</v>
      </c>
      <c r="N1557">
        <v>0</v>
      </c>
      <c r="O1557" t="s">
        <v>42</v>
      </c>
    </row>
    <row r="1558" spans="1:25" x14ac:dyDescent="0.25">
      <c r="A1558" t="s">
        <v>177</v>
      </c>
      <c r="B1558">
        <v>15088</v>
      </c>
      <c r="C1558">
        <v>14800.1</v>
      </c>
      <c r="D1558">
        <v>14799.9</v>
      </c>
      <c r="E1558">
        <v>14312.1</v>
      </c>
      <c r="F1558">
        <v>106.773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1.2406299999999999E-3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14947.9</v>
      </c>
      <c r="C1559">
        <v>14657.3</v>
      </c>
      <c r="D1559">
        <v>14657.1</v>
      </c>
      <c r="E1559">
        <v>14158.7</v>
      </c>
      <c r="F1559">
        <v>109.283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1.42979E-3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14791.9</v>
      </c>
      <c r="C1560">
        <v>14501.2</v>
      </c>
      <c r="D1560">
        <v>14501</v>
      </c>
      <c r="E1560">
        <v>14024.4</v>
      </c>
      <c r="F1560">
        <v>101.932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1.2475100000000001E-3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14454.7</v>
      </c>
      <c r="C1561">
        <v>14143.3</v>
      </c>
      <c r="D1561">
        <v>14143.1</v>
      </c>
      <c r="E1561">
        <v>13650.8</v>
      </c>
      <c r="F1561">
        <v>106.71299999999999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1.4140299999999999E-3</v>
      </c>
      <c r="M1561">
        <v>0.99511499999999997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14803.6</v>
      </c>
      <c r="C1562">
        <v>14518.3</v>
      </c>
      <c r="D1562">
        <v>14518.1</v>
      </c>
      <c r="E1562">
        <v>14034.2</v>
      </c>
      <c r="F1562">
        <v>102.41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1.2306400000000001E-3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14950.2</v>
      </c>
      <c r="C1563">
        <v>14659.3</v>
      </c>
      <c r="D1563">
        <v>14659.1</v>
      </c>
      <c r="E1563">
        <v>14172</v>
      </c>
      <c r="F1563">
        <v>105.49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1.3666500000000001E-3</v>
      </c>
      <c r="M1563">
        <v>0.995116</v>
      </c>
      <c r="N1563">
        <v>0</v>
      </c>
      <c r="O1563" t="s">
        <v>42</v>
      </c>
    </row>
    <row r="1564" spans="1:25" x14ac:dyDescent="0.25">
      <c r="A1564" t="s">
        <v>177</v>
      </c>
      <c r="B1564">
        <v>15064</v>
      </c>
      <c r="C1564">
        <v>14775.1</v>
      </c>
      <c r="D1564">
        <v>14774.9</v>
      </c>
      <c r="E1564">
        <v>14290.4</v>
      </c>
      <c r="F1564">
        <v>104.67100000000001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1.39061E-3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14843.1</v>
      </c>
      <c r="C1565">
        <v>14556.7</v>
      </c>
      <c r="D1565">
        <v>14556.5</v>
      </c>
      <c r="E1565">
        <v>14081.2</v>
      </c>
      <c r="F1565">
        <v>101.63500000000001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1.37761E-3</v>
      </c>
      <c r="M1565">
        <v>0.99511300000000003</v>
      </c>
      <c r="N1565">
        <v>0</v>
      </c>
      <c r="O1565" t="s">
        <v>42</v>
      </c>
    </row>
    <row r="1566" spans="1:25" x14ac:dyDescent="0.25">
      <c r="A1566" t="s">
        <v>177</v>
      </c>
      <c r="B1566">
        <v>15062.8</v>
      </c>
      <c r="C1566">
        <v>14771.7</v>
      </c>
      <c r="D1566">
        <v>14771.6</v>
      </c>
      <c r="E1566">
        <v>14289.6</v>
      </c>
      <c r="F1566">
        <v>103.248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1.23039E-3</v>
      </c>
      <c r="M1566">
        <v>0.995116</v>
      </c>
      <c r="N1566">
        <v>0</v>
      </c>
      <c r="O1566" t="s">
        <v>42</v>
      </c>
    </row>
    <row r="1567" spans="1:25" x14ac:dyDescent="0.25">
      <c r="A1567" t="s">
        <v>177</v>
      </c>
      <c r="B1567">
        <v>14878.9</v>
      </c>
      <c r="C1567">
        <v>14591.3</v>
      </c>
      <c r="D1567">
        <v>14591.1</v>
      </c>
      <c r="E1567">
        <v>14103.5</v>
      </c>
      <c r="F1567">
        <v>106.324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1.2431499999999999E-3</v>
      </c>
      <c r="M1567">
        <v>0.99511499999999997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14908.9</v>
      </c>
      <c r="C1568">
        <v>14618</v>
      </c>
      <c r="D1568">
        <v>14617.8</v>
      </c>
      <c r="E1568">
        <v>14114.1</v>
      </c>
      <c r="F1568">
        <v>108.182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1.2304900000000001E-3</v>
      </c>
      <c r="M1568">
        <v>0.995116</v>
      </c>
      <c r="N1568">
        <v>0</v>
      </c>
      <c r="O1568" t="s">
        <v>42</v>
      </c>
      <c r="R1568">
        <f>AVERAGE(B1519:B1568)</f>
        <v>14843.23</v>
      </c>
      <c r="S1568">
        <f>AVERAGE(C1519:C1568)</f>
        <v>14552.846000000001</v>
      </c>
      <c r="U1568">
        <f>_xlfn.VAR.P(B1519:B1568)</f>
        <v>22218.502899999974</v>
      </c>
      <c r="V1568">
        <f>_xlfn.VAR.P(C1519:C1568)</f>
        <v>22672.018484000015</v>
      </c>
      <c r="X1568">
        <f>1.96*SQRT(U1568)/50</f>
        <v>5.8431019412856351</v>
      </c>
      <c r="Y1568">
        <f>1.96*SQRT(V1568)/50</f>
        <v>5.9024342845349649</v>
      </c>
    </row>
    <row r="1569" spans="1:14" x14ac:dyDescent="0.25">
      <c r="A1569" t="s">
        <v>178</v>
      </c>
      <c r="B1569">
        <v>742283.94900000002</v>
      </c>
      <c r="C1569" t="s">
        <v>36</v>
      </c>
    </row>
    <row r="1570" spans="1:14" x14ac:dyDescent="0.25">
      <c r="A1570" t="s">
        <v>179</v>
      </c>
      <c r="B1570">
        <v>14768.6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1.2311399999999999E-3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14542.1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1.25876E-3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14641.5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1.2324199999999999E-3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14968.1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1.24402E-3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14823.9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1.2484099999999999E-3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14738.4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2.0058900000000002E-3</v>
      </c>
      <c r="L1575">
        <v>0.995116</v>
      </c>
      <c r="M1575">
        <v>0</v>
      </c>
      <c r="N1575" t="s">
        <v>42</v>
      </c>
    </row>
    <row r="1576" spans="1:14" x14ac:dyDescent="0.25">
      <c r="A1576" t="s">
        <v>179</v>
      </c>
      <c r="B1576">
        <v>15000.5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1.24142E-3</v>
      </c>
      <c r="L1576">
        <v>0.995116</v>
      </c>
      <c r="M1576">
        <v>0</v>
      </c>
      <c r="N1576" t="s">
        <v>42</v>
      </c>
    </row>
    <row r="1577" spans="1:14" x14ac:dyDescent="0.25">
      <c r="A1577" t="s">
        <v>179</v>
      </c>
      <c r="B1577">
        <v>14850.6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1.23117E-3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14841.2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1.26972E-3</v>
      </c>
      <c r="L1578">
        <v>0.99511300000000003</v>
      </c>
      <c r="M1578">
        <v>0</v>
      </c>
      <c r="N1578" t="s">
        <v>42</v>
      </c>
    </row>
    <row r="1579" spans="1:14" x14ac:dyDescent="0.25">
      <c r="A1579" t="s">
        <v>179</v>
      </c>
      <c r="B1579">
        <v>14895.6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1.2305899999999999E-3</v>
      </c>
      <c r="L1579">
        <v>0.99511499999999997</v>
      </c>
      <c r="M1579">
        <v>0</v>
      </c>
      <c r="N1579" t="s">
        <v>42</v>
      </c>
    </row>
    <row r="1580" spans="1:14" x14ac:dyDescent="0.25">
      <c r="A1580" t="s">
        <v>179</v>
      </c>
      <c r="B1580">
        <v>14830.8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1.23197E-3</v>
      </c>
      <c r="L1580">
        <v>0.99511499999999997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15101.2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1.23088E-3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15079.6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1.23189E-3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15100.1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1.23317E-3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14881.9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1.2321299999999999E-3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14908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1.2300600000000001E-3</v>
      </c>
      <c r="L1585">
        <v>0.99511400000000005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14903.6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1.2334500000000001E-3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14691.5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1.2303800000000001E-3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14635.6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15092.2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1.3366700000000001E-3</v>
      </c>
      <c r="L1589">
        <v>0.99511499999999997</v>
      </c>
      <c r="M1589">
        <v>0</v>
      </c>
      <c r="N1589" t="s">
        <v>42</v>
      </c>
    </row>
    <row r="1590" spans="1:14" x14ac:dyDescent="0.25">
      <c r="A1590" t="s">
        <v>179</v>
      </c>
      <c r="B1590">
        <v>14943.9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1.27216E-3</v>
      </c>
      <c r="L1590">
        <v>0.995112</v>
      </c>
      <c r="M1590">
        <v>0</v>
      </c>
      <c r="N1590" t="s">
        <v>42</v>
      </c>
    </row>
    <row r="1591" spans="1:14" x14ac:dyDescent="0.25">
      <c r="A1591" t="s">
        <v>179</v>
      </c>
      <c r="B1591">
        <v>15073.2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1.2930999999999999E-3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14950.6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1.23369E-3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15078.1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1.3474299999999999E-3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14793.8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1.3236700000000001E-3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15037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1.2435600000000001E-3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14960.1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1.23047E-3</v>
      </c>
      <c r="L1596">
        <v>0.99511499999999997</v>
      </c>
      <c r="M1596">
        <v>0</v>
      </c>
      <c r="N1596" t="s">
        <v>42</v>
      </c>
    </row>
    <row r="1597" spans="1:14" x14ac:dyDescent="0.25">
      <c r="A1597" t="s">
        <v>179</v>
      </c>
      <c r="B1597">
        <v>15181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1.49186E-3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15095.6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1.2376399999999999E-3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14805.1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1.32391E-3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15046.8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1.2832E-3</v>
      </c>
      <c r="L1600">
        <v>0.995116</v>
      </c>
      <c r="M1600">
        <v>0</v>
      </c>
      <c r="N1600" t="s">
        <v>42</v>
      </c>
    </row>
    <row r="1601" spans="1:14" x14ac:dyDescent="0.25">
      <c r="A1601" t="s">
        <v>179</v>
      </c>
      <c r="B1601">
        <v>15034.9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1.2315799999999999E-3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14686.8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1.24866E-3</v>
      </c>
      <c r="L1602">
        <v>0.99511499999999997</v>
      </c>
      <c r="M1602">
        <v>0</v>
      </c>
      <c r="N1602" t="s">
        <v>42</v>
      </c>
    </row>
    <row r="1603" spans="1:14" x14ac:dyDescent="0.25">
      <c r="A1603" t="s">
        <v>179</v>
      </c>
      <c r="B1603">
        <v>14646.8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1.2810199999999999E-3</v>
      </c>
      <c r="L1603">
        <v>0.995116</v>
      </c>
      <c r="M1603">
        <v>0</v>
      </c>
      <c r="N1603" t="s">
        <v>42</v>
      </c>
    </row>
    <row r="1604" spans="1:14" x14ac:dyDescent="0.25">
      <c r="A1604" t="s">
        <v>179</v>
      </c>
      <c r="B1604">
        <v>15019.6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1.2600199999999999E-3</v>
      </c>
      <c r="L1604">
        <v>0.995116</v>
      </c>
      <c r="M1604">
        <v>0</v>
      </c>
      <c r="N1604" t="s">
        <v>42</v>
      </c>
    </row>
    <row r="1605" spans="1:14" x14ac:dyDescent="0.25">
      <c r="A1605" t="s">
        <v>179</v>
      </c>
      <c r="B1605">
        <v>15119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1.2829E-3</v>
      </c>
      <c r="L1605">
        <v>0.995116</v>
      </c>
      <c r="M1605">
        <v>0</v>
      </c>
      <c r="N1605" t="s">
        <v>42</v>
      </c>
    </row>
    <row r="1606" spans="1:14" x14ac:dyDescent="0.25">
      <c r="A1606" t="s">
        <v>179</v>
      </c>
      <c r="B1606">
        <v>14893.8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1.2310699999999999E-3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14938.3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1.2642899999999999E-3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14925.7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1.2336700000000001E-3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14973.1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1.23252E-3</v>
      </c>
      <c r="L1609">
        <v>0.99511499999999997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14769.4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1.2691099999999999E-3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14776.9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1.23387E-3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14541.6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1.23427E-3</v>
      </c>
      <c r="L1612">
        <v>0.99511499999999997</v>
      </c>
      <c r="M1612">
        <v>0</v>
      </c>
      <c r="N1612" t="s">
        <v>42</v>
      </c>
    </row>
    <row r="1613" spans="1:14" x14ac:dyDescent="0.25">
      <c r="A1613" t="s">
        <v>179</v>
      </c>
      <c r="B1613">
        <v>14935.3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1.2627000000000001E-3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15041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1.2311799999999999E-3</v>
      </c>
      <c r="L1614">
        <v>0.995116</v>
      </c>
      <c r="M1614">
        <v>0</v>
      </c>
      <c r="N1614" t="s">
        <v>42</v>
      </c>
    </row>
    <row r="1615" spans="1:14" x14ac:dyDescent="0.25">
      <c r="A1615" t="s">
        <v>179</v>
      </c>
      <c r="B1615">
        <v>14966.7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1.2309199999999999E-3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14694.8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1.2692199999999999E-3</v>
      </c>
      <c r="L1616">
        <v>0.99511499999999997</v>
      </c>
      <c r="M1616">
        <v>0</v>
      </c>
      <c r="N1616" t="s">
        <v>42</v>
      </c>
    </row>
    <row r="1617" spans="1:25" x14ac:dyDescent="0.25">
      <c r="A1617" t="s">
        <v>179</v>
      </c>
      <c r="B1617">
        <v>14740.4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1.3334499999999999E-3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14552.5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1.2856899999999999E-3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14545.7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1.24263E-3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14620.6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1.4409799999999999E-3</v>
      </c>
      <c r="L1620">
        <v>0.99511400000000005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14767.5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1.25033E-3</v>
      </c>
      <c r="L1621">
        <v>0.99511400000000005</v>
      </c>
      <c r="M1621">
        <v>0</v>
      </c>
      <c r="N1621" t="s">
        <v>42</v>
      </c>
    </row>
    <row r="1622" spans="1:25" x14ac:dyDescent="0.25">
      <c r="A1622" t="s">
        <v>179</v>
      </c>
      <c r="B1622">
        <v>14952.9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1.23744E-3</v>
      </c>
      <c r="L1622">
        <v>0.995116</v>
      </c>
      <c r="M1622">
        <v>0</v>
      </c>
      <c r="N1622" t="s">
        <v>42</v>
      </c>
    </row>
    <row r="1623" spans="1:25" x14ac:dyDescent="0.25">
      <c r="A1623" t="s">
        <v>179</v>
      </c>
      <c r="B1623">
        <v>11700.4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1.2301E-3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14975.7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1.2393700000000001E-3</v>
      </c>
      <c r="L1624">
        <v>0.995116</v>
      </c>
      <c r="M1624">
        <v>0</v>
      </c>
      <c r="N1624" t="s">
        <v>42</v>
      </c>
      <c r="R1624">
        <f>AVERAGE(B1575:B1624)</f>
        <v>14826.707999999995</v>
      </c>
      <c r="S1624">
        <f>AVERAGE(C1575:C1624)</f>
        <v>0</v>
      </c>
      <c r="U1624">
        <f>_xlfn.VAR.P(B1575:B1624)</f>
        <v>226574.12113600009</v>
      </c>
      <c r="V1624">
        <f>_xlfn.VAR.P(C1575:C1624)</f>
        <v>0</v>
      </c>
      <c r="X1624">
        <f>1.96*SQRT(U1624)/50</f>
        <v>18.659122634851382</v>
      </c>
      <c r="Y1624">
        <f>1.96*SQRT(V1624)/50</f>
        <v>0</v>
      </c>
    </row>
    <row r="1625" spans="1:25" x14ac:dyDescent="0.25">
      <c r="A1625" t="s">
        <v>180</v>
      </c>
      <c r="B1625">
        <v>741437.88199999998</v>
      </c>
      <c r="C1625" t="s">
        <v>36</v>
      </c>
    </row>
    <row r="1626" spans="1:25" x14ac:dyDescent="0.25">
      <c r="A1626" t="s">
        <v>181</v>
      </c>
      <c r="B1626">
        <v>14713.7</v>
      </c>
      <c r="C1626">
        <v>14488</v>
      </c>
      <c r="D1626">
        <v>14487.8</v>
      </c>
      <c r="E1626">
        <v>13989.4</v>
      </c>
      <c r="F1626">
        <v>103.735</v>
      </c>
      <c r="G1626">
        <v>0</v>
      </c>
      <c r="H1626">
        <v>55.582799999999999</v>
      </c>
      <c r="I1626">
        <v>0</v>
      </c>
      <c r="J1626">
        <v>1.26147E-3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15001.3</v>
      </c>
      <c r="C1627">
        <v>14777.2</v>
      </c>
      <c r="D1627">
        <v>14777</v>
      </c>
      <c r="E1627">
        <v>14299.7</v>
      </c>
      <c r="F1627">
        <v>97.273799999999994</v>
      </c>
      <c r="G1627">
        <v>0</v>
      </c>
      <c r="H1627">
        <v>56.859299999999998</v>
      </c>
      <c r="I1627">
        <v>0</v>
      </c>
      <c r="J1627">
        <v>1.2776199999999999E-3</v>
      </c>
      <c r="K1627">
        <v>0.995116</v>
      </c>
      <c r="L1627">
        <v>0</v>
      </c>
      <c r="M1627" t="s">
        <v>42</v>
      </c>
    </row>
    <row r="1628" spans="1:25" x14ac:dyDescent="0.25">
      <c r="A1628" t="s">
        <v>181</v>
      </c>
      <c r="B1628">
        <v>14710.7</v>
      </c>
      <c r="C1628">
        <v>14486.6</v>
      </c>
      <c r="D1628">
        <v>14486.4</v>
      </c>
      <c r="E1628">
        <v>14009.9</v>
      </c>
      <c r="F1628">
        <v>96.961100000000002</v>
      </c>
      <c r="G1628">
        <v>0</v>
      </c>
      <c r="H1628">
        <v>56.8611</v>
      </c>
      <c r="I1628">
        <v>0</v>
      </c>
      <c r="J1628">
        <v>1.2410100000000001E-3</v>
      </c>
      <c r="K1628">
        <v>0.99511499999999997</v>
      </c>
      <c r="L1628">
        <v>0</v>
      </c>
      <c r="M1628" t="s">
        <v>42</v>
      </c>
    </row>
    <row r="1629" spans="1:25" x14ac:dyDescent="0.25">
      <c r="A1629" t="s">
        <v>181</v>
      </c>
      <c r="B1629">
        <v>14678.6</v>
      </c>
      <c r="C1629">
        <v>14454.2</v>
      </c>
      <c r="D1629">
        <v>14454</v>
      </c>
      <c r="E1629">
        <v>13960.4</v>
      </c>
      <c r="F1629">
        <v>101.048</v>
      </c>
      <c r="G1629">
        <v>0</v>
      </c>
      <c r="H1629">
        <v>56.03</v>
      </c>
      <c r="I1629">
        <v>0</v>
      </c>
      <c r="J1629">
        <v>1.27625E-3</v>
      </c>
      <c r="K1629">
        <v>0.995112</v>
      </c>
      <c r="L1629">
        <v>0</v>
      </c>
      <c r="M1629" t="s">
        <v>42</v>
      </c>
    </row>
    <row r="1630" spans="1:25" x14ac:dyDescent="0.25">
      <c r="A1630" t="s">
        <v>181</v>
      </c>
      <c r="B1630">
        <v>14375</v>
      </c>
      <c r="C1630">
        <v>14150.9</v>
      </c>
      <c r="D1630">
        <v>14150.7</v>
      </c>
      <c r="E1630">
        <v>13656.7</v>
      </c>
      <c r="F1630">
        <v>103.146</v>
      </c>
      <c r="G1630">
        <v>0</v>
      </c>
      <c r="H1630">
        <v>56.112099999999998</v>
      </c>
      <c r="I1630">
        <v>0</v>
      </c>
      <c r="J1630">
        <v>1.25022E-3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14898.7</v>
      </c>
      <c r="C1631">
        <v>14674.1</v>
      </c>
      <c r="D1631">
        <v>14673.9</v>
      </c>
      <c r="E1631">
        <v>14195.9</v>
      </c>
      <c r="F1631">
        <v>98.235500000000002</v>
      </c>
      <c r="G1631">
        <v>0</v>
      </c>
      <c r="H1631">
        <v>55.667299999999997</v>
      </c>
      <c r="I1631">
        <v>0</v>
      </c>
      <c r="J1631">
        <v>1.2302599999999999E-3</v>
      </c>
      <c r="K1631">
        <v>0.99511400000000005</v>
      </c>
      <c r="L1631">
        <v>0</v>
      </c>
      <c r="M1631" t="s">
        <v>42</v>
      </c>
    </row>
    <row r="1632" spans="1:25" x14ac:dyDescent="0.25">
      <c r="A1632" t="s">
        <v>181</v>
      </c>
      <c r="B1632">
        <v>14780.3</v>
      </c>
      <c r="C1632">
        <v>14555.7</v>
      </c>
      <c r="D1632">
        <v>14555.5</v>
      </c>
      <c r="E1632">
        <v>14079.6</v>
      </c>
      <c r="F1632">
        <v>97.5411</v>
      </c>
      <c r="G1632">
        <v>0</v>
      </c>
      <c r="H1632">
        <v>56.861800000000002</v>
      </c>
      <c r="I1632">
        <v>0</v>
      </c>
      <c r="J1632">
        <v>1.2300499999999999E-3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14960.4</v>
      </c>
      <c r="C1633">
        <v>14736.2</v>
      </c>
      <c r="D1633">
        <v>14736.1</v>
      </c>
      <c r="E1633">
        <v>14259.2</v>
      </c>
      <c r="F1633">
        <v>97.485299999999995</v>
      </c>
      <c r="G1633">
        <v>0</v>
      </c>
      <c r="H1633">
        <v>57.315100000000001</v>
      </c>
      <c r="I1633">
        <v>0</v>
      </c>
      <c r="J1633">
        <v>1.23128E-3</v>
      </c>
      <c r="K1633">
        <v>0.99511400000000005</v>
      </c>
      <c r="L1633">
        <v>0</v>
      </c>
      <c r="M1633" t="s">
        <v>42</v>
      </c>
    </row>
    <row r="1634" spans="1:13" x14ac:dyDescent="0.25">
      <c r="A1634" t="s">
        <v>181</v>
      </c>
      <c r="B1634">
        <v>14717.8</v>
      </c>
      <c r="C1634">
        <v>14493.1</v>
      </c>
      <c r="D1634">
        <v>14492.9</v>
      </c>
      <c r="E1634">
        <v>14001.1</v>
      </c>
      <c r="F1634">
        <v>100.809</v>
      </c>
      <c r="G1634">
        <v>0</v>
      </c>
      <c r="H1634">
        <v>55.706899999999997</v>
      </c>
      <c r="I1634">
        <v>0</v>
      </c>
      <c r="J1634">
        <v>1.2359000000000001E-3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14725.8</v>
      </c>
      <c r="C1635">
        <v>14499.2</v>
      </c>
      <c r="D1635">
        <v>14499</v>
      </c>
      <c r="E1635">
        <v>13987.4</v>
      </c>
      <c r="F1635">
        <v>105.623</v>
      </c>
      <c r="G1635">
        <v>0</v>
      </c>
      <c r="H1635">
        <v>54.0334</v>
      </c>
      <c r="I1635">
        <v>0</v>
      </c>
      <c r="J1635">
        <v>1.23828E-3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14426</v>
      </c>
      <c r="C1636">
        <v>14200.5</v>
      </c>
      <c r="D1636">
        <v>14200.4</v>
      </c>
      <c r="E1636">
        <v>13688.2</v>
      </c>
      <c r="F1636">
        <v>107.607</v>
      </c>
      <c r="G1636">
        <v>0</v>
      </c>
      <c r="H1636">
        <v>53.764800000000001</v>
      </c>
      <c r="I1636">
        <v>0</v>
      </c>
      <c r="J1636">
        <v>1.23667E-3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14622.3</v>
      </c>
      <c r="C1637">
        <v>14397</v>
      </c>
      <c r="D1637">
        <v>14396.8</v>
      </c>
      <c r="E1637">
        <v>13881.8</v>
      </c>
      <c r="F1637">
        <v>108.163</v>
      </c>
      <c r="G1637">
        <v>0</v>
      </c>
      <c r="H1637">
        <v>53.300800000000002</v>
      </c>
      <c r="I1637">
        <v>0</v>
      </c>
      <c r="J1637">
        <v>1.2361200000000001E-3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14540.3</v>
      </c>
      <c r="C1638">
        <v>14315.3</v>
      </c>
      <c r="D1638">
        <v>14315.1</v>
      </c>
      <c r="E1638">
        <v>13801.3</v>
      </c>
      <c r="F1638">
        <v>109.337</v>
      </c>
      <c r="G1638">
        <v>0</v>
      </c>
      <c r="H1638">
        <v>54.856099999999998</v>
      </c>
      <c r="I1638">
        <v>0</v>
      </c>
      <c r="J1638">
        <v>1.2305300000000001E-3</v>
      </c>
      <c r="K1638">
        <v>0.99511400000000005</v>
      </c>
      <c r="L1638">
        <v>0</v>
      </c>
      <c r="M1638" t="s">
        <v>42</v>
      </c>
    </row>
    <row r="1639" spans="1:13" x14ac:dyDescent="0.25">
      <c r="A1639" t="s">
        <v>181</v>
      </c>
      <c r="B1639">
        <v>14829.1</v>
      </c>
      <c r="C1639">
        <v>14602.9</v>
      </c>
      <c r="D1639">
        <v>14602.7</v>
      </c>
      <c r="E1639">
        <v>14113.8</v>
      </c>
      <c r="F1639">
        <v>100.17400000000001</v>
      </c>
      <c r="G1639">
        <v>0</v>
      </c>
      <c r="H1639">
        <v>55.520499999999998</v>
      </c>
      <c r="I1639">
        <v>0</v>
      </c>
      <c r="J1639">
        <v>1.2303399999999999E-3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14691.8</v>
      </c>
      <c r="C1640">
        <v>14466.5</v>
      </c>
      <c r="D1640">
        <v>14466.3</v>
      </c>
      <c r="E1640">
        <v>13976.8</v>
      </c>
      <c r="F1640">
        <v>100.479</v>
      </c>
      <c r="G1640">
        <v>0</v>
      </c>
      <c r="H1640">
        <v>56.110700000000001</v>
      </c>
      <c r="I1640">
        <v>0</v>
      </c>
      <c r="J1640">
        <v>1.23657E-3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14614.2</v>
      </c>
      <c r="C1641">
        <v>14388.4</v>
      </c>
      <c r="D1641">
        <v>14388.3</v>
      </c>
      <c r="E1641">
        <v>13897.6</v>
      </c>
      <c r="F1641">
        <v>103.143</v>
      </c>
      <c r="G1641">
        <v>0</v>
      </c>
      <c r="H1641">
        <v>55.71</v>
      </c>
      <c r="I1641">
        <v>0</v>
      </c>
      <c r="J1641">
        <v>1.2831699999999999E-3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14617.4</v>
      </c>
      <c r="C1642">
        <v>14391.5</v>
      </c>
      <c r="D1642">
        <v>14391.3</v>
      </c>
      <c r="E1642">
        <v>13898</v>
      </c>
      <c r="F1642">
        <v>101.693</v>
      </c>
      <c r="G1642">
        <v>0</v>
      </c>
      <c r="H1642">
        <v>56.158900000000003</v>
      </c>
      <c r="I1642">
        <v>0</v>
      </c>
      <c r="J1642">
        <v>1.36656E-3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14842.2</v>
      </c>
      <c r="C1643">
        <v>14615.1</v>
      </c>
      <c r="D1643">
        <v>14614.9</v>
      </c>
      <c r="E1643">
        <v>14135.8</v>
      </c>
      <c r="F1643">
        <v>97.620699999999999</v>
      </c>
      <c r="G1643">
        <v>0</v>
      </c>
      <c r="H1643">
        <v>55.536099999999998</v>
      </c>
      <c r="I1643">
        <v>0</v>
      </c>
      <c r="J1643">
        <v>1.23007E-3</v>
      </c>
      <c r="K1643">
        <v>0.995116</v>
      </c>
      <c r="L1643">
        <v>0</v>
      </c>
      <c r="M1643" t="s">
        <v>42</v>
      </c>
    </row>
    <row r="1644" spans="1:13" x14ac:dyDescent="0.25">
      <c r="A1644" t="s">
        <v>181</v>
      </c>
      <c r="B1644">
        <v>14765.2</v>
      </c>
      <c r="C1644">
        <v>14538.7</v>
      </c>
      <c r="D1644">
        <v>14538.6</v>
      </c>
      <c r="E1644">
        <v>14053.7</v>
      </c>
      <c r="F1644">
        <v>99.638099999999994</v>
      </c>
      <c r="G1644">
        <v>0</v>
      </c>
      <c r="H1644">
        <v>56.182000000000002</v>
      </c>
      <c r="I1644">
        <v>0</v>
      </c>
      <c r="J1644">
        <v>1.2581700000000001E-3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14784.7</v>
      </c>
      <c r="C1645">
        <v>14560.6</v>
      </c>
      <c r="D1645">
        <v>14560.4</v>
      </c>
      <c r="E1645">
        <v>14082.3</v>
      </c>
      <c r="F1645">
        <v>97.465800000000002</v>
      </c>
      <c r="G1645">
        <v>0</v>
      </c>
      <c r="H1645">
        <v>56.556199999999997</v>
      </c>
      <c r="I1645">
        <v>0</v>
      </c>
      <c r="J1645">
        <v>1.2578000000000001E-3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14668.2</v>
      </c>
      <c r="C1646">
        <v>14443.7</v>
      </c>
      <c r="D1646">
        <v>14443.5</v>
      </c>
      <c r="E1646">
        <v>13955.1</v>
      </c>
      <c r="F1646">
        <v>100.875</v>
      </c>
      <c r="G1646">
        <v>0</v>
      </c>
      <c r="H1646">
        <v>56.291800000000002</v>
      </c>
      <c r="I1646">
        <v>0</v>
      </c>
      <c r="J1646">
        <v>1.2391800000000001E-3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14716.7</v>
      </c>
      <c r="C1647">
        <v>14491</v>
      </c>
      <c r="D1647">
        <v>14490.7</v>
      </c>
      <c r="E1647">
        <v>14002.3</v>
      </c>
      <c r="F1647">
        <v>99.214200000000005</v>
      </c>
      <c r="G1647">
        <v>0</v>
      </c>
      <c r="H1647">
        <v>56.996600000000001</v>
      </c>
      <c r="I1647">
        <v>0</v>
      </c>
      <c r="J1647">
        <v>1.2397300000000001E-3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14914.8</v>
      </c>
      <c r="C1648">
        <v>14691.3</v>
      </c>
      <c r="D1648">
        <v>14691.1</v>
      </c>
      <c r="E1648">
        <v>14210.5</v>
      </c>
      <c r="F1648">
        <v>98.180999999999997</v>
      </c>
      <c r="G1648">
        <v>0</v>
      </c>
      <c r="H1648">
        <v>57.1646</v>
      </c>
      <c r="I1648">
        <v>0</v>
      </c>
      <c r="J1648">
        <v>1.2348400000000001E-3</v>
      </c>
      <c r="K1648">
        <v>0.99511499999999997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14862.4</v>
      </c>
      <c r="C1649">
        <v>14638.1</v>
      </c>
      <c r="D1649">
        <v>14637.9</v>
      </c>
      <c r="E1649">
        <v>14163.7</v>
      </c>
      <c r="F1649">
        <v>97.398200000000003</v>
      </c>
      <c r="G1649">
        <v>0</v>
      </c>
      <c r="H1649">
        <v>57.748699999999999</v>
      </c>
      <c r="I1649">
        <v>0</v>
      </c>
      <c r="J1649">
        <v>1.2373799999999999E-3</v>
      </c>
      <c r="K1649">
        <v>0.995116</v>
      </c>
      <c r="L1649">
        <v>0</v>
      </c>
      <c r="M1649" t="s">
        <v>42</v>
      </c>
    </row>
    <row r="1650" spans="1:13" x14ac:dyDescent="0.25">
      <c r="A1650" t="s">
        <v>181</v>
      </c>
      <c r="B1650">
        <v>14526.2</v>
      </c>
      <c r="C1650">
        <v>14302</v>
      </c>
      <c r="D1650">
        <v>14301.8</v>
      </c>
      <c r="E1650">
        <v>13810.9</v>
      </c>
      <c r="F1650">
        <v>101.29300000000001</v>
      </c>
      <c r="G1650">
        <v>0</v>
      </c>
      <c r="H1650">
        <v>56.926200000000001</v>
      </c>
      <c r="I1650">
        <v>0</v>
      </c>
      <c r="J1650">
        <v>1.37714E-3</v>
      </c>
      <c r="K1650">
        <v>0.995116</v>
      </c>
      <c r="L1650">
        <v>0</v>
      </c>
      <c r="M1650" t="s">
        <v>42</v>
      </c>
    </row>
    <row r="1651" spans="1:13" x14ac:dyDescent="0.25">
      <c r="A1651" t="s">
        <v>181</v>
      </c>
      <c r="B1651">
        <v>14532</v>
      </c>
      <c r="C1651">
        <v>14307</v>
      </c>
      <c r="D1651">
        <v>14306.8</v>
      </c>
      <c r="E1651">
        <v>13800.4</v>
      </c>
      <c r="F1651">
        <v>105.41500000000001</v>
      </c>
      <c r="G1651">
        <v>0</v>
      </c>
      <c r="H1651">
        <v>53.609000000000002</v>
      </c>
      <c r="I1651">
        <v>0</v>
      </c>
      <c r="J1651">
        <v>1.2438900000000001E-3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14637.2</v>
      </c>
      <c r="C1652">
        <v>14412.7</v>
      </c>
      <c r="D1652">
        <v>14412.5</v>
      </c>
      <c r="E1652">
        <v>13900.5</v>
      </c>
      <c r="F1652">
        <v>108.402</v>
      </c>
      <c r="G1652">
        <v>0</v>
      </c>
      <c r="H1652">
        <v>54.795099999999998</v>
      </c>
      <c r="I1652">
        <v>0</v>
      </c>
      <c r="J1652">
        <v>1.23824E-3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14404.6</v>
      </c>
      <c r="C1653">
        <v>14179.1</v>
      </c>
      <c r="D1653">
        <v>14179</v>
      </c>
      <c r="E1653">
        <v>13668.2</v>
      </c>
      <c r="F1653">
        <v>107.104</v>
      </c>
      <c r="G1653">
        <v>0</v>
      </c>
      <c r="H1653">
        <v>55.009099999999997</v>
      </c>
      <c r="I1653">
        <v>0</v>
      </c>
      <c r="J1653">
        <v>1.2318699999999999E-3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14562</v>
      </c>
      <c r="C1654">
        <v>14335.8</v>
      </c>
      <c r="D1654">
        <v>14335.6</v>
      </c>
      <c r="E1654">
        <v>13820.3</v>
      </c>
      <c r="F1654">
        <v>108.03</v>
      </c>
      <c r="G1654">
        <v>0</v>
      </c>
      <c r="H1654">
        <v>53.404499999999999</v>
      </c>
      <c r="I1654">
        <v>0</v>
      </c>
      <c r="J1654">
        <v>1.2358E-3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14689.7</v>
      </c>
      <c r="C1655">
        <v>14464.1</v>
      </c>
      <c r="D1655">
        <v>14463.9</v>
      </c>
      <c r="E1655">
        <v>13966.2</v>
      </c>
      <c r="F1655">
        <v>103.212</v>
      </c>
      <c r="G1655">
        <v>0</v>
      </c>
      <c r="H1655">
        <v>55.0227</v>
      </c>
      <c r="I1655">
        <v>0</v>
      </c>
      <c r="J1655">
        <v>1.2497599999999999E-3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14835.7</v>
      </c>
      <c r="C1656">
        <v>14607.5</v>
      </c>
      <c r="D1656">
        <v>14607.3</v>
      </c>
      <c r="E1656">
        <v>14126.3</v>
      </c>
      <c r="F1656">
        <v>98.067700000000002</v>
      </c>
      <c r="G1656">
        <v>0</v>
      </c>
      <c r="H1656">
        <v>55.869100000000003</v>
      </c>
      <c r="I1656">
        <v>0</v>
      </c>
      <c r="J1656">
        <v>1.2404499999999999E-3</v>
      </c>
      <c r="K1656">
        <v>0.995116</v>
      </c>
      <c r="L1656">
        <v>0</v>
      </c>
      <c r="M1656" t="s">
        <v>42</v>
      </c>
    </row>
    <row r="1657" spans="1:13" x14ac:dyDescent="0.25">
      <c r="A1657" t="s">
        <v>181</v>
      </c>
      <c r="B1657">
        <v>14854.4</v>
      </c>
      <c r="C1657">
        <v>14629.4</v>
      </c>
      <c r="D1657">
        <v>14629.2</v>
      </c>
      <c r="E1657">
        <v>14133.9</v>
      </c>
      <c r="F1657">
        <v>100.488</v>
      </c>
      <c r="G1657">
        <v>0</v>
      </c>
      <c r="H1657">
        <v>55.869700000000002</v>
      </c>
      <c r="I1657">
        <v>0</v>
      </c>
      <c r="J1657">
        <v>1.23007E-3</v>
      </c>
      <c r="K1657">
        <v>0.99511499999999997</v>
      </c>
      <c r="L1657">
        <v>0</v>
      </c>
      <c r="M1657" t="s">
        <v>42</v>
      </c>
    </row>
    <row r="1658" spans="1:13" x14ac:dyDescent="0.25">
      <c r="A1658" t="s">
        <v>181</v>
      </c>
      <c r="B1658">
        <v>14682.1</v>
      </c>
      <c r="C1658">
        <v>14456.6</v>
      </c>
      <c r="D1658">
        <v>14456.4</v>
      </c>
      <c r="E1658">
        <v>13954.9</v>
      </c>
      <c r="F1658">
        <v>104.292</v>
      </c>
      <c r="G1658">
        <v>0</v>
      </c>
      <c r="H1658">
        <v>54.895200000000003</v>
      </c>
      <c r="I1658">
        <v>0</v>
      </c>
      <c r="J1658">
        <v>1.3171400000000001E-3</v>
      </c>
      <c r="K1658">
        <v>0.995116</v>
      </c>
      <c r="L1658">
        <v>0</v>
      </c>
      <c r="M1658" t="s">
        <v>42</v>
      </c>
    </row>
    <row r="1659" spans="1:13" x14ac:dyDescent="0.25">
      <c r="A1659" t="s">
        <v>181</v>
      </c>
      <c r="B1659">
        <v>14825.8</v>
      </c>
      <c r="C1659">
        <v>14600.3</v>
      </c>
      <c r="D1659">
        <v>14600.1</v>
      </c>
      <c r="E1659">
        <v>14110.6</v>
      </c>
      <c r="F1659">
        <v>100.134</v>
      </c>
      <c r="G1659">
        <v>0</v>
      </c>
      <c r="H1659">
        <v>56.543199999999999</v>
      </c>
      <c r="I1659">
        <v>0</v>
      </c>
      <c r="J1659">
        <v>1.23028E-3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14947.8</v>
      </c>
      <c r="C1660">
        <v>14724.2</v>
      </c>
      <c r="D1660">
        <v>14724</v>
      </c>
      <c r="E1660">
        <v>14249.5</v>
      </c>
      <c r="F1660">
        <v>96.183499999999995</v>
      </c>
      <c r="G1660">
        <v>0</v>
      </c>
      <c r="H1660">
        <v>57.909300000000002</v>
      </c>
      <c r="I1660">
        <v>0</v>
      </c>
      <c r="J1660">
        <v>1.2346E-3</v>
      </c>
      <c r="K1660">
        <v>0.99511499999999997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14877.5</v>
      </c>
      <c r="C1661">
        <v>14652</v>
      </c>
      <c r="D1661">
        <v>14651.8</v>
      </c>
      <c r="E1661">
        <v>14165.2</v>
      </c>
      <c r="F1661">
        <v>98.649799999999999</v>
      </c>
      <c r="G1661">
        <v>0</v>
      </c>
      <c r="H1661">
        <v>56.2836</v>
      </c>
      <c r="I1661">
        <v>0</v>
      </c>
      <c r="J1661">
        <v>1.29663E-3</v>
      </c>
      <c r="K1661">
        <v>0.99511499999999997</v>
      </c>
      <c r="L1661">
        <v>0</v>
      </c>
      <c r="M1661" t="s">
        <v>42</v>
      </c>
    </row>
    <row r="1662" spans="1:13" x14ac:dyDescent="0.25">
      <c r="A1662" t="s">
        <v>181</v>
      </c>
      <c r="B1662">
        <v>14617.7</v>
      </c>
      <c r="C1662">
        <v>14392.3</v>
      </c>
      <c r="D1662">
        <v>14392.1</v>
      </c>
      <c r="E1662">
        <v>13908.3</v>
      </c>
      <c r="F1662">
        <v>101.71</v>
      </c>
      <c r="G1662">
        <v>0</v>
      </c>
      <c r="H1662">
        <v>55.7316</v>
      </c>
      <c r="I1662">
        <v>0</v>
      </c>
      <c r="J1662">
        <v>1.23076E-3</v>
      </c>
      <c r="K1662">
        <v>0.995116</v>
      </c>
      <c r="L1662">
        <v>0</v>
      </c>
      <c r="M1662" t="s">
        <v>42</v>
      </c>
    </row>
    <row r="1663" spans="1:13" x14ac:dyDescent="0.25">
      <c r="A1663" t="s">
        <v>181</v>
      </c>
      <c r="B1663">
        <v>14901.2</v>
      </c>
      <c r="C1663">
        <v>14676.3</v>
      </c>
      <c r="D1663">
        <v>14676.1</v>
      </c>
      <c r="E1663">
        <v>14192.2</v>
      </c>
      <c r="F1663">
        <v>98.44</v>
      </c>
      <c r="G1663">
        <v>0</v>
      </c>
      <c r="H1663">
        <v>56.302100000000003</v>
      </c>
      <c r="I1663">
        <v>0</v>
      </c>
      <c r="J1663">
        <v>1.2311399999999999E-3</v>
      </c>
      <c r="K1663">
        <v>0.99511499999999997</v>
      </c>
      <c r="L1663">
        <v>0</v>
      </c>
      <c r="M1663" t="s">
        <v>42</v>
      </c>
    </row>
    <row r="1664" spans="1:13" x14ac:dyDescent="0.25">
      <c r="A1664" t="s">
        <v>181</v>
      </c>
      <c r="B1664">
        <v>14795.8</v>
      </c>
      <c r="C1664">
        <v>14571.9</v>
      </c>
      <c r="D1664">
        <v>14571.7</v>
      </c>
      <c r="E1664">
        <v>14089.2</v>
      </c>
      <c r="F1664">
        <v>98.927499999999995</v>
      </c>
      <c r="G1664">
        <v>0</v>
      </c>
      <c r="H1664">
        <v>56.381599999999999</v>
      </c>
      <c r="I1664">
        <v>0</v>
      </c>
      <c r="J1664">
        <v>1.2495799999999999E-3</v>
      </c>
      <c r="K1664">
        <v>0.995116</v>
      </c>
      <c r="L1664">
        <v>0</v>
      </c>
      <c r="M1664" t="s">
        <v>42</v>
      </c>
    </row>
    <row r="1665" spans="1:25" x14ac:dyDescent="0.25">
      <c r="A1665" t="s">
        <v>181</v>
      </c>
      <c r="B1665">
        <v>14919.7</v>
      </c>
      <c r="C1665">
        <v>14695.9</v>
      </c>
      <c r="D1665">
        <v>14695.7</v>
      </c>
      <c r="E1665">
        <v>14211.5</v>
      </c>
      <c r="F1665">
        <v>99.346199999999996</v>
      </c>
      <c r="G1665">
        <v>0</v>
      </c>
      <c r="H1665">
        <v>56.160600000000002</v>
      </c>
      <c r="I1665">
        <v>0</v>
      </c>
      <c r="J1665">
        <v>1.2838700000000001E-3</v>
      </c>
      <c r="K1665">
        <v>0.99510399999999999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14707.4</v>
      </c>
      <c r="C1666">
        <v>14483.2</v>
      </c>
      <c r="D1666">
        <v>14483</v>
      </c>
      <c r="E1666">
        <v>13995.6</v>
      </c>
      <c r="F1666">
        <v>100.65300000000001</v>
      </c>
      <c r="G1666">
        <v>0</v>
      </c>
      <c r="H1666">
        <v>56.926400000000001</v>
      </c>
      <c r="I1666">
        <v>0</v>
      </c>
      <c r="J1666">
        <v>1.2308600000000001E-3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14807.6</v>
      </c>
      <c r="C1667">
        <v>14582.8</v>
      </c>
      <c r="D1667">
        <v>14582.6</v>
      </c>
      <c r="E1667">
        <v>14091.2</v>
      </c>
      <c r="F1667">
        <v>101.123</v>
      </c>
      <c r="G1667">
        <v>0</v>
      </c>
      <c r="H1667">
        <v>54.661000000000001</v>
      </c>
      <c r="I1667">
        <v>0</v>
      </c>
      <c r="J1667">
        <v>1.24398E-3</v>
      </c>
      <c r="K1667">
        <v>0.99511499999999997</v>
      </c>
      <c r="L1667">
        <v>0</v>
      </c>
      <c r="M1667" t="s">
        <v>42</v>
      </c>
    </row>
    <row r="1668" spans="1:25" x14ac:dyDescent="0.25">
      <c r="A1668" t="s">
        <v>181</v>
      </c>
      <c r="B1668">
        <v>14715.9</v>
      </c>
      <c r="C1668">
        <v>14489.8</v>
      </c>
      <c r="D1668">
        <v>14489.6</v>
      </c>
      <c r="E1668">
        <v>13974.6</v>
      </c>
      <c r="F1668">
        <v>106.96899999999999</v>
      </c>
      <c r="G1668">
        <v>0</v>
      </c>
      <c r="H1668">
        <v>53.904000000000003</v>
      </c>
      <c r="I1668">
        <v>0</v>
      </c>
      <c r="J1668">
        <v>1.2319500000000001E-3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14475.6</v>
      </c>
      <c r="C1669">
        <v>14249.7</v>
      </c>
      <c r="D1669">
        <v>14249.5</v>
      </c>
      <c r="E1669">
        <v>13742.4</v>
      </c>
      <c r="F1669">
        <v>105.709</v>
      </c>
      <c r="G1669">
        <v>0</v>
      </c>
      <c r="H1669">
        <v>54.506399999999999</v>
      </c>
      <c r="I1669">
        <v>0</v>
      </c>
      <c r="J1669">
        <v>1.23018E-3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14361.5</v>
      </c>
      <c r="C1670">
        <v>14133.5</v>
      </c>
      <c r="D1670">
        <v>14133.4</v>
      </c>
      <c r="E1670">
        <v>13617.7</v>
      </c>
      <c r="F1670">
        <v>108.32899999999999</v>
      </c>
      <c r="G1670">
        <v>0</v>
      </c>
      <c r="H1670">
        <v>53.233899999999998</v>
      </c>
      <c r="I1670">
        <v>0</v>
      </c>
      <c r="J1670">
        <v>1.23017E-3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14633.4</v>
      </c>
      <c r="C1671">
        <v>14406.1</v>
      </c>
      <c r="D1671">
        <v>14405.9</v>
      </c>
      <c r="E1671">
        <v>13898.4</v>
      </c>
      <c r="F1671">
        <v>105.55200000000001</v>
      </c>
      <c r="G1671">
        <v>0</v>
      </c>
      <c r="H1671">
        <v>55.6038</v>
      </c>
      <c r="I1671">
        <v>0</v>
      </c>
      <c r="J1671">
        <v>1.2723000000000001E-3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14845.2</v>
      </c>
      <c r="C1672">
        <v>14616.8</v>
      </c>
      <c r="D1672">
        <v>14616.6</v>
      </c>
      <c r="E1672">
        <v>14131.5</v>
      </c>
      <c r="F1672">
        <v>97.089299999999994</v>
      </c>
      <c r="G1672">
        <v>0</v>
      </c>
      <c r="H1672">
        <v>56.552799999999998</v>
      </c>
      <c r="I1672">
        <v>0</v>
      </c>
      <c r="J1672">
        <v>1.2847900000000001E-3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14783.5</v>
      </c>
      <c r="C1673">
        <v>14558.8</v>
      </c>
      <c r="D1673">
        <v>14558.6</v>
      </c>
      <c r="E1673">
        <v>14076.3</v>
      </c>
      <c r="F1673">
        <v>98.315899999999999</v>
      </c>
      <c r="G1673">
        <v>0</v>
      </c>
      <c r="H1673">
        <v>56.5413</v>
      </c>
      <c r="I1673">
        <v>0</v>
      </c>
      <c r="J1673">
        <v>1.3393999999999999E-3</v>
      </c>
      <c r="K1673">
        <v>0.99511499999999997</v>
      </c>
      <c r="L1673">
        <v>0</v>
      </c>
      <c r="M1673" t="s">
        <v>42</v>
      </c>
    </row>
    <row r="1674" spans="1:25" x14ac:dyDescent="0.25">
      <c r="A1674" t="s">
        <v>181</v>
      </c>
      <c r="B1674">
        <v>14812.5</v>
      </c>
      <c r="C1674">
        <v>14587.3</v>
      </c>
      <c r="D1674">
        <v>14587.1</v>
      </c>
      <c r="E1674">
        <v>14097</v>
      </c>
      <c r="F1674">
        <v>101.23399999999999</v>
      </c>
      <c r="G1674">
        <v>0</v>
      </c>
      <c r="H1674">
        <v>56.626600000000003</v>
      </c>
      <c r="I1674">
        <v>0</v>
      </c>
      <c r="J1674">
        <v>1.2300499999999999E-3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14743.4</v>
      </c>
      <c r="C1675">
        <v>14511.5</v>
      </c>
      <c r="D1675">
        <v>14511.3</v>
      </c>
      <c r="E1675">
        <v>14022.9</v>
      </c>
      <c r="F1675">
        <v>101.736</v>
      </c>
      <c r="G1675">
        <v>0</v>
      </c>
      <c r="H1675">
        <v>57.131500000000003</v>
      </c>
      <c r="I1675">
        <v>0</v>
      </c>
      <c r="J1675">
        <v>1.2300499999999999E-3</v>
      </c>
      <c r="K1675">
        <v>0.995116</v>
      </c>
      <c r="L1675">
        <v>0</v>
      </c>
      <c r="M1675" t="s">
        <v>42</v>
      </c>
    </row>
    <row r="1676" spans="1:25" x14ac:dyDescent="0.25">
      <c r="A1676" t="s">
        <v>181</v>
      </c>
      <c r="B1676">
        <v>14642.3</v>
      </c>
      <c r="C1676">
        <v>14417.8</v>
      </c>
      <c r="D1676">
        <v>14417.6</v>
      </c>
      <c r="E1676">
        <v>13939.4</v>
      </c>
      <c r="F1676">
        <v>97.221800000000002</v>
      </c>
      <c r="G1676">
        <v>0</v>
      </c>
      <c r="H1676">
        <v>56.718200000000003</v>
      </c>
      <c r="I1676">
        <v>0</v>
      </c>
      <c r="J1676">
        <v>1.23825E-3</v>
      </c>
      <c r="K1676">
        <v>0.99511499999999997</v>
      </c>
      <c r="L1676">
        <v>0</v>
      </c>
      <c r="M1676" t="s">
        <v>42</v>
      </c>
    </row>
    <row r="1677" spans="1:25" x14ac:dyDescent="0.25">
      <c r="A1677" t="s">
        <v>181</v>
      </c>
      <c r="B1677">
        <v>14605.3</v>
      </c>
      <c r="C1677">
        <v>14381.5</v>
      </c>
      <c r="D1677">
        <v>14381.3</v>
      </c>
      <c r="E1677">
        <v>13900.9</v>
      </c>
      <c r="F1677">
        <v>98.853700000000003</v>
      </c>
      <c r="G1677">
        <v>0</v>
      </c>
      <c r="H1677">
        <v>55.806699999999999</v>
      </c>
      <c r="I1677">
        <v>0</v>
      </c>
      <c r="J1677">
        <v>1.23123E-3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15012.7</v>
      </c>
      <c r="C1678">
        <v>14788.1</v>
      </c>
      <c r="D1678">
        <v>14787.9</v>
      </c>
      <c r="E1678">
        <v>14306.9</v>
      </c>
      <c r="F1678">
        <v>99.071299999999994</v>
      </c>
      <c r="G1678">
        <v>0</v>
      </c>
      <c r="H1678">
        <v>56.763399999999997</v>
      </c>
      <c r="I1678">
        <v>0</v>
      </c>
      <c r="J1678">
        <v>1.2313700000000001E-3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14675.9</v>
      </c>
      <c r="C1679">
        <v>14451.5</v>
      </c>
      <c r="D1679">
        <v>14451.3</v>
      </c>
      <c r="E1679">
        <v>13960.2</v>
      </c>
      <c r="F1679">
        <v>101.892</v>
      </c>
      <c r="G1679">
        <v>0</v>
      </c>
      <c r="H1679">
        <v>55.792000000000002</v>
      </c>
      <c r="I1679">
        <v>0</v>
      </c>
      <c r="J1679">
        <v>1.2343199999999999E-3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14735.9</v>
      </c>
      <c r="C1680">
        <v>14511.7</v>
      </c>
      <c r="D1680">
        <v>14511.5</v>
      </c>
      <c r="E1680">
        <v>14025.8</v>
      </c>
      <c r="F1680">
        <v>98.065200000000004</v>
      </c>
      <c r="G1680">
        <v>0</v>
      </c>
      <c r="H1680">
        <v>57.240400000000001</v>
      </c>
      <c r="I1680">
        <v>0</v>
      </c>
      <c r="J1680">
        <v>1.2362499999999999E-3</v>
      </c>
      <c r="K1680">
        <v>0.995116</v>
      </c>
      <c r="L1680">
        <v>0</v>
      </c>
      <c r="M1680" t="s">
        <v>42</v>
      </c>
      <c r="R1680">
        <f>AVERAGE(B1631:B1680)</f>
        <v>14722.916000000003</v>
      </c>
      <c r="S1680">
        <f>AVERAGE(C1631:C1680)</f>
        <v>14497.522000000003</v>
      </c>
      <c r="U1680">
        <f>_xlfn.VAR.P(B1631:B1680)</f>
        <v>21840.937343999998</v>
      </c>
      <c r="V1680">
        <f>_xlfn.VAR.P(C1631:C1680)</f>
        <v>21919.188115999983</v>
      </c>
      <c r="X1680">
        <f>1.96*SQRT(U1680)/50</f>
        <v>5.7932424392808004</v>
      </c>
      <c r="Y1680">
        <f>1.96*SQRT(V1680)/50</f>
        <v>5.8036110505934326</v>
      </c>
    </row>
    <row r="1681" spans="1:9" x14ac:dyDescent="0.25">
      <c r="A1681" t="s">
        <v>182</v>
      </c>
      <c r="B1681">
        <v>736262.49140000006</v>
      </c>
      <c r="C1681" t="s">
        <v>36</v>
      </c>
    </row>
    <row r="1682" spans="1:9" x14ac:dyDescent="0.25">
      <c r="A1682" t="s">
        <v>183</v>
      </c>
      <c r="B1682">
        <v>19763.2</v>
      </c>
      <c r="C1682">
        <v>19443.900000000001</v>
      </c>
      <c r="D1682">
        <v>19415.2</v>
      </c>
      <c r="E1682">
        <v>18899.900000000001</v>
      </c>
      <c r="F1682">
        <v>114.354</v>
      </c>
      <c r="G1682">
        <v>1.35316E-3</v>
      </c>
      <c r="H1682">
        <v>0.995116</v>
      </c>
      <c r="I1682">
        <v>0</v>
      </c>
    </row>
    <row r="1683" spans="1:9" x14ac:dyDescent="0.25">
      <c r="A1683" t="s">
        <v>183</v>
      </c>
      <c r="B1683">
        <v>18885.7</v>
      </c>
      <c r="C1683">
        <v>18630</v>
      </c>
      <c r="D1683">
        <v>18602.5</v>
      </c>
      <c r="E1683">
        <v>18106.8</v>
      </c>
      <c r="F1683">
        <v>112.66200000000001</v>
      </c>
      <c r="G1683">
        <v>1.2370899999999999E-3</v>
      </c>
      <c r="H1683">
        <v>0.995116</v>
      </c>
      <c r="I1683">
        <v>0</v>
      </c>
    </row>
    <row r="1684" spans="1:9" x14ac:dyDescent="0.25">
      <c r="A1684" t="s">
        <v>183</v>
      </c>
      <c r="B1684">
        <v>18936.7</v>
      </c>
      <c r="C1684">
        <v>18703</v>
      </c>
      <c r="D1684">
        <v>18659</v>
      </c>
      <c r="E1684">
        <v>18148</v>
      </c>
      <c r="F1684">
        <v>112.098</v>
      </c>
      <c r="G1684">
        <v>1.2317599999999999E-3</v>
      </c>
      <c r="H1684">
        <v>0.995116</v>
      </c>
      <c r="I1684">
        <v>0</v>
      </c>
    </row>
    <row r="1685" spans="1:9" x14ac:dyDescent="0.25">
      <c r="A1685" t="s">
        <v>183</v>
      </c>
      <c r="B1685">
        <v>18957.900000000001</v>
      </c>
      <c r="C1685">
        <v>18723.599999999999</v>
      </c>
      <c r="D1685">
        <v>18693.900000000001</v>
      </c>
      <c r="E1685">
        <v>18167.099999999999</v>
      </c>
      <c r="F1685">
        <v>118.619</v>
      </c>
      <c r="G1685">
        <v>1.23164E-3</v>
      </c>
      <c r="H1685">
        <v>0.995116</v>
      </c>
      <c r="I1685">
        <v>0</v>
      </c>
    </row>
    <row r="1686" spans="1:9" x14ac:dyDescent="0.25">
      <c r="A1686" t="s">
        <v>183</v>
      </c>
      <c r="B1686">
        <v>18920.5</v>
      </c>
      <c r="C1686">
        <v>18684.400000000001</v>
      </c>
      <c r="D1686">
        <v>18630.2</v>
      </c>
      <c r="E1686">
        <v>18125.099999999999</v>
      </c>
      <c r="F1686">
        <v>109.82</v>
      </c>
      <c r="G1686">
        <v>1.23007E-3</v>
      </c>
      <c r="H1686">
        <v>0.99511499999999997</v>
      </c>
      <c r="I1686">
        <v>0</v>
      </c>
    </row>
    <row r="1687" spans="1:9" x14ac:dyDescent="0.25">
      <c r="A1687" t="s">
        <v>183</v>
      </c>
      <c r="B1687">
        <v>18947.5</v>
      </c>
      <c r="C1687">
        <v>18711.400000000001</v>
      </c>
      <c r="D1687">
        <v>18652</v>
      </c>
      <c r="E1687">
        <v>18146.2</v>
      </c>
      <c r="F1687">
        <v>108.896</v>
      </c>
      <c r="G1687">
        <v>1.3583899999999999E-3</v>
      </c>
      <c r="H1687">
        <v>0.995116</v>
      </c>
      <c r="I1687">
        <v>0</v>
      </c>
    </row>
    <row r="1688" spans="1:9" x14ac:dyDescent="0.25">
      <c r="A1688" t="s">
        <v>183</v>
      </c>
      <c r="B1688">
        <v>18984</v>
      </c>
      <c r="C1688">
        <v>18743.7</v>
      </c>
      <c r="D1688">
        <v>18717.5</v>
      </c>
      <c r="E1688">
        <v>18200.599999999999</v>
      </c>
      <c r="F1688">
        <v>118.642</v>
      </c>
      <c r="G1688">
        <v>1.2300600000000001E-3</v>
      </c>
      <c r="H1688">
        <v>0.995116</v>
      </c>
      <c r="I1688">
        <v>0</v>
      </c>
    </row>
    <row r="1689" spans="1:9" x14ac:dyDescent="0.25">
      <c r="A1689" t="s">
        <v>183</v>
      </c>
      <c r="B1689">
        <v>19025.099999999999</v>
      </c>
      <c r="C1689">
        <v>18787.8</v>
      </c>
      <c r="D1689">
        <v>18728.900000000001</v>
      </c>
      <c r="E1689">
        <v>18222.900000000001</v>
      </c>
      <c r="F1689">
        <v>108.965</v>
      </c>
      <c r="G1689">
        <v>1.23014E-3</v>
      </c>
      <c r="H1689">
        <v>0.99511400000000005</v>
      </c>
      <c r="I1689">
        <v>0</v>
      </c>
    </row>
    <row r="1690" spans="1:9" x14ac:dyDescent="0.25">
      <c r="A1690" t="s">
        <v>183</v>
      </c>
      <c r="B1690">
        <v>19000.099999999999</v>
      </c>
      <c r="C1690">
        <v>18761.2</v>
      </c>
      <c r="D1690">
        <v>18736.8</v>
      </c>
      <c r="E1690">
        <v>18224.900000000001</v>
      </c>
      <c r="F1690">
        <v>116.76</v>
      </c>
      <c r="G1690">
        <v>1.25719E-3</v>
      </c>
      <c r="H1690">
        <v>0.995116</v>
      </c>
      <c r="I1690">
        <v>0</v>
      </c>
    </row>
    <row r="1691" spans="1:9" x14ac:dyDescent="0.25">
      <c r="A1691" t="s">
        <v>183</v>
      </c>
      <c r="B1691">
        <v>18959.7</v>
      </c>
      <c r="C1691">
        <v>18720.400000000001</v>
      </c>
      <c r="D1691">
        <v>18697</v>
      </c>
      <c r="E1691">
        <v>18213.599999999999</v>
      </c>
      <c r="F1691">
        <v>104.777</v>
      </c>
      <c r="G1691">
        <v>1.23234E-3</v>
      </c>
      <c r="H1691">
        <v>0.995116</v>
      </c>
      <c r="I1691">
        <v>0</v>
      </c>
    </row>
    <row r="1692" spans="1:9" x14ac:dyDescent="0.25">
      <c r="A1692" t="s">
        <v>183</v>
      </c>
      <c r="B1692">
        <v>18999.099999999999</v>
      </c>
      <c r="C1692">
        <v>18757.7</v>
      </c>
      <c r="D1692">
        <v>18732.400000000001</v>
      </c>
      <c r="E1692">
        <v>18223.2</v>
      </c>
      <c r="F1692">
        <v>113.476</v>
      </c>
      <c r="G1692">
        <v>1.2412300000000001E-3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18984.900000000001</v>
      </c>
      <c r="C1693">
        <v>18745.3</v>
      </c>
      <c r="D1693">
        <v>18720.3</v>
      </c>
      <c r="E1693">
        <v>18217.599999999999</v>
      </c>
      <c r="F1693">
        <v>111.01600000000001</v>
      </c>
      <c r="G1693">
        <v>1.23248E-3</v>
      </c>
      <c r="H1693">
        <v>0.995116</v>
      </c>
      <c r="I1693">
        <v>0</v>
      </c>
    </row>
    <row r="1694" spans="1:9" x14ac:dyDescent="0.25">
      <c r="A1694" t="s">
        <v>183</v>
      </c>
      <c r="B1694">
        <v>18973.400000000001</v>
      </c>
      <c r="C1694">
        <v>18730.400000000001</v>
      </c>
      <c r="D1694">
        <v>18704.599999999999</v>
      </c>
      <c r="E1694">
        <v>18218.3</v>
      </c>
      <c r="F1694">
        <v>107.262</v>
      </c>
      <c r="G1694">
        <v>1.2311500000000001E-3</v>
      </c>
      <c r="H1694">
        <v>0.99511499999999997</v>
      </c>
      <c r="I1694">
        <v>0</v>
      </c>
    </row>
    <row r="1695" spans="1:9" x14ac:dyDescent="0.25">
      <c r="A1695" t="s">
        <v>183</v>
      </c>
      <c r="B1695">
        <v>18972.599999999999</v>
      </c>
      <c r="C1695">
        <v>18727.2</v>
      </c>
      <c r="D1695">
        <v>18702.2</v>
      </c>
      <c r="E1695">
        <v>18215.2</v>
      </c>
      <c r="F1695">
        <v>107.125</v>
      </c>
      <c r="G1695">
        <v>1.2310800000000001E-3</v>
      </c>
      <c r="H1695">
        <v>0.99511499999999997</v>
      </c>
      <c r="I1695">
        <v>0</v>
      </c>
    </row>
    <row r="1696" spans="1:9" x14ac:dyDescent="0.25">
      <c r="A1696" t="s">
        <v>183</v>
      </c>
      <c r="B1696">
        <v>18983.3</v>
      </c>
      <c r="C1696">
        <v>18741.7</v>
      </c>
      <c r="D1696">
        <v>18710</v>
      </c>
      <c r="E1696">
        <v>18217</v>
      </c>
      <c r="F1696">
        <v>106.51</v>
      </c>
      <c r="G1696">
        <v>1.2479500000000001E-3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19031.400000000001</v>
      </c>
      <c r="C1697">
        <v>18790.400000000001</v>
      </c>
      <c r="D1697">
        <v>18739.599999999999</v>
      </c>
      <c r="E1697">
        <v>18222.8</v>
      </c>
      <c r="F1697">
        <v>112.569</v>
      </c>
      <c r="G1697">
        <v>1.2455000000000001E-3</v>
      </c>
      <c r="H1697">
        <v>0.995116</v>
      </c>
      <c r="I1697">
        <v>0</v>
      </c>
    </row>
    <row r="1698" spans="1:9" x14ac:dyDescent="0.25">
      <c r="A1698" t="s">
        <v>183</v>
      </c>
      <c r="B1698">
        <v>19034.900000000001</v>
      </c>
      <c r="C1698">
        <v>18790.2</v>
      </c>
      <c r="D1698">
        <v>18741</v>
      </c>
      <c r="E1698">
        <v>18223.599999999999</v>
      </c>
      <c r="F1698">
        <v>112.93600000000001</v>
      </c>
      <c r="G1698">
        <v>1.2309199999999999E-3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19032.400000000001</v>
      </c>
      <c r="C1699">
        <v>18785.8</v>
      </c>
      <c r="D1699">
        <v>18755.7</v>
      </c>
      <c r="E1699">
        <v>18238.400000000001</v>
      </c>
      <c r="F1699">
        <v>117.812</v>
      </c>
      <c r="G1699">
        <v>1.23015E-3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18992.099999999999</v>
      </c>
      <c r="C1700">
        <v>18747</v>
      </c>
      <c r="D1700">
        <v>18723.2</v>
      </c>
      <c r="E1700">
        <v>18229.400000000001</v>
      </c>
      <c r="F1700">
        <v>108.986</v>
      </c>
      <c r="G1700">
        <v>1.2301899999999999E-3</v>
      </c>
      <c r="H1700">
        <v>0.995116</v>
      </c>
      <c r="I1700">
        <v>0</v>
      </c>
    </row>
    <row r="1701" spans="1:9" x14ac:dyDescent="0.25">
      <c r="A1701" t="s">
        <v>183</v>
      </c>
      <c r="B1701">
        <v>18995.2</v>
      </c>
      <c r="C1701">
        <v>18748.099999999999</v>
      </c>
      <c r="D1701">
        <v>18723.599999999999</v>
      </c>
      <c r="E1701">
        <v>18227.3</v>
      </c>
      <c r="F1701">
        <v>110.398</v>
      </c>
      <c r="G1701">
        <v>1.29244E-3</v>
      </c>
      <c r="H1701">
        <v>0.995116</v>
      </c>
      <c r="I1701">
        <v>0</v>
      </c>
    </row>
    <row r="1702" spans="1:9" x14ac:dyDescent="0.25">
      <c r="A1702" t="s">
        <v>183</v>
      </c>
      <c r="B1702">
        <v>19001.7</v>
      </c>
      <c r="C1702">
        <v>18751.7</v>
      </c>
      <c r="D1702">
        <v>18727.7</v>
      </c>
      <c r="E1702">
        <v>18227.3</v>
      </c>
      <c r="F1702">
        <v>110.248</v>
      </c>
      <c r="G1702">
        <v>1.2324300000000001E-3</v>
      </c>
      <c r="H1702">
        <v>0.995112</v>
      </c>
      <c r="I1702">
        <v>0</v>
      </c>
    </row>
    <row r="1703" spans="1:9" x14ac:dyDescent="0.25">
      <c r="A1703" t="s">
        <v>183</v>
      </c>
      <c r="B1703">
        <v>18985.099999999999</v>
      </c>
      <c r="C1703">
        <v>18738.7</v>
      </c>
      <c r="D1703">
        <v>18713.400000000001</v>
      </c>
      <c r="E1703">
        <v>18221.7</v>
      </c>
      <c r="F1703">
        <v>107.399</v>
      </c>
      <c r="G1703">
        <v>1.2304499999999999E-3</v>
      </c>
      <c r="H1703">
        <v>0.99510900000000002</v>
      </c>
      <c r="I1703">
        <v>0</v>
      </c>
    </row>
    <row r="1704" spans="1:9" x14ac:dyDescent="0.25">
      <c r="A1704" t="s">
        <v>183</v>
      </c>
      <c r="B1704">
        <v>18960.900000000001</v>
      </c>
      <c r="C1704">
        <v>18711.8</v>
      </c>
      <c r="D1704">
        <v>18688.7</v>
      </c>
      <c r="E1704">
        <v>18212.400000000001</v>
      </c>
      <c r="F1704">
        <v>102.24299999999999</v>
      </c>
      <c r="G1704">
        <v>1.23007E-3</v>
      </c>
      <c r="H1704">
        <v>0.995116</v>
      </c>
      <c r="I1704">
        <v>0</v>
      </c>
    </row>
    <row r="1705" spans="1:9" x14ac:dyDescent="0.25">
      <c r="A1705" t="s">
        <v>183</v>
      </c>
      <c r="B1705">
        <v>18999</v>
      </c>
      <c r="C1705">
        <v>18752.7</v>
      </c>
      <c r="D1705">
        <v>18729.2</v>
      </c>
      <c r="E1705">
        <v>18224.900000000001</v>
      </c>
      <c r="F1705">
        <v>114.533</v>
      </c>
      <c r="G1705">
        <v>1.23883E-3</v>
      </c>
      <c r="H1705">
        <v>0.995116</v>
      </c>
      <c r="I1705">
        <v>0</v>
      </c>
    </row>
    <row r="1706" spans="1:9" x14ac:dyDescent="0.25">
      <c r="A1706" t="s">
        <v>183</v>
      </c>
      <c r="B1706">
        <v>18995.599999999999</v>
      </c>
      <c r="C1706">
        <v>18743.7</v>
      </c>
      <c r="D1706">
        <v>18718.5</v>
      </c>
      <c r="E1706">
        <v>18219.3</v>
      </c>
      <c r="F1706">
        <v>110.178</v>
      </c>
      <c r="G1706">
        <v>1.37733E-3</v>
      </c>
      <c r="H1706">
        <v>0.995116</v>
      </c>
      <c r="I1706">
        <v>0</v>
      </c>
    </row>
    <row r="1707" spans="1:9" x14ac:dyDescent="0.25">
      <c r="A1707" t="s">
        <v>183</v>
      </c>
      <c r="B1707">
        <v>18985.900000000001</v>
      </c>
      <c r="C1707">
        <v>18739</v>
      </c>
      <c r="D1707">
        <v>18713.8</v>
      </c>
      <c r="E1707">
        <v>18218.8</v>
      </c>
      <c r="F1707">
        <v>109.652</v>
      </c>
      <c r="G1707">
        <v>1.2350499999999999E-3</v>
      </c>
      <c r="H1707">
        <v>0.99511499999999997</v>
      </c>
      <c r="I1707">
        <v>0</v>
      </c>
    </row>
    <row r="1708" spans="1:9" x14ac:dyDescent="0.25">
      <c r="A1708" t="s">
        <v>183</v>
      </c>
      <c r="B1708">
        <v>18967.7</v>
      </c>
      <c r="C1708">
        <v>18720.599999999999</v>
      </c>
      <c r="D1708">
        <v>18694.8</v>
      </c>
      <c r="E1708">
        <v>18216.2</v>
      </c>
      <c r="F1708">
        <v>103.559</v>
      </c>
      <c r="G1708">
        <v>1.23095E-3</v>
      </c>
      <c r="H1708">
        <v>0.995116</v>
      </c>
      <c r="I1708">
        <v>0</v>
      </c>
    </row>
    <row r="1709" spans="1:9" x14ac:dyDescent="0.25">
      <c r="A1709" t="s">
        <v>183</v>
      </c>
      <c r="B1709">
        <v>19018.599999999999</v>
      </c>
      <c r="C1709">
        <v>18768</v>
      </c>
      <c r="D1709">
        <v>18726.5</v>
      </c>
      <c r="E1709">
        <v>18221.7</v>
      </c>
      <c r="F1709">
        <v>109.708</v>
      </c>
      <c r="G1709">
        <v>1.2859099999999999E-3</v>
      </c>
      <c r="H1709">
        <v>0.995116</v>
      </c>
      <c r="I1709">
        <v>0</v>
      </c>
    </row>
    <row r="1710" spans="1:9" x14ac:dyDescent="0.25">
      <c r="A1710" t="s">
        <v>183</v>
      </c>
      <c r="B1710">
        <v>19032</v>
      </c>
      <c r="C1710">
        <v>18789.400000000001</v>
      </c>
      <c r="D1710">
        <v>18739.7</v>
      </c>
      <c r="E1710">
        <v>18222.7</v>
      </c>
      <c r="F1710">
        <v>113.381</v>
      </c>
      <c r="G1710">
        <v>1.27552E-3</v>
      </c>
      <c r="H1710">
        <v>0.995116</v>
      </c>
      <c r="I1710">
        <v>0</v>
      </c>
    </row>
    <row r="1711" spans="1:9" x14ac:dyDescent="0.25">
      <c r="A1711" t="s">
        <v>183</v>
      </c>
      <c r="B1711">
        <v>19044.599999999999</v>
      </c>
      <c r="C1711">
        <v>18796.099999999999</v>
      </c>
      <c r="D1711">
        <v>18748.099999999999</v>
      </c>
      <c r="E1711">
        <v>18228.8</v>
      </c>
      <c r="F1711">
        <v>113.735</v>
      </c>
      <c r="G1711">
        <v>1.23015E-3</v>
      </c>
      <c r="H1711">
        <v>0.99511499999999997</v>
      </c>
      <c r="I1711">
        <v>0</v>
      </c>
    </row>
    <row r="1712" spans="1:9" x14ac:dyDescent="0.25">
      <c r="A1712" t="s">
        <v>183</v>
      </c>
      <c r="B1712">
        <v>19028.3</v>
      </c>
      <c r="C1712">
        <v>18785.5</v>
      </c>
      <c r="D1712">
        <v>18756.099999999999</v>
      </c>
      <c r="E1712">
        <v>18238.599999999999</v>
      </c>
      <c r="F1712">
        <v>117.842</v>
      </c>
      <c r="G1712">
        <v>1.23529E-3</v>
      </c>
      <c r="H1712">
        <v>0.995116</v>
      </c>
      <c r="I1712">
        <v>0</v>
      </c>
    </row>
    <row r="1713" spans="1:9" x14ac:dyDescent="0.25">
      <c r="A1713" t="s">
        <v>183</v>
      </c>
      <c r="B1713">
        <v>19020.900000000001</v>
      </c>
      <c r="C1713">
        <v>18770.7</v>
      </c>
      <c r="D1713">
        <v>18746.400000000001</v>
      </c>
      <c r="E1713">
        <v>18232.5</v>
      </c>
      <c r="F1713">
        <v>116.846</v>
      </c>
      <c r="G1713">
        <v>1.2342500000000001E-3</v>
      </c>
      <c r="H1713">
        <v>0.995116</v>
      </c>
      <c r="I1713">
        <v>0</v>
      </c>
    </row>
    <row r="1714" spans="1:9" x14ac:dyDescent="0.25">
      <c r="A1714" t="s">
        <v>183</v>
      </c>
      <c r="B1714">
        <v>19028.900000000001</v>
      </c>
      <c r="C1714">
        <v>18773.099999999999</v>
      </c>
      <c r="D1714">
        <v>18748.900000000001</v>
      </c>
      <c r="E1714">
        <v>18234.8</v>
      </c>
      <c r="F1714">
        <v>117.122</v>
      </c>
      <c r="G1714">
        <v>1.4329499999999999E-3</v>
      </c>
      <c r="H1714">
        <v>0.995116</v>
      </c>
      <c r="I1714">
        <v>0</v>
      </c>
    </row>
    <row r="1715" spans="1:9" x14ac:dyDescent="0.25">
      <c r="A1715" t="s">
        <v>183</v>
      </c>
      <c r="B1715">
        <v>19015.8</v>
      </c>
      <c r="C1715">
        <v>18766</v>
      </c>
      <c r="D1715">
        <v>18720.599999999999</v>
      </c>
      <c r="E1715">
        <v>18220.400000000001</v>
      </c>
      <c r="F1715">
        <v>109.25700000000001</v>
      </c>
      <c r="G1715">
        <v>1.23723E-3</v>
      </c>
      <c r="H1715">
        <v>0.995116</v>
      </c>
      <c r="I1715">
        <v>0</v>
      </c>
    </row>
    <row r="1716" spans="1:9" x14ac:dyDescent="0.25">
      <c r="A1716" t="s">
        <v>183</v>
      </c>
      <c r="B1716">
        <v>18973.400000000001</v>
      </c>
      <c r="C1716">
        <v>18720.400000000001</v>
      </c>
      <c r="D1716">
        <v>18697.3</v>
      </c>
      <c r="E1716">
        <v>18211</v>
      </c>
      <c r="F1716">
        <v>106.163</v>
      </c>
      <c r="G1716">
        <v>1.2405599999999999E-3</v>
      </c>
      <c r="H1716">
        <v>0.995116</v>
      </c>
      <c r="I1716">
        <v>0</v>
      </c>
    </row>
    <row r="1717" spans="1:9" x14ac:dyDescent="0.25">
      <c r="A1717" t="s">
        <v>183</v>
      </c>
      <c r="B1717">
        <v>18977.5</v>
      </c>
      <c r="C1717">
        <v>18721.5</v>
      </c>
      <c r="D1717">
        <v>18697.900000000001</v>
      </c>
      <c r="E1717">
        <v>18214.5</v>
      </c>
      <c r="F1717">
        <v>104.614</v>
      </c>
      <c r="G1717">
        <v>1.3173499999999999E-3</v>
      </c>
      <c r="H1717">
        <v>0.995116</v>
      </c>
      <c r="I1717">
        <v>0</v>
      </c>
    </row>
    <row r="1718" spans="1:9" x14ac:dyDescent="0.25">
      <c r="A1718" t="s">
        <v>183</v>
      </c>
      <c r="B1718">
        <v>18984.7</v>
      </c>
      <c r="C1718">
        <v>18729.2</v>
      </c>
      <c r="D1718">
        <v>18705.099999999999</v>
      </c>
      <c r="E1718">
        <v>18214.099999999999</v>
      </c>
      <c r="F1718">
        <v>107.20099999999999</v>
      </c>
      <c r="G1718">
        <v>1.23083E-3</v>
      </c>
      <c r="H1718">
        <v>0.995116</v>
      </c>
      <c r="I1718">
        <v>0</v>
      </c>
    </row>
    <row r="1719" spans="1:9" x14ac:dyDescent="0.25">
      <c r="A1719" t="s">
        <v>183</v>
      </c>
      <c r="B1719">
        <v>18976.3</v>
      </c>
      <c r="C1719">
        <v>18725.3</v>
      </c>
      <c r="D1719">
        <v>18699</v>
      </c>
      <c r="E1719">
        <v>18212.900000000001</v>
      </c>
      <c r="F1719">
        <v>104.128</v>
      </c>
      <c r="G1719">
        <v>1.2328E-3</v>
      </c>
      <c r="H1719">
        <v>0.99511400000000005</v>
      </c>
      <c r="I1719">
        <v>0</v>
      </c>
    </row>
    <row r="1720" spans="1:9" x14ac:dyDescent="0.25">
      <c r="A1720" t="s">
        <v>183</v>
      </c>
      <c r="B1720">
        <v>18969.900000000001</v>
      </c>
      <c r="C1720">
        <v>18718.5</v>
      </c>
      <c r="D1720">
        <v>18693.599999999999</v>
      </c>
      <c r="E1720">
        <v>18212.900000000001</v>
      </c>
      <c r="F1720">
        <v>103.407</v>
      </c>
      <c r="G1720">
        <v>1.2322699999999999E-3</v>
      </c>
      <c r="H1720">
        <v>0.995116</v>
      </c>
      <c r="I1720">
        <v>0</v>
      </c>
    </row>
    <row r="1721" spans="1:9" x14ac:dyDescent="0.25">
      <c r="A1721" t="s">
        <v>183</v>
      </c>
      <c r="B1721">
        <v>19000.7</v>
      </c>
      <c r="C1721">
        <v>18751.5</v>
      </c>
      <c r="D1721">
        <v>18724.8</v>
      </c>
      <c r="E1721">
        <v>18224.599999999999</v>
      </c>
      <c r="F1721">
        <v>110.77200000000001</v>
      </c>
      <c r="G1721">
        <v>1.2510399999999999E-3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19033.099999999999</v>
      </c>
      <c r="C1722">
        <v>18782.3</v>
      </c>
      <c r="D1722">
        <v>18733.3</v>
      </c>
      <c r="E1722">
        <v>18221.7</v>
      </c>
      <c r="F1722">
        <v>111.17700000000001</v>
      </c>
      <c r="G1722">
        <v>1.23821E-3</v>
      </c>
      <c r="H1722">
        <v>0.995116</v>
      </c>
      <c r="I1722">
        <v>0</v>
      </c>
    </row>
    <row r="1723" spans="1:9" x14ac:dyDescent="0.25">
      <c r="A1723" t="s">
        <v>183</v>
      </c>
      <c r="B1723">
        <v>18998.8</v>
      </c>
      <c r="C1723">
        <v>18749.099999999999</v>
      </c>
      <c r="D1723">
        <v>18720.900000000001</v>
      </c>
      <c r="E1723">
        <v>18228.5</v>
      </c>
      <c r="F1723">
        <v>109.42100000000001</v>
      </c>
      <c r="G1723">
        <v>1.2366300000000001E-3</v>
      </c>
      <c r="H1723">
        <v>0.99511499999999997</v>
      </c>
      <c r="I1723">
        <v>0</v>
      </c>
    </row>
    <row r="1724" spans="1:9" x14ac:dyDescent="0.25">
      <c r="A1724" t="s">
        <v>183</v>
      </c>
      <c r="B1724">
        <v>19047.7</v>
      </c>
      <c r="C1724">
        <v>18797.099999999999</v>
      </c>
      <c r="D1724">
        <v>18747.400000000001</v>
      </c>
      <c r="E1724">
        <v>18233.599999999999</v>
      </c>
      <c r="F1724">
        <v>114</v>
      </c>
      <c r="G1724">
        <v>1.3179699999999999E-3</v>
      </c>
      <c r="H1724">
        <v>0.995116</v>
      </c>
      <c r="I1724">
        <v>0</v>
      </c>
    </row>
    <row r="1725" spans="1:9" x14ac:dyDescent="0.25">
      <c r="A1725" t="s">
        <v>183</v>
      </c>
      <c r="B1725">
        <v>19028.900000000001</v>
      </c>
      <c r="C1725">
        <v>18770.900000000001</v>
      </c>
      <c r="D1725">
        <v>18746.3</v>
      </c>
      <c r="E1725">
        <v>18231.099999999999</v>
      </c>
      <c r="F1725">
        <v>116.82899999999999</v>
      </c>
      <c r="G1725">
        <v>1.2362199999999999E-3</v>
      </c>
      <c r="H1725">
        <v>0.99511499999999997</v>
      </c>
      <c r="I1725">
        <v>0</v>
      </c>
    </row>
    <row r="1726" spans="1:9" x14ac:dyDescent="0.25">
      <c r="A1726" t="s">
        <v>183</v>
      </c>
      <c r="B1726">
        <v>19027.900000000001</v>
      </c>
      <c r="C1726">
        <v>18782.900000000001</v>
      </c>
      <c r="D1726">
        <v>18721.8</v>
      </c>
      <c r="E1726">
        <v>18222.599999999999</v>
      </c>
      <c r="F1726">
        <v>107.889</v>
      </c>
      <c r="G1726">
        <v>1.23627E-3</v>
      </c>
      <c r="H1726">
        <v>0.995116</v>
      </c>
      <c r="I1726">
        <v>0</v>
      </c>
    </row>
    <row r="1727" spans="1:9" x14ac:dyDescent="0.25">
      <c r="A1727" t="s">
        <v>183</v>
      </c>
      <c r="B1727">
        <v>19017.400000000001</v>
      </c>
      <c r="C1727">
        <v>18766.599999999999</v>
      </c>
      <c r="D1727">
        <v>18743.099999999999</v>
      </c>
      <c r="E1727">
        <v>18229.2</v>
      </c>
      <c r="F1727">
        <v>116.93</v>
      </c>
      <c r="G1727">
        <v>1.2322800000000001E-3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19014.099999999999</v>
      </c>
      <c r="C1728">
        <v>18768.2</v>
      </c>
      <c r="D1728">
        <v>18743.8</v>
      </c>
      <c r="E1728">
        <v>18226.400000000001</v>
      </c>
      <c r="F1728">
        <v>116.68300000000001</v>
      </c>
      <c r="G1728">
        <v>1.39354E-3</v>
      </c>
      <c r="H1728">
        <v>0.99511400000000005</v>
      </c>
      <c r="I1728">
        <v>0</v>
      </c>
    </row>
    <row r="1729" spans="1:25" x14ac:dyDescent="0.25">
      <c r="A1729" t="s">
        <v>183</v>
      </c>
      <c r="B1729">
        <v>19008</v>
      </c>
      <c r="C1729">
        <v>18757.7</v>
      </c>
      <c r="D1729">
        <v>18733</v>
      </c>
      <c r="E1729">
        <v>18222.2</v>
      </c>
      <c r="F1729">
        <v>116.27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19008.3</v>
      </c>
      <c r="C1730">
        <v>18754.7</v>
      </c>
      <c r="D1730">
        <v>18730.400000000001</v>
      </c>
      <c r="E1730">
        <v>18219.7</v>
      </c>
      <c r="F1730">
        <v>115.246</v>
      </c>
      <c r="G1730">
        <v>1.2336000000000001E-3</v>
      </c>
      <c r="H1730">
        <v>0.995116</v>
      </c>
      <c r="I1730">
        <v>0</v>
      </c>
    </row>
    <row r="1731" spans="1:25" x14ac:dyDescent="0.25">
      <c r="A1731" t="s">
        <v>183</v>
      </c>
      <c r="B1731">
        <v>19010.7</v>
      </c>
      <c r="C1731">
        <v>18750.900000000001</v>
      </c>
      <c r="D1731">
        <v>18725.599999999999</v>
      </c>
      <c r="E1731">
        <v>18219.900000000001</v>
      </c>
      <c r="F1731">
        <v>112.654</v>
      </c>
      <c r="G1731">
        <v>1.2809900000000001E-3</v>
      </c>
      <c r="H1731">
        <v>0.995116</v>
      </c>
      <c r="I1731">
        <v>0</v>
      </c>
    </row>
    <row r="1732" spans="1:25" x14ac:dyDescent="0.25">
      <c r="A1732" t="s">
        <v>183</v>
      </c>
      <c r="B1732">
        <v>18986.400000000001</v>
      </c>
      <c r="C1732">
        <v>18732.5</v>
      </c>
      <c r="D1732">
        <v>18708.400000000001</v>
      </c>
      <c r="E1732">
        <v>18214.5</v>
      </c>
      <c r="F1732">
        <v>105.88800000000001</v>
      </c>
      <c r="G1732">
        <v>1.29458E-3</v>
      </c>
      <c r="H1732">
        <v>0.995116</v>
      </c>
      <c r="I1732">
        <v>0</v>
      </c>
    </row>
    <row r="1733" spans="1:25" x14ac:dyDescent="0.25">
      <c r="A1733" t="s">
        <v>183</v>
      </c>
      <c r="B1733">
        <v>18982.900000000001</v>
      </c>
      <c r="C1733">
        <v>18729.599999999999</v>
      </c>
      <c r="D1733">
        <v>18704.400000000001</v>
      </c>
      <c r="E1733">
        <v>18217.3</v>
      </c>
      <c r="F1733">
        <v>106.22799999999999</v>
      </c>
      <c r="G1733">
        <v>1.2356299999999999E-3</v>
      </c>
      <c r="H1733">
        <v>0.99511499999999997</v>
      </c>
      <c r="I1733">
        <v>0</v>
      </c>
    </row>
    <row r="1734" spans="1:25" x14ac:dyDescent="0.25">
      <c r="A1734" t="s">
        <v>183</v>
      </c>
      <c r="B1734">
        <v>19007.400000000001</v>
      </c>
      <c r="C1734">
        <v>18757.7</v>
      </c>
      <c r="D1734">
        <v>18730</v>
      </c>
      <c r="E1734">
        <v>18226.400000000001</v>
      </c>
      <c r="F1734">
        <v>113.625</v>
      </c>
      <c r="G1734">
        <v>1.23007E-3</v>
      </c>
      <c r="H1734">
        <v>0.995116</v>
      </c>
      <c r="I1734">
        <v>0</v>
      </c>
    </row>
    <row r="1735" spans="1:25" x14ac:dyDescent="0.25">
      <c r="A1735" t="s">
        <v>183</v>
      </c>
      <c r="B1735">
        <v>19022</v>
      </c>
      <c r="C1735">
        <v>18774.7</v>
      </c>
      <c r="D1735">
        <v>18722</v>
      </c>
      <c r="E1735">
        <v>18215.8</v>
      </c>
      <c r="F1735">
        <v>108.61799999999999</v>
      </c>
      <c r="G1735">
        <v>1.2356400000000001E-3</v>
      </c>
      <c r="H1735">
        <v>0.995116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19048.599999999999</v>
      </c>
      <c r="C1736">
        <v>18794.7</v>
      </c>
      <c r="D1736">
        <v>18745.900000000001</v>
      </c>
      <c r="E1736">
        <v>18227.400000000001</v>
      </c>
      <c r="F1736">
        <v>113.786</v>
      </c>
      <c r="G1736">
        <v>1.2303399999999999E-3</v>
      </c>
      <c r="H1736">
        <v>0.99511499999999997</v>
      </c>
      <c r="I1736">
        <v>0</v>
      </c>
      <c r="R1736">
        <f>AVERAGE(B1687:B1736)</f>
        <v>19002.508000000002</v>
      </c>
      <c r="S1736">
        <f>AVERAGE(C1687:C1736)</f>
        <v>18754.625999999997</v>
      </c>
      <c r="U1736">
        <f>_xlfn.VAR.P(B1687:B1736)</f>
        <v>619.67993599999306</v>
      </c>
      <c r="V1736">
        <f>_xlfn.VAR.P(C1687:C1736)</f>
        <v>603.50272399999665</v>
      </c>
      <c r="X1736">
        <f>1.96*SQRT(U1736)/50</f>
        <v>0.97582015599957217</v>
      </c>
      <c r="Y1736">
        <f>1.96*SQRT(V1736)/50</f>
        <v>0.96299866345045104</v>
      </c>
    </row>
    <row r="1737" spans="1:25" x14ac:dyDescent="0.25">
      <c r="A1737" t="s">
        <v>183</v>
      </c>
      <c r="B1737">
        <v>950207.47270000004</v>
      </c>
      <c r="C1737" t="s">
        <v>36</v>
      </c>
    </row>
    <row r="1738" spans="1:25" x14ac:dyDescent="0.25">
      <c r="A1738" t="s">
        <v>159</v>
      </c>
      <c r="B1738">
        <v>14669.7</v>
      </c>
      <c r="C1738">
        <v>14372.3</v>
      </c>
      <c r="D1738">
        <v>14372.1</v>
      </c>
      <c r="E1738">
        <v>13456.9</v>
      </c>
      <c r="F1738">
        <v>137.739</v>
      </c>
      <c r="G1738">
        <v>175.029</v>
      </c>
      <c r="H1738">
        <v>57.851900000000001</v>
      </c>
      <c r="I1738">
        <v>14.694699999999999</v>
      </c>
      <c r="J1738">
        <v>76.2911</v>
      </c>
      <c r="K1738">
        <v>13120.7</v>
      </c>
      <c r="L1738">
        <v>1.25388E-3</v>
      </c>
      <c r="M1738">
        <v>0.995116</v>
      </c>
      <c r="N1738">
        <v>0</v>
      </c>
      <c r="O1738" t="s">
        <v>42</v>
      </c>
    </row>
    <row r="1739" spans="1:25" x14ac:dyDescent="0.25">
      <c r="A1739" t="s">
        <v>159</v>
      </c>
      <c r="B1739">
        <v>14815.5</v>
      </c>
      <c r="C1739">
        <v>14520.1</v>
      </c>
      <c r="D1739">
        <v>14519.9</v>
      </c>
      <c r="E1739">
        <v>13634.8</v>
      </c>
      <c r="F1739">
        <v>130.84</v>
      </c>
      <c r="G1739">
        <v>177.952</v>
      </c>
      <c r="H1739">
        <v>61.023000000000003</v>
      </c>
      <c r="I1739">
        <v>14.619899999999999</v>
      </c>
      <c r="J1739">
        <v>76.6571</v>
      </c>
      <c r="K1739">
        <v>13303.5</v>
      </c>
      <c r="L1739">
        <v>1.26012E-3</v>
      </c>
      <c r="M1739">
        <v>0.995116</v>
      </c>
      <c r="N1739">
        <v>0</v>
      </c>
      <c r="O1739" t="s">
        <v>42</v>
      </c>
    </row>
    <row r="1740" spans="1:25" x14ac:dyDescent="0.25">
      <c r="A1740" t="s">
        <v>159</v>
      </c>
      <c r="B1740">
        <v>14807.9</v>
      </c>
      <c r="C1740">
        <v>14514.4</v>
      </c>
      <c r="D1740">
        <v>14514.2</v>
      </c>
      <c r="E1740">
        <v>13648.3</v>
      </c>
      <c r="F1740">
        <v>129.82499999999999</v>
      </c>
      <c r="G1740">
        <v>177.59800000000001</v>
      </c>
      <c r="H1740">
        <v>62.510300000000001</v>
      </c>
      <c r="I1740">
        <v>14.542299999999999</v>
      </c>
      <c r="J1740">
        <v>75.024799999999999</v>
      </c>
      <c r="K1740">
        <v>13318.5</v>
      </c>
      <c r="L1740">
        <v>1.26267E-3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14878.9</v>
      </c>
      <c r="C1741">
        <v>14586.8</v>
      </c>
      <c r="D1741">
        <v>14586.6</v>
      </c>
      <c r="E1741">
        <v>13712.3</v>
      </c>
      <c r="F1741">
        <v>131.06200000000001</v>
      </c>
      <c r="G1741">
        <v>178.452</v>
      </c>
      <c r="H1741">
        <v>61.067399999999999</v>
      </c>
      <c r="I1741">
        <v>14.495900000000001</v>
      </c>
      <c r="J1741">
        <v>77.1554</v>
      </c>
      <c r="K1741">
        <v>13379.8</v>
      </c>
      <c r="L1741">
        <v>1.2313199999999999E-3</v>
      </c>
      <c r="M1741">
        <v>0.995116</v>
      </c>
      <c r="N1741">
        <v>0</v>
      </c>
      <c r="O1741" t="s">
        <v>42</v>
      </c>
    </row>
    <row r="1742" spans="1:25" x14ac:dyDescent="0.25">
      <c r="A1742" t="s">
        <v>159</v>
      </c>
      <c r="B1742">
        <v>14664.6</v>
      </c>
      <c r="C1742">
        <v>14377.8</v>
      </c>
      <c r="D1742">
        <v>14377.5</v>
      </c>
      <c r="E1742">
        <v>13478.4</v>
      </c>
      <c r="F1742">
        <v>135.626</v>
      </c>
      <c r="G1742">
        <v>174.917</v>
      </c>
      <c r="H1742">
        <v>59.169499999999999</v>
      </c>
      <c r="I1742">
        <v>14.490399999999999</v>
      </c>
      <c r="J1742">
        <v>75.706100000000006</v>
      </c>
      <c r="K1742">
        <v>13144.9</v>
      </c>
      <c r="L1742">
        <v>1.2307500000000001E-3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14630.2</v>
      </c>
      <c r="C1743">
        <v>14345.5</v>
      </c>
      <c r="D1743">
        <v>14345.3</v>
      </c>
      <c r="E1743">
        <v>13491.8</v>
      </c>
      <c r="F1743">
        <v>127.824</v>
      </c>
      <c r="G1743">
        <v>178.166</v>
      </c>
      <c r="H1743">
        <v>62.962899999999998</v>
      </c>
      <c r="I1743">
        <v>14.6294</v>
      </c>
      <c r="J1743">
        <v>75.021799999999999</v>
      </c>
      <c r="K1743">
        <v>13163.6</v>
      </c>
      <c r="L1743">
        <v>1.2319500000000001E-3</v>
      </c>
      <c r="M1743">
        <v>0.995116</v>
      </c>
      <c r="N1743">
        <v>0</v>
      </c>
      <c r="O1743" t="s">
        <v>42</v>
      </c>
    </row>
    <row r="1744" spans="1:25" x14ac:dyDescent="0.25">
      <c r="A1744" t="s">
        <v>159</v>
      </c>
      <c r="B1744">
        <v>14800.6</v>
      </c>
      <c r="C1744">
        <v>14510</v>
      </c>
      <c r="D1744">
        <v>14509.7</v>
      </c>
      <c r="E1744">
        <v>13666.8</v>
      </c>
      <c r="F1744">
        <v>125.989</v>
      </c>
      <c r="G1744">
        <v>178.56899999999999</v>
      </c>
      <c r="H1744">
        <v>64.156700000000001</v>
      </c>
      <c r="I1744">
        <v>14.4293</v>
      </c>
      <c r="J1744">
        <v>74.605599999999995</v>
      </c>
      <c r="K1744">
        <v>13339.5</v>
      </c>
      <c r="L1744">
        <v>1.2321400000000001E-3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14579.4</v>
      </c>
      <c r="C1745">
        <v>14291.7</v>
      </c>
      <c r="D1745">
        <v>14291.5</v>
      </c>
      <c r="E1745">
        <v>13443.3</v>
      </c>
      <c r="F1745">
        <v>127.071</v>
      </c>
      <c r="G1745">
        <v>178.928</v>
      </c>
      <c r="H1745">
        <v>63.305300000000003</v>
      </c>
      <c r="I1745">
        <v>14.615399999999999</v>
      </c>
      <c r="J1745">
        <v>75.273799999999994</v>
      </c>
      <c r="K1745">
        <v>13113.7</v>
      </c>
      <c r="L1745">
        <v>1.38258E-3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14683.1</v>
      </c>
      <c r="C1746">
        <v>14396.8</v>
      </c>
      <c r="D1746">
        <v>14396.6</v>
      </c>
      <c r="E1746">
        <v>13541.7</v>
      </c>
      <c r="F1746">
        <v>129.51300000000001</v>
      </c>
      <c r="G1746">
        <v>179.37200000000001</v>
      </c>
      <c r="H1746">
        <v>63.7164</v>
      </c>
      <c r="I1746">
        <v>14.7492</v>
      </c>
      <c r="J1746">
        <v>75.147199999999998</v>
      </c>
      <c r="K1746">
        <v>13210.3</v>
      </c>
      <c r="L1746">
        <v>1.23397E-3</v>
      </c>
      <c r="M1746">
        <v>0.995116</v>
      </c>
      <c r="N1746">
        <v>0</v>
      </c>
      <c r="O1746" t="s">
        <v>42</v>
      </c>
    </row>
    <row r="1747" spans="1:15" x14ac:dyDescent="0.25">
      <c r="A1747" t="s">
        <v>159</v>
      </c>
      <c r="B1747">
        <v>14736.8</v>
      </c>
      <c r="C1747">
        <v>14452</v>
      </c>
      <c r="D1747">
        <v>14451.8</v>
      </c>
      <c r="E1747">
        <v>13598.6</v>
      </c>
      <c r="F1747">
        <v>127.91200000000001</v>
      </c>
      <c r="G1747">
        <v>178.136</v>
      </c>
      <c r="H1747">
        <v>63.120100000000001</v>
      </c>
      <c r="I1747">
        <v>14.536300000000001</v>
      </c>
      <c r="J1747">
        <v>75.131</v>
      </c>
      <c r="K1747">
        <v>13269.7</v>
      </c>
      <c r="L1747">
        <v>1.2637900000000001E-3</v>
      </c>
      <c r="M1747">
        <v>0.99511300000000003</v>
      </c>
      <c r="N1747">
        <v>0</v>
      </c>
      <c r="O1747" t="s">
        <v>42</v>
      </c>
    </row>
    <row r="1748" spans="1:15" x14ac:dyDescent="0.25">
      <c r="A1748" t="s">
        <v>159</v>
      </c>
      <c r="B1748">
        <v>14458.5</v>
      </c>
      <c r="C1748">
        <v>14173.6</v>
      </c>
      <c r="D1748">
        <v>14173.2</v>
      </c>
      <c r="E1748">
        <v>13320.4</v>
      </c>
      <c r="F1748">
        <v>127.746</v>
      </c>
      <c r="G1748">
        <v>178.74</v>
      </c>
      <c r="H1748">
        <v>63.5246</v>
      </c>
      <c r="I1748">
        <v>14.4261</v>
      </c>
      <c r="J1748">
        <v>75.401200000000003</v>
      </c>
      <c r="K1748">
        <v>12991.5</v>
      </c>
      <c r="L1748">
        <v>1.2355000000000001E-3</v>
      </c>
      <c r="M1748">
        <v>0.99510900000000002</v>
      </c>
      <c r="N1748">
        <v>0</v>
      </c>
      <c r="O1748" t="s">
        <v>42</v>
      </c>
    </row>
    <row r="1749" spans="1:15" x14ac:dyDescent="0.25">
      <c r="A1749" t="s">
        <v>159</v>
      </c>
      <c r="B1749">
        <v>14591.6</v>
      </c>
      <c r="C1749">
        <v>14304.5</v>
      </c>
      <c r="D1749">
        <v>14304.3</v>
      </c>
      <c r="E1749">
        <v>13462.8</v>
      </c>
      <c r="F1749">
        <v>125.84099999999999</v>
      </c>
      <c r="G1749">
        <v>180.58099999999999</v>
      </c>
      <c r="H1749">
        <v>65.257900000000006</v>
      </c>
      <c r="I1749">
        <v>14.6351</v>
      </c>
      <c r="J1749">
        <v>75.204700000000003</v>
      </c>
      <c r="K1749">
        <v>13133.9</v>
      </c>
      <c r="L1749">
        <v>1.25854E-3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14514.5</v>
      </c>
      <c r="C1750">
        <v>14229.7</v>
      </c>
      <c r="D1750">
        <v>14229.4</v>
      </c>
      <c r="E1750">
        <v>13365.7</v>
      </c>
      <c r="F1750">
        <v>130.16900000000001</v>
      </c>
      <c r="G1750">
        <v>179.71199999999999</v>
      </c>
      <c r="H1750">
        <v>63.170900000000003</v>
      </c>
      <c r="I1750">
        <v>14.5785</v>
      </c>
      <c r="J1750">
        <v>76.418000000000006</v>
      </c>
      <c r="K1750">
        <v>13032.7</v>
      </c>
      <c r="L1750">
        <v>1.24996E-3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14647.8</v>
      </c>
      <c r="C1751">
        <v>14364.2</v>
      </c>
      <c r="D1751">
        <v>14364</v>
      </c>
      <c r="E1751">
        <v>13497.5</v>
      </c>
      <c r="F1751">
        <v>127.721</v>
      </c>
      <c r="G1751">
        <v>174.386</v>
      </c>
      <c r="H1751">
        <v>60.504300000000001</v>
      </c>
      <c r="I1751">
        <v>14.5343</v>
      </c>
      <c r="J1751">
        <v>73.878799999999998</v>
      </c>
      <c r="K1751">
        <v>13173</v>
      </c>
      <c r="L1751">
        <v>1.36904E-3</v>
      </c>
      <c r="M1751">
        <v>0.995116</v>
      </c>
      <c r="N1751">
        <v>0</v>
      </c>
      <c r="O1751" t="s">
        <v>42</v>
      </c>
    </row>
    <row r="1752" spans="1:15" x14ac:dyDescent="0.25">
      <c r="A1752" t="s">
        <v>159</v>
      </c>
      <c r="B1752">
        <v>14736.6</v>
      </c>
      <c r="C1752">
        <v>14446.1</v>
      </c>
      <c r="D1752">
        <v>14445.9</v>
      </c>
      <c r="E1752">
        <v>13580.8</v>
      </c>
      <c r="F1752">
        <v>126.783</v>
      </c>
      <c r="G1752">
        <v>175.46</v>
      </c>
      <c r="H1752">
        <v>60.482700000000001</v>
      </c>
      <c r="I1752">
        <v>14.5291</v>
      </c>
      <c r="J1752">
        <v>74.761300000000006</v>
      </c>
      <c r="K1752">
        <v>13255.9</v>
      </c>
      <c r="L1752">
        <v>1.25026E-3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14652.6</v>
      </c>
      <c r="C1753">
        <v>14367.3</v>
      </c>
      <c r="D1753">
        <v>14367.1</v>
      </c>
      <c r="E1753">
        <v>13486.7</v>
      </c>
      <c r="F1753">
        <v>130.393</v>
      </c>
      <c r="G1753">
        <v>173.15700000000001</v>
      </c>
      <c r="H1753">
        <v>59.532299999999999</v>
      </c>
      <c r="I1753">
        <v>14.498100000000001</v>
      </c>
      <c r="J1753">
        <v>73.629000000000005</v>
      </c>
      <c r="K1753">
        <v>13160.7</v>
      </c>
      <c r="L1753">
        <v>1.24877E-3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14858.4</v>
      </c>
      <c r="C1754">
        <v>14568.9</v>
      </c>
      <c r="D1754">
        <v>14568.7</v>
      </c>
      <c r="E1754">
        <v>13694</v>
      </c>
      <c r="F1754">
        <v>130.91399999999999</v>
      </c>
      <c r="G1754">
        <v>177.31700000000001</v>
      </c>
      <c r="H1754">
        <v>61.596299999999999</v>
      </c>
      <c r="I1754">
        <v>14.605399999999999</v>
      </c>
      <c r="J1754">
        <v>75.453199999999995</v>
      </c>
      <c r="K1754">
        <v>13363</v>
      </c>
      <c r="L1754">
        <v>1.23007E-3</v>
      </c>
      <c r="M1754">
        <v>0.99511400000000005</v>
      </c>
      <c r="N1754">
        <v>0</v>
      </c>
      <c r="O1754" t="s">
        <v>42</v>
      </c>
    </row>
    <row r="1755" spans="1:15" x14ac:dyDescent="0.25">
      <c r="A1755" t="s">
        <v>159</v>
      </c>
      <c r="B1755">
        <v>14828.7</v>
      </c>
      <c r="C1755">
        <v>14537.2</v>
      </c>
      <c r="D1755">
        <v>14537</v>
      </c>
      <c r="E1755">
        <v>13664.9</v>
      </c>
      <c r="F1755">
        <v>129.06800000000001</v>
      </c>
      <c r="G1755">
        <v>177.12</v>
      </c>
      <c r="H1755">
        <v>60.988799999999998</v>
      </c>
      <c r="I1755">
        <v>14.388999999999999</v>
      </c>
      <c r="J1755">
        <v>76.239199999999997</v>
      </c>
      <c r="K1755">
        <v>13336.1</v>
      </c>
      <c r="L1755">
        <v>1.2408199999999999E-3</v>
      </c>
      <c r="M1755">
        <v>0.995116</v>
      </c>
      <c r="N1755">
        <v>0</v>
      </c>
      <c r="O1755" t="s">
        <v>42</v>
      </c>
    </row>
    <row r="1756" spans="1:15" x14ac:dyDescent="0.25">
      <c r="A1756" t="s">
        <v>159</v>
      </c>
      <c r="B1756">
        <v>14869.7</v>
      </c>
      <c r="C1756">
        <v>14584.6</v>
      </c>
      <c r="D1756">
        <v>14584.4</v>
      </c>
      <c r="E1756">
        <v>13721.8</v>
      </c>
      <c r="F1756">
        <v>127.646</v>
      </c>
      <c r="G1756">
        <v>178.214</v>
      </c>
      <c r="H1756">
        <v>62.7498</v>
      </c>
      <c r="I1756">
        <v>14.5549</v>
      </c>
      <c r="J1756">
        <v>75.233199999999997</v>
      </c>
      <c r="K1756">
        <v>13392.9</v>
      </c>
      <c r="L1756">
        <v>1.2331099999999999E-3</v>
      </c>
      <c r="M1756">
        <v>0.995116</v>
      </c>
      <c r="N1756">
        <v>0</v>
      </c>
      <c r="O1756" t="s">
        <v>42</v>
      </c>
    </row>
    <row r="1757" spans="1:15" x14ac:dyDescent="0.25">
      <c r="A1757" t="s">
        <v>159</v>
      </c>
      <c r="B1757">
        <v>14746.8</v>
      </c>
      <c r="C1757">
        <v>14455.7</v>
      </c>
      <c r="D1757">
        <v>14455.4</v>
      </c>
      <c r="E1757">
        <v>13571.9</v>
      </c>
      <c r="F1757">
        <v>131.34700000000001</v>
      </c>
      <c r="G1757">
        <v>176.66300000000001</v>
      </c>
      <c r="H1757">
        <v>60.216099999999997</v>
      </c>
      <c r="I1757">
        <v>14.4811</v>
      </c>
      <c r="J1757">
        <v>76.237499999999997</v>
      </c>
      <c r="K1757">
        <v>13241.5</v>
      </c>
      <c r="L1757">
        <v>1.2320199999999999E-3</v>
      </c>
      <c r="M1757">
        <v>0.995116</v>
      </c>
      <c r="N1757">
        <v>0</v>
      </c>
      <c r="O1757" t="s">
        <v>42</v>
      </c>
    </row>
    <row r="1758" spans="1:15" x14ac:dyDescent="0.25">
      <c r="A1758" t="s">
        <v>159</v>
      </c>
      <c r="B1758">
        <v>14791.8</v>
      </c>
      <c r="C1758">
        <v>14504.4</v>
      </c>
      <c r="D1758">
        <v>14504.1</v>
      </c>
      <c r="E1758">
        <v>13623.3</v>
      </c>
      <c r="F1758">
        <v>131.904</v>
      </c>
      <c r="G1758">
        <v>179.261</v>
      </c>
      <c r="H1758">
        <v>61.889400000000002</v>
      </c>
      <c r="I1758">
        <v>15.023899999999999</v>
      </c>
      <c r="J1758">
        <v>76.742099999999994</v>
      </c>
      <c r="K1758">
        <v>13289.3</v>
      </c>
      <c r="L1758">
        <v>1.40149E-3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14740</v>
      </c>
      <c r="C1759">
        <v>14453.1</v>
      </c>
      <c r="D1759">
        <v>14452.9</v>
      </c>
      <c r="E1759">
        <v>13598.9</v>
      </c>
      <c r="F1759">
        <v>127.05800000000001</v>
      </c>
      <c r="G1759">
        <v>179.39</v>
      </c>
      <c r="H1759">
        <v>63.334800000000001</v>
      </c>
      <c r="I1759">
        <v>14.5884</v>
      </c>
      <c r="J1759">
        <v>76.096199999999996</v>
      </c>
      <c r="K1759">
        <v>13270</v>
      </c>
      <c r="L1759">
        <v>1.2302700000000001E-3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14635.4</v>
      </c>
      <c r="C1760">
        <v>14350.5</v>
      </c>
      <c r="D1760">
        <v>14350.3</v>
      </c>
      <c r="E1760">
        <v>13487.8</v>
      </c>
      <c r="F1760">
        <v>130.59200000000001</v>
      </c>
      <c r="G1760">
        <v>176.822</v>
      </c>
      <c r="H1760">
        <v>61.680900000000001</v>
      </c>
      <c r="I1760">
        <v>14.4855</v>
      </c>
      <c r="J1760">
        <v>75.150499999999994</v>
      </c>
      <c r="K1760">
        <v>13157.9</v>
      </c>
      <c r="L1760">
        <v>1.23007E-3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14651.3</v>
      </c>
      <c r="C1761">
        <v>14360.8</v>
      </c>
      <c r="D1761">
        <v>14360.6</v>
      </c>
      <c r="E1761">
        <v>13492.3</v>
      </c>
      <c r="F1761">
        <v>131.095</v>
      </c>
      <c r="G1761">
        <v>177.15100000000001</v>
      </c>
      <c r="H1761">
        <v>61.938099999999999</v>
      </c>
      <c r="I1761">
        <v>14.552199999999999</v>
      </c>
      <c r="J1761">
        <v>75.148300000000006</v>
      </c>
      <c r="K1761">
        <v>13161.7</v>
      </c>
      <c r="L1761">
        <v>1.2303800000000001E-3</v>
      </c>
      <c r="M1761">
        <v>0.995116</v>
      </c>
      <c r="N1761">
        <v>0</v>
      </c>
      <c r="O1761" t="s">
        <v>42</v>
      </c>
    </row>
    <row r="1762" spans="1:15" x14ac:dyDescent="0.25">
      <c r="A1762" t="s">
        <v>159</v>
      </c>
      <c r="B1762">
        <v>14577.2</v>
      </c>
      <c r="C1762">
        <v>14290.9</v>
      </c>
      <c r="D1762">
        <v>14290.7</v>
      </c>
      <c r="E1762">
        <v>13422.1</v>
      </c>
      <c r="F1762">
        <v>129.85</v>
      </c>
      <c r="G1762">
        <v>180.631</v>
      </c>
      <c r="H1762">
        <v>62.7759</v>
      </c>
      <c r="I1762">
        <v>14.5702</v>
      </c>
      <c r="J1762">
        <v>77.827299999999994</v>
      </c>
      <c r="K1762">
        <v>13088.9</v>
      </c>
      <c r="L1762">
        <v>1.23215E-3</v>
      </c>
      <c r="M1762">
        <v>0.995116</v>
      </c>
      <c r="N1762">
        <v>0</v>
      </c>
      <c r="O1762" t="s">
        <v>42</v>
      </c>
    </row>
    <row r="1763" spans="1:15" x14ac:dyDescent="0.25">
      <c r="A1763" t="s">
        <v>159</v>
      </c>
      <c r="B1763">
        <v>14757.5</v>
      </c>
      <c r="C1763">
        <v>14474.6</v>
      </c>
      <c r="D1763">
        <v>14474.4</v>
      </c>
      <c r="E1763">
        <v>13628</v>
      </c>
      <c r="F1763">
        <v>125.74299999999999</v>
      </c>
      <c r="G1763">
        <v>177.69499999999999</v>
      </c>
      <c r="H1763">
        <v>63.279499999999999</v>
      </c>
      <c r="I1763">
        <v>14.5288</v>
      </c>
      <c r="J1763">
        <v>74.511399999999995</v>
      </c>
      <c r="K1763">
        <v>13302.3</v>
      </c>
      <c r="L1763">
        <v>1.23127E-3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14580.4</v>
      </c>
      <c r="C1764">
        <v>14294.3</v>
      </c>
      <c r="D1764">
        <v>14294</v>
      </c>
      <c r="E1764">
        <v>13448.1</v>
      </c>
      <c r="F1764">
        <v>126.414</v>
      </c>
      <c r="G1764">
        <v>179.34100000000001</v>
      </c>
      <c r="H1764">
        <v>63.371000000000002</v>
      </c>
      <c r="I1764">
        <v>14.687900000000001</v>
      </c>
      <c r="J1764">
        <v>75.932599999999994</v>
      </c>
      <c r="K1764">
        <v>13120.1</v>
      </c>
      <c r="L1764">
        <v>1.2507099999999999E-3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14602.5</v>
      </c>
      <c r="C1765">
        <v>14317.5</v>
      </c>
      <c r="D1765">
        <v>14317.2</v>
      </c>
      <c r="E1765">
        <v>13482.4</v>
      </c>
      <c r="F1765">
        <v>124.05</v>
      </c>
      <c r="G1765">
        <v>180.32300000000001</v>
      </c>
      <c r="H1765">
        <v>65.409000000000006</v>
      </c>
      <c r="I1765">
        <v>14.601100000000001</v>
      </c>
      <c r="J1765">
        <v>74.885000000000005</v>
      </c>
      <c r="K1765">
        <v>13155.6</v>
      </c>
      <c r="L1765">
        <v>1.2308899999999999E-3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14700</v>
      </c>
      <c r="C1766">
        <v>14414</v>
      </c>
      <c r="D1766">
        <v>14413.8</v>
      </c>
      <c r="E1766">
        <v>13561.4</v>
      </c>
      <c r="F1766">
        <v>128.21199999999999</v>
      </c>
      <c r="G1766">
        <v>178.44399999999999</v>
      </c>
      <c r="H1766">
        <v>63.095799999999997</v>
      </c>
      <c r="I1766">
        <v>14.539400000000001</v>
      </c>
      <c r="J1766">
        <v>75.387100000000004</v>
      </c>
      <c r="K1766">
        <v>13232.3</v>
      </c>
      <c r="L1766">
        <v>1.23274E-3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14534.2</v>
      </c>
      <c r="C1767">
        <v>14239.6</v>
      </c>
      <c r="D1767">
        <v>14239.4</v>
      </c>
      <c r="E1767">
        <v>13374.6</v>
      </c>
      <c r="F1767">
        <v>129.303</v>
      </c>
      <c r="G1767">
        <v>176.566</v>
      </c>
      <c r="H1767">
        <v>61.548499999999997</v>
      </c>
      <c r="I1767">
        <v>14.4679</v>
      </c>
      <c r="J1767">
        <v>75.078400000000002</v>
      </c>
      <c r="K1767">
        <v>13046.1</v>
      </c>
      <c r="L1767">
        <v>1.2300900000000001E-3</v>
      </c>
      <c r="M1767">
        <v>0.99511300000000003</v>
      </c>
      <c r="N1767">
        <v>0</v>
      </c>
      <c r="O1767" t="s">
        <v>42</v>
      </c>
    </row>
    <row r="1768" spans="1:15" x14ac:dyDescent="0.25">
      <c r="A1768" t="s">
        <v>159</v>
      </c>
      <c r="B1768">
        <v>14901.1</v>
      </c>
      <c r="C1768">
        <v>14617.8</v>
      </c>
      <c r="D1768">
        <v>14617.6</v>
      </c>
      <c r="E1768">
        <v>13752.3</v>
      </c>
      <c r="F1768">
        <v>128.33600000000001</v>
      </c>
      <c r="G1768">
        <v>174.947</v>
      </c>
      <c r="H1768">
        <v>60.4724</v>
      </c>
      <c r="I1768">
        <v>14.617599999999999</v>
      </c>
      <c r="J1768">
        <v>74.303899999999999</v>
      </c>
      <c r="K1768">
        <v>13426.8</v>
      </c>
      <c r="L1768">
        <v>1.28984E-3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14760.2</v>
      </c>
      <c r="C1769">
        <v>14471.9</v>
      </c>
      <c r="D1769">
        <v>14471.7</v>
      </c>
      <c r="E1769">
        <v>13588.1</v>
      </c>
      <c r="F1769">
        <v>130.649</v>
      </c>
      <c r="G1769">
        <v>171.55199999999999</v>
      </c>
      <c r="H1769">
        <v>58.410299999999999</v>
      </c>
      <c r="I1769">
        <v>14.568099999999999</v>
      </c>
      <c r="J1769">
        <v>73.014600000000002</v>
      </c>
      <c r="K1769">
        <v>13263.6</v>
      </c>
      <c r="L1769">
        <v>1.2314400000000001E-3</v>
      </c>
      <c r="M1769">
        <v>0.995116</v>
      </c>
      <c r="N1769">
        <v>0</v>
      </c>
      <c r="O1769" t="s">
        <v>42</v>
      </c>
    </row>
    <row r="1770" spans="1:15" x14ac:dyDescent="0.25">
      <c r="A1770" t="s">
        <v>159</v>
      </c>
      <c r="B1770">
        <v>14598.5</v>
      </c>
      <c r="C1770">
        <v>14307.4</v>
      </c>
      <c r="D1770">
        <v>14307.2</v>
      </c>
      <c r="E1770">
        <v>13437.4</v>
      </c>
      <c r="F1770">
        <v>128.88999999999999</v>
      </c>
      <c r="G1770">
        <v>174.607</v>
      </c>
      <c r="H1770">
        <v>60.517499999999998</v>
      </c>
      <c r="I1770">
        <v>14.551500000000001</v>
      </c>
      <c r="J1770">
        <v>73.987099999999998</v>
      </c>
      <c r="K1770">
        <v>13111</v>
      </c>
      <c r="L1770">
        <v>1.2344700000000001E-3</v>
      </c>
      <c r="M1770">
        <v>0.99511499999999997</v>
      </c>
      <c r="N1770">
        <v>0</v>
      </c>
      <c r="O1770" t="s">
        <v>42</v>
      </c>
    </row>
    <row r="1771" spans="1:15" x14ac:dyDescent="0.25">
      <c r="A1771" t="s">
        <v>159</v>
      </c>
      <c r="B1771">
        <v>14752.9</v>
      </c>
      <c r="C1771">
        <v>14464.4</v>
      </c>
      <c r="D1771">
        <v>14464.2</v>
      </c>
      <c r="E1771">
        <v>13583</v>
      </c>
      <c r="F1771">
        <v>132.46</v>
      </c>
      <c r="G1771">
        <v>177.86099999999999</v>
      </c>
      <c r="H1771">
        <v>61.067399999999999</v>
      </c>
      <c r="I1771">
        <v>14.679500000000001</v>
      </c>
      <c r="J1771">
        <v>76.1721</v>
      </c>
      <c r="K1771">
        <v>13250.3</v>
      </c>
      <c r="L1771">
        <v>1.2442899999999999E-3</v>
      </c>
      <c r="M1771">
        <v>0.99511499999999997</v>
      </c>
      <c r="N1771">
        <v>0</v>
      </c>
      <c r="O1771" t="s">
        <v>42</v>
      </c>
    </row>
    <row r="1772" spans="1:15" x14ac:dyDescent="0.25">
      <c r="A1772" t="s">
        <v>159</v>
      </c>
      <c r="B1772">
        <v>14806.3</v>
      </c>
      <c r="C1772">
        <v>14520.4</v>
      </c>
      <c r="D1772">
        <v>14520.2</v>
      </c>
      <c r="E1772">
        <v>13642.7</v>
      </c>
      <c r="F1772">
        <v>130.62100000000001</v>
      </c>
      <c r="G1772">
        <v>177.5</v>
      </c>
      <c r="H1772">
        <v>61.5991</v>
      </c>
      <c r="I1772">
        <v>14.677899999999999</v>
      </c>
      <c r="J1772">
        <v>75.769599999999997</v>
      </c>
      <c r="K1772">
        <v>13312.1</v>
      </c>
      <c r="L1772">
        <v>1.23913E-3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14708.9</v>
      </c>
      <c r="C1773">
        <v>14425.9</v>
      </c>
      <c r="D1773">
        <v>14425.7</v>
      </c>
      <c r="E1773">
        <v>13543.9</v>
      </c>
      <c r="F1773">
        <v>131.792</v>
      </c>
      <c r="G1773">
        <v>176.91</v>
      </c>
      <c r="H1773">
        <v>60.358800000000002</v>
      </c>
      <c r="I1773">
        <v>14.512700000000001</v>
      </c>
      <c r="J1773">
        <v>76.650899999999993</v>
      </c>
      <c r="K1773">
        <v>13212.7</v>
      </c>
      <c r="L1773">
        <v>1.2301600000000001E-3</v>
      </c>
      <c r="M1773">
        <v>0.995116</v>
      </c>
      <c r="N1773">
        <v>0</v>
      </c>
      <c r="O1773" t="s">
        <v>42</v>
      </c>
    </row>
    <row r="1774" spans="1:15" x14ac:dyDescent="0.25">
      <c r="A1774" t="s">
        <v>159</v>
      </c>
      <c r="B1774">
        <v>14511.2</v>
      </c>
      <c r="C1774">
        <v>14218.6</v>
      </c>
      <c r="D1774">
        <v>14218.4</v>
      </c>
      <c r="E1774">
        <v>13333</v>
      </c>
      <c r="F1774">
        <v>132.63999999999999</v>
      </c>
      <c r="G1774">
        <v>177.28700000000001</v>
      </c>
      <c r="H1774">
        <v>60.831800000000001</v>
      </c>
      <c r="I1774">
        <v>14.6091</v>
      </c>
      <c r="J1774">
        <v>76.359200000000001</v>
      </c>
      <c r="K1774">
        <v>13000.1</v>
      </c>
      <c r="L1774">
        <v>1.23102E-3</v>
      </c>
      <c r="M1774">
        <v>0.995116</v>
      </c>
      <c r="N1774">
        <v>0</v>
      </c>
      <c r="O1774" t="s">
        <v>42</v>
      </c>
    </row>
    <row r="1775" spans="1:15" x14ac:dyDescent="0.25">
      <c r="A1775" t="s">
        <v>159</v>
      </c>
      <c r="B1775">
        <v>14707.3</v>
      </c>
      <c r="C1775">
        <v>14422</v>
      </c>
      <c r="D1775">
        <v>14421.8</v>
      </c>
      <c r="E1775">
        <v>13529.1</v>
      </c>
      <c r="F1775">
        <v>135.226</v>
      </c>
      <c r="G1775">
        <v>178.024</v>
      </c>
      <c r="H1775">
        <v>60.299500000000002</v>
      </c>
      <c r="I1775">
        <v>15.108599999999999</v>
      </c>
      <c r="J1775">
        <v>77.012299999999996</v>
      </c>
      <c r="K1775">
        <v>13193.1</v>
      </c>
      <c r="L1775">
        <v>1.26829E-3</v>
      </c>
      <c r="M1775">
        <v>0.995116</v>
      </c>
      <c r="N1775">
        <v>0</v>
      </c>
      <c r="O1775" t="s">
        <v>42</v>
      </c>
    </row>
    <row r="1776" spans="1:15" x14ac:dyDescent="0.25">
      <c r="A1776" t="s">
        <v>159</v>
      </c>
      <c r="B1776">
        <v>14543.2</v>
      </c>
      <c r="C1776">
        <v>14254.3</v>
      </c>
      <c r="D1776">
        <v>14254.1</v>
      </c>
      <c r="E1776">
        <v>13384.6</v>
      </c>
      <c r="F1776">
        <v>130.55799999999999</v>
      </c>
      <c r="G1776">
        <v>176.01300000000001</v>
      </c>
      <c r="H1776">
        <v>61.088799999999999</v>
      </c>
      <c r="I1776">
        <v>14.4613</v>
      </c>
      <c r="J1776">
        <v>75.172899999999998</v>
      </c>
      <c r="K1776">
        <v>13055.6</v>
      </c>
      <c r="L1776">
        <v>1.2341699999999999E-3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14566.1</v>
      </c>
      <c r="C1777">
        <v>14284</v>
      </c>
      <c r="D1777">
        <v>14283.8</v>
      </c>
      <c r="E1777">
        <v>13434.2</v>
      </c>
      <c r="F1777">
        <v>127.056</v>
      </c>
      <c r="G1777">
        <v>178.59800000000001</v>
      </c>
      <c r="H1777">
        <v>63.490200000000002</v>
      </c>
      <c r="I1777">
        <v>14.4199</v>
      </c>
      <c r="J1777">
        <v>75.084400000000002</v>
      </c>
      <c r="K1777">
        <v>13106.1</v>
      </c>
      <c r="L1777">
        <v>1.2301199999999999E-3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14570.6</v>
      </c>
      <c r="C1778">
        <v>14289.3</v>
      </c>
      <c r="D1778">
        <v>14289</v>
      </c>
      <c r="E1778">
        <v>13428.4</v>
      </c>
      <c r="F1778">
        <v>129.357</v>
      </c>
      <c r="G1778">
        <v>177.54900000000001</v>
      </c>
      <c r="H1778">
        <v>61.700299999999999</v>
      </c>
      <c r="I1778">
        <v>14.470700000000001</v>
      </c>
      <c r="J1778">
        <v>76.085400000000007</v>
      </c>
      <c r="K1778">
        <v>13099</v>
      </c>
      <c r="L1778">
        <v>1.2443300000000001E-3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14616.7</v>
      </c>
      <c r="C1779">
        <v>14332.3</v>
      </c>
      <c r="D1779">
        <v>14332</v>
      </c>
      <c r="E1779">
        <v>13453.2</v>
      </c>
      <c r="F1779">
        <v>132.29400000000001</v>
      </c>
      <c r="G1779">
        <v>179.28399999999999</v>
      </c>
      <c r="H1779">
        <v>62.404299999999999</v>
      </c>
      <c r="I1779">
        <v>14.7087</v>
      </c>
      <c r="J1779">
        <v>76.371200000000002</v>
      </c>
      <c r="K1779">
        <v>13118.7</v>
      </c>
      <c r="L1779">
        <v>1.2685299999999999E-3</v>
      </c>
      <c r="M1779">
        <v>0.995116</v>
      </c>
      <c r="N1779">
        <v>0</v>
      </c>
      <c r="O1779" t="s">
        <v>42</v>
      </c>
    </row>
    <row r="1780" spans="1:25" x14ac:dyDescent="0.25">
      <c r="A1780" t="s">
        <v>159</v>
      </c>
      <c r="B1780">
        <v>14641.3</v>
      </c>
      <c r="C1780">
        <v>14357.4</v>
      </c>
      <c r="D1780">
        <v>14357.2</v>
      </c>
      <c r="E1780">
        <v>13504.6</v>
      </c>
      <c r="F1780">
        <v>128.62799999999999</v>
      </c>
      <c r="G1780">
        <v>178.15100000000001</v>
      </c>
      <c r="H1780">
        <v>63.140099999999997</v>
      </c>
      <c r="I1780">
        <v>14.4656</v>
      </c>
      <c r="J1780">
        <v>75.012699999999995</v>
      </c>
      <c r="K1780">
        <v>13175.6</v>
      </c>
      <c r="L1780">
        <v>1.2308099999999999E-3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14590.5</v>
      </c>
      <c r="C1781">
        <v>14306.2</v>
      </c>
      <c r="D1781">
        <v>14306</v>
      </c>
      <c r="E1781">
        <v>13457.6</v>
      </c>
      <c r="F1781">
        <v>127.15300000000001</v>
      </c>
      <c r="G1781">
        <v>177.86799999999999</v>
      </c>
      <c r="H1781">
        <v>63.464799999999997</v>
      </c>
      <c r="I1781">
        <v>14.473100000000001</v>
      </c>
      <c r="J1781">
        <v>74.501099999999994</v>
      </c>
      <c r="K1781">
        <v>13130.1</v>
      </c>
      <c r="L1781">
        <v>1.3295500000000001E-3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14502.4</v>
      </c>
      <c r="C1782">
        <v>14217.1</v>
      </c>
      <c r="D1782">
        <v>14216.8</v>
      </c>
      <c r="E1782">
        <v>13372.7</v>
      </c>
      <c r="F1782">
        <v>125.489</v>
      </c>
      <c r="G1782">
        <v>181.096</v>
      </c>
      <c r="H1782">
        <v>65.249399999999994</v>
      </c>
      <c r="I1782">
        <v>14.4938</v>
      </c>
      <c r="J1782">
        <v>75.791799999999995</v>
      </c>
      <c r="K1782">
        <v>13043.3</v>
      </c>
      <c r="L1782">
        <v>1.2363299999999999E-3</v>
      </c>
      <c r="M1782">
        <v>0.99511400000000005</v>
      </c>
      <c r="N1782">
        <v>0</v>
      </c>
      <c r="O1782" t="s">
        <v>42</v>
      </c>
    </row>
    <row r="1783" spans="1:25" x14ac:dyDescent="0.25">
      <c r="A1783" t="s">
        <v>159</v>
      </c>
      <c r="B1783">
        <v>14647.5</v>
      </c>
      <c r="C1783">
        <v>14364.3</v>
      </c>
      <c r="D1783">
        <v>14364</v>
      </c>
      <c r="E1783">
        <v>13509.5</v>
      </c>
      <c r="F1783">
        <v>126.625</v>
      </c>
      <c r="G1783">
        <v>180.72</v>
      </c>
      <c r="H1783">
        <v>64.742000000000004</v>
      </c>
      <c r="I1783">
        <v>14.5939</v>
      </c>
      <c r="J1783">
        <v>75.932500000000005</v>
      </c>
      <c r="K1783">
        <v>13179.4</v>
      </c>
      <c r="L1783">
        <v>1.32402E-3</v>
      </c>
      <c r="M1783">
        <v>0.995116</v>
      </c>
      <c r="N1783">
        <v>0</v>
      </c>
      <c r="O1783" t="s">
        <v>42</v>
      </c>
    </row>
    <row r="1784" spans="1:25" x14ac:dyDescent="0.25">
      <c r="A1784" t="s">
        <v>159</v>
      </c>
      <c r="B1784">
        <v>14709.8</v>
      </c>
      <c r="C1784">
        <v>14423.7</v>
      </c>
      <c r="D1784">
        <v>14423.5</v>
      </c>
      <c r="E1784">
        <v>13518.9</v>
      </c>
      <c r="F1784">
        <v>135.67400000000001</v>
      </c>
      <c r="G1784">
        <v>172.75800000000001</v>
      </c>
      <c r="H1784">
        <v>57.375900000000001</v>
      </c>
      <c r="I1784">
        <v>14.468400000000001</v>
      </c>
      <c r="J1784">
        <v>75.291700000000006</v>
      </c>
      <c r="K1784">
        <v>13187.6</v>
      </c>
      <c r="L1784">
        <v>1.2722300000000001E-3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14754.4</v>
      </c>
      <c r="C1785">
        <v>14469.5</v>
      </c>
      <c r="D1785">
        <v>14469.3</v>
      </c>
      <c r="E1785">
        <v>13567.7</v>
      </c>
      <c r="F1785">
        <v>136.21799999999999</v>
      </c>
      <c r="G1785">
        <v>175.40600000000001</v>
      </c>
      <c r="H1785">
        <v>59.012599999999999</v>
      </c>
      <c r="I1785">
        <v>14.605499999999999</v>
      </c>
      <c r="J1785">
        <v>75.419600000000003</v>
      </c>
      <c r="K1785">
        <v>13233.3</v>
      </c>
      <c r="L1785">
        <v>1.2323799999999999E-3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14461.3</v>
      </c>
      <c r="C1786">
        <v>14170.8</v>
      </c>
      <c r="D1786">
        <v>14170.5</v>
      </c>
      <c r="E1786">
        <v>13253.6</v>
      </c>
      <c r="F1786">
        <v>136.72499999999999</v>
      </c>
      <c r="G1786">
        <v>175.57400000000001</v>
      </c>
      <c r="H1786">
        <v>58.96</v>
      </c>
      <c r="I1786">
        <v>14.731</v>
      </c>
      <c r="J1786">
        <v>76.232600000000005</v>
      </c>
      <c r="K1786">
        <v>12918</v>
      </c>
      <c r="L1786">
        <v>1.23088E-3</v>
      </c>
      <c r="M1786">
        <v>0.99511499999999997</v>
      </c>
      <c r="N1786">
        <v>0</v>
      </c>
      <c r="O1786" t="s">
        <v>42</v>
      </c>
    </row>
    <row r="1787" spans="1:25" x14ac:dyDescent="0.25">
      <c r="A1787" t="s">
        <v>159</v>
      </c>
      <c r="B1787">
        <v>14701.4</v>
      </c>
      <c r="C1787">
        <v>14417.7</v>
      </c>
      <c r="D1787">
        <v>14417.5</v>
      </c>
      <c r="E1787">
        <v>13501.7</v>
      </c>
      <c r="F1787">
        <v>136.79499999999999</v>
      </c>
      <c r="G1787">
        <v>174.69499999999999</v>
      </c>
      <c r="H1787">
        <v>58.785800000000002</v>
      </c>
      <c r="I1787">
        <v>14.6426</v>
      </c>
      <c r="J1787">
        <v>75.583699999999993</v>
      </c>
      <c r="K1787">
        <v>13167.1</v>
      </c>
      <c r="L1787">
        <v>1.2312099999999999E-3</v>
      </c>
      <c r="M1787">
        <v>0.995116</v>
      </c>
      <c r="N1787">
        <v>0</v>
      </c>
      <c r="O1787" t="s">
        <v>42</v>
      </c>
    </row>
    <row r="1788" spans="1:25" x14ac:dyDescent="0.25">
      <c r="A1788" t="s">
        <v>159</v>
      </c>
      <c r="B1788">
        <v>14871.7</v>
      </c>
      <c r="C1788">
        <v>14582.5</v>
      </c>
      <c r="D1788">
        <v>14582.2</v>
      </c>
      <c r="E1788">
        <v>13695.4</v>
      </c>
      <c r="F1788">
        <v>131.607</v>
      </c>
      <c r="G1788">
        <v>175.77099999999999</v>
      </c>
      <c r="H1788">
        <v>61.104700000000001</v>
      </c>
      <c r="I1788">
        <v>14.680199999999999</v>
      </c>
      <c r="J1788">
        <v>74.402600000000007</v>
      </c>
      <c r="K1788">
        <v>13365.4</v>
      </c>
      <c r="L1788">
        <v>1.38244E-3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14875.1</v>
      </c>
      <c r="C1789">
        <v>14588.3</v>
      </c>
      <c r="D1789">
        <v>14588.1</v>
      </c>
      <c r="E1789">
        <v>13717.2</v>
      </c>
      <c r="F1789">
        <v>130.589</v>
      </c>
      <c r="G1789">
        <v>177.80600000000001</v>
      </c>
      <c r="H1789">
        <v>61.991100000000003</v>
      </c>
      <c r="I1789">
        <v>14.6652</v>
      </c>
      <c r="J1789">
        <v>75.648300000000006</v>
      </c>
      <c r="K1789">
        <v>13386.2</v>
      </c>
      <c r="L1789">
        <v>1.29474E-3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14535.4</v>
      </c>
      <c r="C1790">
        <v>14250.5</v>
      </c>
      <c r="D1790">
        <v>14250.3</v>
      </c>
      <c r="E1790">
        <v>13378</v>
      </c>
      <c r="F1790">
        <v>131.51300000000001</v>
      </c>
      <c r="G1790">
        <v>180.779</v>
      </c>
      <c r="H1790">
        <v>62.727499999999999</v>
      </c>
      <c r="I1790">
        <v>14.6593</v>
      </c>
      <c r="J1790">
        <v>77.754900000000006</v>
      </c>
      <c r="K1790">
        <v>13042.7</v>
      </c>
      <c r="L1790">
        <v>1.2302999999999999E-3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14763.2</v>
      </c>
      <c r="C1791">
        <v>14466.7</v>
      </c>
      <c r="D1791">
        <v>14466.5</v>
      </c>
      <c r="E1791">
        <v>13582.1</v>
      </c>
      <c r="F1791">
        <v>133.12200000000001</v>
      </c>
      <c r="G1791">
        <v>175.30099999999999</v>
      </c>
      <c r="H1791">
        <v>60.756100000000004</v>
      </c>
      <c r="I1791">
        <v>14.574299999999999</v>
      </c>
      <c r="J1791">
        <v>74.478300000000004</v>
      </c>
      <c r="K1791">
        <v>13251.2</v>
      </c>
      <c r="L1791">
        <v>1.2320899999999999E-3</v>
      </c>
      <c r="M1791">
        <v>0.99511499999999997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14610.7</v>
      </c>
      <c r="C1792">
        <v>14323.7</v>
      </c>
      <c r="D1792">
        <v>14323.5</v>
      </c>
      <c r="E1792">
        <v>13449.6</v>
      </c>
      <c r="F1792">
        <v>131.52000000000001</v>
      </c>
      <c r="G1792">
        <v>175.553</v>
      </c>
      <c r="H1792">
        <v>60.6295</v>
      </c>
      <c r="I1792">
        <v>14.5357</v>
      </c>
      <c r="J1792">
        <v>74.898700000000005</v>
      </c>
      <c r="K1792">
        <v>13120.1</v>
      </c>
      <c r="L1792">
        <v>1.2882900000000001E-3</v>
      </c>
      <c r="M1792">
        <v>0.995116</v>
      </c>
      <c r="N1792">
        <v>0</v>
      </c>
      <c r="O1792" t="s">
        <v>42</v>
      </c>
      <c r="R1792">
        <f>AVERAGE(B1743:B1792)</f>
        <v>14672.266000000001</v>
      </c>
      <c r="S1792">
        <f>AVERAGE(C1743:C1792)</f>
        <v>14385.483999999999</v>
      </c>
      <c r="U1792">
        <f>_xlfn.VAR.P(B1743:B1792)</f>
        <v>12986.618644000006</v>
      </c>
      <c r="V1792">
        <f>_xlfn.VAR.P(C1743:C1792)</f>
        <v>12936.20494399999</v>
      </c>
      <c r="X1792">
        <f>1.96*SQRT(U1792)/50</f>
        <v>4.4671867739234017</v>
      </c>
      <c r="Y1792">
        <f>1.96*SQRT(V1792)/50</f>
        <v>4.458507593931869</v>
      </c>
    </row>
    <row r="1793" spans="1:14" x14ac:dyDescent="0.25">
      <c r="A1793" t="s">
        <v>160</v>
      </c>
      <c r="B1793">
        <v>733759.77800000005</v>
      </c>
      <c r="C1793" t="s">
        <v>36</v>
      </c>
    </row>
    <row r="1794" spans="1:14" x14ac:dyDescent="0.25">
      <c r="A1794" t="s">
        <v>161</v>
      </c>
      <c r="B1794">
        <v>12263.5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1.23029E-3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12168.4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1.2450899999999999E-3</v>
      </c>
      <c r="L1795">
        <v>0.99511499999999997</v>
      </c>
      <c r="M1795">
        <v>0</v>
      </c>
      <c r="N1795" t="s">
        <v>42</v>
      </c>
    </row>
    <row r="1796" spans="1:14" x14ac:dyDescent="0.25">
      <c r="A1796" t="s">
        <v>161</v>
      </c>
      <c r="B1796">
        <v>12455.6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1.4052800000000001E-3</v>
      </c>
      <c r="L1796">
        <v>0.995116</v>
      </c>
      <c r="M1796">
        <v>0</v>
      </c>
      <c r="N1796" t="s">
        <v>42</v>
      </c>
    </row>
    <row r="1797" spans="1:14" x14ac:dyDescent="0.25">
      <c r="A1797" t="s">
        <v>161</v>
      </c>
      <c r="B1797">
        <v>12405.9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1.23032E-3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12169.1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1.2325599999999999E-3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12117.2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1.2753700000000001E-3</v>
      </c>
      <c r="L1799">
        <v>0.99511499999999997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12177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1.34121E-3</v>
      </c>
      <c r="L1800">
        <v>0.99511499999999997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12163.2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1.2313199999999999E-3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12136.4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1.23022E-3</v>
      </c>
      <c r="L1802">
        <v>0.99511499999999997</v>
      </c>
      <c r="M1802">
        <v>0</v>
      </c>
      <c r="N1802" t="s">
        <v>42</v>
      </c>
    </row>
    <row r="1803" spans="1:14" x14ac:dyDescent="0.25">
      <c r="A1803" t="s">
        <v>161</v>
      </c>
      <c r="B1803">
        <v>12048.4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1.23091E-3</v>
      </c>
      <c r="L1803">
        <v>0.995116</v>
      </c>
      <c r="M1803">
        <v>0</v>
      </c>
      <c r="N1803" t="s">
        <v>42</v>
      </c>
    </row>
    <row r="1804" spans="1:14" x14ac:dyDescent="0.25">
      <c r="A1804" t="s">
        <v>161</v>
      </c>
      <c r="B1804">
        <v>12161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1.2765299999999999E-3</v>
      </c>
      <c r="L1804">
        <v>0.995116</v>
      </c>
      <c r="M1804">
        <v>0</v>
      </c>
      <c r="N1804" t="s">
        <v>42</v>
      </c>
    </row>
    <row r="1805" spans="1:14" x14ac:dyDescent="0.25">
      <c r="A1805" t="s">
        <v>161</v>
      </c>
      <c r="B1805">
        <v>12326.4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1.23785E-3</v>
      </c>
      <c r="L1805">
        <v>0.99511400000000005</v>
      </c>
      <c r="M1805">
        <v>0</v>
      </c>
      <c r="N1805" t="s">
        <v>42</v>
      </c>
    </row>
    <row r="1806" spans="1:14" x14ac:dyDescent="0.25">
      <c r="A1806" t="s">
        <v>161</v>
      </c>
      <c r="B1806">
        <v>12037.2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1.26588E-3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12193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1.3063899999999999E-3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12209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1.24153E-3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12371.3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1.2311900000000001E-3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12208.9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1.2514500000000001E-3</v>
      </c>
      <c r="L1810">
        <v>0.99511300000000003</v>
      </c>
      <c r="M1810">
        <v>0</v>
      </c>
      <c r="N1810" t="s">
        <v>42</v>
      </c>
    </row>
    <row r="1811" spans="1:14" x14ac:dyDescent="0.25">
      <c r="A1811" t="s">
        <v>161</v>
      </c>
      <c r="B1811">
        <v>12411.8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1.27972E-3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12266.6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1.23354E-3</v>
      </c>
      <c r="L1812">
        <v>0.99511400000000005</v>
      </c>
      <c r="M1812">
        <v>0</v>
      </c>
      <c r="N1812" t="s">
        <v>42</v>
      </c>
    </row>
    <row r="1813" spans="1:14" x14ac:dyDescent="0.25">
      <c r="A1813" t="s">
        <v>161</v>
      </c>
      <c r="B1813">
        <v>12265.3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1.2325400000000001E-3</v>
      </c>
      <c r="L1813">
        <v>0.995116</v>
      </c>
      <c r="M1813">
        <v>0</v>
      </c>
      <c r="N1813" t="s">
        <v>42</v>
      </c>
    </row>
    <row r="1814" spans="1:14" x14ac:dyDescent="0.25">
      <c r="A1814" t="s">
        <v>161</v>
      </c>
      <c r="B1814">
        <v>12209.8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1.2451700000000001E-3</v>
      </c>
      <c r="L1814">
        <v>0.995116</v>
      </c>
      <c r="M1814">
        <v>0</v>
      </c>
      <c r="N1814" t="s">
        <v>42</v>
      </c>
    </row>
    <row r="1815" spans="1:14" x14ac:dyDescent="0.25">
      <c r="A1815" t="s">
        <v>161</v>
      </c>
      <c r="B1815">
        <v>12321.4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1.2303699999999999E-3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12227.3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1.2436700000000001E-3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12091.3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1.23796E-3</v>
      </c>
      <c r="L1817">
        <v>0.99511499999999997</v>
      </c>
      <c r="M1817">
        <v>0</v>
      </c>
      <c r="N1817" t="s">
        <v>42</v>
      </c>
    </row>
    <row r="1818" spans="1:14" x14ac:dyDescent="0.25">
      <c r="A1818" t="s">
        <v>161</v>
      </c>
      <c r="B1818">
        <v>12351.5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1.2316899999999999E-3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12264.7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1.23247E-3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12187.4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1.51907E-3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12306.8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1.3054900000000001E-3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12176.5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1.2301E-3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12220.2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1.2354099999999999E-3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12142.1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1.2569E-3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12116.7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1.2497700000000001E-3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12045.2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1.24211E-3</v>
      </c>
      <c r="L1826">
        <v>0.995116</v>
      </c>
      <c r="M1826">
        <v>0</v>
      </c>
      <c r="N1826" t="s">
        <v>42</v>
      </c>
    </row>
    <row r="1827" spans="1:14" x14ac:dyDescent="0.25">
      <c r="A1827" t="s">
        <v>161</v>
      </c>
      <c r="B1827">
        <v>12199.8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1.2365900000000001E-3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12255.2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1.2338900000000001E-3</v>
      </c>
      <c r="L1828">
        <v>0.99511300000000003</v>
      </c>
      <c r="M1828">
        <v>0</v>
      </c>
      <c r="N1828" t="s">
        <v>42</v>
      </c>
    </row>
    <row r="1829" spans="1:14" x14ac:dyDescent="0.25">
      <c r="A1829" t="s">
        <v>161</v>
      </c>
      <c r="B1829">
        <v>12253.5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1.2321599999999999E-3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12306.3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1.2540299999999999E-3</v>
      </c>
      <c r="L1830">
        <v>0.99511400000000005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12196.6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1.2477E-3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12311.5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1.2352400000000001E-3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12261.6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1.34487E-3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12204.8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1.2435600000000001E-3</v>
      </c>
      <c r="L1834">
        <v>0.99511499999999997</v>
      </c>
      <c r="M1834">
        <v>0</v>
      </c>
      <c r="N1834" t="s">
        <v>42</v>
      </c>
    </row>
    <row r="1835" spans="1:14" x14ac:dyDescent="0.25">
      <c r="A1835" t="s">
        <v>161</v>
      </c>
      <c r="B1835">
        <v>12116.3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1.2586699999999999E-3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12155.1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1.2688700000000001E-3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12328.4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1.2311799999999999E-3</v>
      </c>
      <c r="L1837">
        <v>0.99511499999999997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12298.3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1.2321599999999999E-3</v>
      </c>
      <c r="L1838">
        <v>0.99511400000000005</v>
      </c>
      <c r="M1838">
        <v>0</v>
      </c>
      <c r="N1838" t="s">
        <v>42</v>
      </c>
    </row>
    <row r="1839" spans="1:14" x14ac:dyDescent="0.25">
      <c r="A1839" t="s">
        <v>161</v>
      </c>
      <c r="B1839">
        <v>12342.5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1.27366E-3</v>
      </c>
      <c r="L1839">
        <v>0.99511499999999997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12119.8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1.2300799999999999E-3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12158.1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1.2602799999999999E-3</v>
      </c>
      <c r="L1841">
        <v>0.995116</v>
      </c>
      <c r="M1841">
        <v>0</v>
      </c>
      <c r="N1841" t="s">
        <v>42</v>
      </c>
    </row>
    <row r="1842" spans="1:25" x14ac:dyDescent="0.25">
      <c r="A1842" t="s">
        <v>161</v>
      </c>
      <c r="B1842">
        <v>12154.7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1.2356699999999999E-3</v>
      </c>
      <c r="L1842">
        <v>0.995116</v>
      </c>
      <c r="M1842">
        <v>0</v>
      </c>
      <c r="N1842" t="s">
        <v>42</v>
      </c>
    </row>
    <row r="1843" spans="1:25" x14ac:dyDescent="0.25">
      <c r="A1843" t="s">
        <v>161</v>
      </c>
      <c r="B1843">
        <v>12124.8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1.2381600000000001E-3</v>
      </c>
      <c r="L1843">
        <v>0.99511499999999997</v>
      </c>
      <c r="M1843">
        <v>0</v>
      </c>
      <c r="N1843" t="s">
        <v>42</v>
      </c>
    </row>
    <row r="1844" spans="1:25" x14ac:dyDescent="0.25">
      <c r="A1844" t="s">
        <v>161</v>
      </c>
      <c r="B1844">
        <v>11983.2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1.23149E-3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12135.2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1.49855E-3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12046.1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1.24514E-3</v>
      </c>
      <c r="L1846">
        <v>0.99511499999999997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12325.9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1.23128E-3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12208.6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1.2337400000000001E-3</v>
      </c>
      <c r="L1848">
        <v>0.995116</v>
      </c>
      <c r="M1848">
        <v>0</v>
      </c>
      <c r="N1848" t="s">
        <v>42</v>
      </c>
      <c r="R1848">
        <f>AVERAGE(B1799:B1848)</f>
        <v>12204.797999999995</v>
      </c>
      <c r="S1848">
        <f>AVERAGE(C1799:C1848)</f>
        <v>0</v>
      </c>
      <c r="U1848">
        <f>_xlfn.VAR.P(B1799:B1848)</f>
        <v>9173.9193959999557</v>
      </c>
      <c r="V1848">
        <f>_xlfn.VAR.P(C1799:C1848)</f>
        <v>0</v>
      </c>
      <c r="X1848">
        <f>1.96*SQRT(U1848)/50</f>
        <v>3.754598713666931</v>
      </c>
      <c r="Y1848">
        <f>1.96*SQRT(V1848)/50</f>
        <v>0</v>
      </c>
    </row>
    <row r="1849" spans="1:25" x14ac:dyDescent="0.25">
      <c r="A1849" t="s">
        <v>162</v>
      </c>
      <c r="B1849">
        <v>610353.39720000001</v>
      </c>
      <c r="C1849" t="s">
        <v>36</v>
      </c>
    </row>
    <row r="1850" spans="1:25" x14ac:dyDescent="0.25">
      <c r="A1850" t="s">
        <v>163</v>
      </c>
      <c r="B1850">
        <v>8674.75</v>
      </c>
      <c r="C1850">
        <v>8444.86</v>
      </c>
      <c r="D1850">
        <v>8444.61</v>
      </c>
      <c r="E1850">
        <v>7598.69</v>
      </c>
      <c r="F1850">
        <v>125.44199999999999</v>
      </c>
      <c r="G1850">
        <v>0</v>
      </c>
      <c r="H1850">
        <v>60.267800000000001</v>
      </c>
      <c r="I1850">
        <v>0</v>
      </c>
      <c r="J1850">
        <v>1.2302599999999999E-3</v>
      </c>
      <c r="K1850">
        <v>0.99511400000000005</v>
      </c>
      <c r="L1850">
        <v>0</v>
      </c>
      <c r="M1850" t="s">
        <v>42</v>
      </c>
    </row>
    <row r="1851" spans="1:25" x14ac:dyDescent="0.25">
      <c r="A1851" t="s">
        <v>163</v>
      </c>
      <c r="B1851">
        <v>8701.32</v>
      </c>
      <c r="C1851">
        <v>8473.84</v>
      </c>
      <c r="D1851">
        <v>8473.65</v>
      </c>
      <c r="E1851">
        <v>7615.41</v>
      </c>
      <c r="F1851">
        <v>128.62200000000001</v>
      </c>
      <c r="G1851">
        <v>0</v>
      </c>
      <c r="H1851">
        <v>58.539200000000001</v>
      </c>
      <c r="I1851">
        <v>0</v>
      </c>
      <c r="J1851">
        <v>1.2320199999999999E-3</v>
      </c>
      <c r="K1851">
        <v>0.995116</v>
      </c>
      <c r="L1851">
        <v>0</v>
      </c>
      <c r="M1851" t="s">
        <v>42</v>
      </c>
    </row>
    <row r="1852" spans="1:25" x14ac:dyDescent="0.25">
      <c r="A1852" t="s">
        <v>163</v>
      </c>
      <c r="B1852">
        <v>8646.9500000000007</v>
      </c>
      <c r="C1852">
        <v>8420.1200000000008</v>
      </c>
      <c r="D1852">
        <v>8419.9500000000007</v>
      </c>
      <c r="E1852">
        <v>7576.04</v>
      </c>
      <c r="F1852">
        <v>124.126</v>
      </c>
      <c r="G1852">
        <v>0</v>
      </c>
      <c r="H1852">
        <v>61.373600000000003</v>
      </c>
      <c r="I1852">
        <v>0</v>
      </c>
      <c r="J1852">
        <v>1.43264E-3</v>
      </c>
      <c r="K1852">
        <v>0.99511499999999997</v>
      </c>
      <c r="L1852">
        <v>0</v>
      </c>
      <c r="M1852" t="s">
        <v>42</v>
      </c>
    </row>
    <row r="1853" spans="1:25" x14ac:dyDescent="0.25">
      <c r="A1853" t="s">
        <v>163</v>
      </c>
      <c r="B1853">
        <v>8770.24</v>
      </c>
      <c r="C1853">
        <v>8535.6</v>
      </c>
      <c r="D1853">
        <v>8535.41</v>
      </c>
      <c r="E1853">
        <v>7679.69</v>
      </c>
      <c r="F1853">
        <v>129.69300000000001</v>
      </c>
      <c r="G1853">
        <v>0</v>
      </c>
      <c r="H1853">
        <v>59.649099999999997</v>
      </c>
      <c r="I1853">
        <v>0</v>
      </c>
      <c r="J1853">
        <v>1.23993E-3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8695.19</v>
      </c>
      <c r="C1854">
        <v>8468.74</v>
      </c>
      <c r="D1854">
        <v>8468.5499999999993</v>
      </c>
      <c r="E1854">
        <v>7620.31</v>
      </c>
      <c r="F1854">
        <v>126.542</v>
      </c>
      <c r="G1854">
        <v>0</v>
      </c>
      <c r="H1854">
        <v>59.082299999999996</v>
      </c>
      <c r="I1854">
        <v>0</v>
      </c>
      <c r="J1854">
        <v>1.2399500000000001E-3</v>
      </c>
      <c r="K1854">
        <v>0.995116</v>
      </c>
      <c r="L1854">
        <v>0</v>
      </c>
      <c r="M1854" t="s">
        <v>42</v>
      </c>
    </row>
    <row r="1855" spans="1:25" x14ac:dyDescent="0.25">
      <c r="A1855" t="s">
        <v>163</v>
      </c>
      <c r="B1855">
        <v>8614.4</v>
      </c>
      <c r="C1855">
        <v>8389.24</v>
      </c>
      <c r="D1855">
        <v>8389.06</v>
      </c>
      <c r="E1855">
        <v>7562.53</v>
      </c>
      <c r="F1855">
        <v>122.872</v>
      </c>
      <c r="G1855">
        <v>0</v>
      </c>
      <c r="H1855">
        <v>63.131300000000003</v>
      </c>
      <c r="I1855">
        <v>0</v>
      </c>
      <c r="J1855">
        <v>1.2466300000000001E-3</v>
      </c>
      <c r="K1855">
        <v>0.99511499999999997</v>
      </c>
      <c r="L1855">
        <v>0</v>
      </c>
      <c r="M1855" t="s">
        <v>42</v>
      </c>
    </row>
    <row r="1856" spans="1:25" x14ac:dyDescent="0.25">
      <c r="A1856" t="s">
        <v>163</v>
      </c>
      <c r="B1856">
        <v>8684</v>
      </c>
      <c r="C1856">
        <v>8457.4500000000007</v>
      </c>
      <c r="D1856">
        <v>8457.27</v>
      </c>
      <c r="E1856">
        <v>7627.54</v>
      </c>
      <c r="F1856">
        <v>124.114</v>
      </c>
      <c r="G1856">
        <v>0</v>
      </c>
      <c r="H1856">
        <v>61.750700000000002</v>
      </c>
      <c r="I1856">
        <v>0</v>
      </c>
      <c r="J1856">
        <v>1.23025E-3</v>
      </c>
      <c r="K1856">
        <v>0.99511499999999997</v>
      </c>
      <c r="L1856">
        <v>0</v>
      </c>
      <c r="M1856" t="s">
        <v>42</v>
      </c>
    </row>
    <row r="1857" spans="1:13" x14ac:dyDescent="0.25">
      <c r="A1857" t="s">
        <v>163</v>
      </c>
      <c r="B1857">
        <v>8677.07</v>
      </c>
      <c r="C1857">
        <v>8451.57</v>
      </c>
      <c r="D1857">
        <v>8451.3700000000008</v>
      </c>
      <c r="E1857">
        <v>7619.69</v>
      </c>
      <c r="F1857">
        <v>124.152</v>
      </c>
      <c r="G1857">
        <v>0</v>
      </c>
      <c r="H1857">
        <v>62.403500000000001</v>
      </c>
      <c r="I1857">
        <v>0</v>
      </c>
      <c r="J1857">
        <v>1.2356400000000001E-3</v>
      </c>
      <c r="K1857">
        <v>0.995116</v>
      </c>
      <c r="L1857">
        <v>0</v>
      </c>
      <c r="M1857" t="s">
        <v>42</v>
      </c>
    </row>
    <row r="1858" spans="1:13" x14ac:dyDescent="0.25">
      <c r="A1858" t="s">
        <v>163</v>
      </c>
      <c r="B1858">
        <v>8754.19</v>
      </c>
      <c r="C1858">
        <v>8526.56</v>
      </c>
      <c r="D1858">
        <v>8526.3700000000008</v>
      </c>
      <c r="E1858">
        <v>7688.34</v>
      </c>
      <c r="F1858">
        <v>126.455</v>
      </c>
      <c r="G1858">
        <v>0</v>
      </c>
      <c r="H1858">
        <v>61.145000000000003</v>
      </c>
      <c r="I1858">
        <v>0</v>
      </c>
      <c r="J1858">
        <v>1.2363000000000001E-3</v>
      </c>
      <c r="K1858">
        <v>0.99511499999999997</v>
      </c>
      <c r="L1858">
        <v>0</v>
      </c>
      <c r="M1858" t="s">
        <v>42</v>
      </c>
    </row>
    <row r="1859" spans="1:13" x14ac:dyDescent="0.25">
      <c r="A1859" t="s">
        <v>163</v>
      </c>
      <c r="B1859">
        <v>8620.7099999999991</v>
      </c>
      <c r="C1859">
        <v>8395.07</v>
      </c>
      <c r="D1859">
        <v>8394.8799999999992</v>
      </c>
      <c r="E1859">
        <v>7552.25</v>
      </c>
      <c r="F1859">
        <v>126.056</v>
      </c>
      <c r="G1859">
        <v>0</v>
      </c>
      <c r="H1859">
        <v>59.803899999999999</v>
      </c>
      <c r="I1859">
        <v>0</v>
      </c>
      <c r="J1859">
        <v>1.2303399999999999E-3</v>
      </c>
      <c r="K1859">
        <v>0.995116</v>
      </c>
      <c r="L1859">
        <v>0</v>
      </c>
      <c r="M1859" t="s">
        <v>42</v>
      </c>
    </row>
    <row r="1860" spans="1:13" x14ac:dyDescent="0.25">
      <c r="A1860" t="s">
        <v>163</v>
      </c>
      <c r="B1860">
        <v>8734.7800000000007</v>
      </c>
      <c r="C1860">
        <v>8498.66</v>
      </c>
      <c r="D1860">
        <v>8498.4699999999993</v>
      </c>
      <c r="E1860">
        <v>7669.3</v>
      </c>
      <c r="F1860">
        <v>123.506</v>
      </c>
      <c r="G1860">
        <v>0</v>
      </c>
      <c r="H1860">
        <v>64.034400000000005</v>
      </c>
      <c r="I1860">
        <v>0</v>
      </c>
      <c r="J1860">
        <v>1.25672E-3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8609.33</v>
      </c>
      <c r="C1861">
        <v>8383.7900000000009</v>
      </c>
      <c r="D1861">
        <v>8383.6</v>
      </c>
      <c r="E1861">
        <v>7529.52</v>
      </c>
      <c r="F1861">
        <v>128.53700000000001</v>
      </c>
      <c r="G1861">
        <v>0</v>
      </c>
      <c r="H1861">
        <v>57.648200000000003</v>
      </c>
      <c r="I1861">
        <v>0</v>
      </c>
      <c r="J1861">
        <v>1.2426399999999999E-3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8622.14</v>
      </c>
      <c r="C1862">
        <v>8396.32</v>
      </c>
      <c r="D1862">
        <v>8396.11</v>
      </c>
      <c r="E1862">
        <v>7559.15</v>
      </c>
      <c r="F1862">
        <v>124.357</v>
      </c>
      <c r="G1862">
        <v>0</v>
      </c>
      <c r="H1862">
        <v>60.5961</v>
      </c>
      <c r="I1862">
        <v>0</v>
      </c>
      <c r="J1862">
        <v>1.2312600000000001E-3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8584.33</v>
      </c>
      <c r="C1863">
        <v>8359.23</v>
      </c>
      <c r="D1863">
        <v>8359.0400000000009</v>
      </c>
      <c r="E1863">
        <v>7539.04</v>
      </c>
      <c r="F1863">
        <v>122.08199999999999</v>
      </c>
      <c r="G1863">
        <v>0</v>
      </c>
      <c r="H1863">
        <v>63.564599999999999</v>
      </c>
      <c r="I1863">
        <v>0</v>
      </c>
      <c r="J1863">
        <v>1.25135E-3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8709.9699999999993</v>
      </c>
      <c r="C1864">
        <v>8484.69</v>
      </c>
      <c r="D1864">
        <v>8484.5</v>
      </c>
      <c r="E1864">
        <v>7652.47</v>
      </c>
      <c r="F1864">
        <v>124.252</v>
      </c>
      <c r="G1864">
        <v>0</v>
      </c>
      <c r="H1864">
        <v>62.093899999999998</v>
      </c>
      <c r="I1864">
        <v>0</v>
      </c>
      <c r="J1864">
        <v>1.31924E-3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8608.91</v>
      </c>
      <c r="C1865">
        <v>8380.8700000000008</v>
      </c>
      <c r="D1865">
        <v>8380.68</v>
      </c>
      <c r="E1865">
        <v>7546.75</v>
      </c>
      <c r="F1865">
        <v>124.676</v>
      </c>
      <c r="G1865">
        <v>0</v>
      </c>
      <c r="H1865">
        <v>62.328200000000002</v>
      </c>
      <c r="I1865">
        <v>0</v>
      </c>
      <c r="J1865">
        <v>1.29451E-3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8836.11</v>
      </c>
      <c r="C1866">
        <v>8610.7900000000009</v>
      </c>
      <c r="D1866">
        <v>8610.61</v>
      </c>
      <c r="E1866">
        <v>7777.53</v>
      </c>
      <c r="F1866">
        <v>124.91800000000001</v>
      </c>
      <c r="G1866">
        <v>0</v>
      </c>
      <c r="H1866">
        <v>63.167299999999997</v>
      </c>
      <c r="I1866">
        <v>0</v>
      </c>
      <c r="J1866">
        <v>1.57435E-3</v>
      </c>
      <c r="K1866">
        <v>0.995116</v>
      </c>
      <c r="L1866">
        <v>0</v>
      </c>
      <c r="M1866" t="s">
        <v>42</v>
      </c>
    </row>
    <row r="1867" spans="1:13" x14ac:dyDescent="0.25">
      <c r="A1867" t="s">
        <v>163</v>
      </c>
      <c r="B1867">
        <v>8613.15</v>
      </c>
      <c r="C1867">
        <v>8385.27</v>
      </c>
      <c r="D1867">
        <v>8385.1</v>
      </c>
      <c r="E1867">
        <v>7535.11</v>
      </c>
      <c r="F1867">
        <v>127.434</v>
      </c>
      <c r="G1867">
        <v>0</v>
      </c>
      <c r="H1867">
        <v>59.386200000000002</v>
      </c>
      <c r="I1867">
        <v>0</v>
      </c>
      <c r="J1867">
        <v>1.24062E-3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8719.14</v>
      </c>
      <c r="C1868">
        <v>8492.48</v>
      </c>
      <c r="D1868">
        <v>8492.2999999999993</v>
      </c>
      <c r="E1868">
        <v>7611.29</v>
      </c>
      <c r="F1868">
        <v>132.62700000000001</v>
      </c>
      <c r="G1868">
        <v>0</v>
      </c>
      <c r="H1868">
        <v>54.881700000000002</v>
      </c>
      <c r="I1868">
        <v>0</v>
      </c>
      <c r="J1868">
        <v>1.23072E-3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8771.02</v>
      </c>
      <c r="C1869">
        <v>8543.8700000000008</v>
      </c>
      <c r="D1869">
        <v>8543.69</v>
      </c>
      <c r="E1869">
        <v>7661.21</v>
      </c>
      <c r="F1869">
        <v>132.102</v>
      </c>
      <c r="G1869">
        <v>0</v>
      </c>
      <c r="H1869">
        <v>55.118400000000001</v>
      </c>
      <c r="I1869">
        <v>0</v>
      </c>
      <c r="J1869">
        <v>1.2348700000000001E-3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8671.98</v>
      </c>
      <c r="C1870">
        <v>8445.23</v>
      </c>
      <c r="D1870">
        <v>8445.07</v>
      </c>
      <c r="E1870">
        <v>7568.59</v>
      </c>
      <c r="F1870">
        <v>131.44999999999999</v>
      </c>
      <c r="G1870">
        <v>0</v>
      </c>
      <c r="H1870">
        <v>55.01</v>
      </c>
      <c r="I1870">
        <v>0</v>
      </c>
      <c r="J1870">
        <v>1.2312600000000001E-3</v>
      </c>
      <c r="K1870">
        <v>0.995112</v>
      </c>
      <c r="L1870">
        <v>0</v>
      </c>
      <c r="M1870" t="s">
        <v>42</v>
      </c>
    </row>
    <row r="1871" spans="1:13" x14ac:dyDescent="0.25">
      <c r="A1871" t="s">
        <v>163</v>
      </c>
      <c r="B1871">
        <v>8666.06</v>
      </c>
      <c r="C1871">
        <v>8438.19</v>
      </c>
      <c r="D1871">
        <v>8438</v>
      </c>
      <c r="E1871">
        <v>7566.37</v>
      </c>
      <c r="F1871">
        <v>130.279</v>
      </c>
      <c r="G1871">
        <v>0</v>
      </c>
      <c r="H1871">
        <v>56.119</v>
      </c>
      <c r="I1871">
        <v>0</v>
      </c>
      <c r="J1871">
        <v>1.23007E-3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8683.1200000000008</v>
      </c>
      <c r="C1872">
        <v>8453.8700000000008</v>
      </c>
      <c r="D1872">
        <v>8453.68</v>
      </c>
      <c r="E1872">
        <v>7576.49</v>
      </c>
      <c r="F1872">
        <v>131.81700000000001</v>
      </c>
      <c r="G1872">
        <v>0</v>
      </c>
      <c r="H1872">
        <v>56.827300000000001</v>
      </c>
      <c r="I1872">
        <v>0</v>
      </c>
      <c r="J1872">
        <v>1.3131E-3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8712.57</v>
      </c>
      <c r="C1873">
        <v>8486.2999999999993</v>
      </c>
      <c r="D1873">
        <v>8486.11</v>
      </c>
      <c r="E1873">
        <v>7600.14</v>
      </c>
      <c r="F1873">
        <v>134.93100000000001</v>
      </c>
      <c r="G1873">
        <v>0</v>
      </c>
      <c r="H1873">
        <v>54.388300000000001</v>
      </c>
      <c r="I1873">
        <v>0</v>
      </c>
      <c r="J1873">
        <v>1.26913E-3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8691.2099999999991</v>
      </c>
      <c r="C1874">
        <v>8464.34</v>
      </c>
      <c r="D1874">
        <v>8464.15</v>
      </c>
      <c r="E1874">
        <v>7584.23</v>
      </c>
      <c r="F1874">
        <v>131.548</v>
      </c>
      <c r="G1874">
        <v>0</v>
      </c>
      <c r="H1874">
        <v>54.773099999999999</v>
      </c>
      <c r="I1874">
        <v>0</v>
      </c>
      <c r="J1874">
        <v>1.3594200000000001E-3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8690.7000000000007</v>
      </c>
      <c r="C1875">
        <v>8459.4599999999991</v>
      </c>
      <c r="D1875">
        <v>8459.2900000000009</v>
      </c>
      <c r="E1875">
        <v>7609.72</v>
      </c>
      <c r="F1875">
        <v>126.613</v>
      </c>
      <c r="G1875">
        <v>0</v>
      </c>
      <c r="H1875">
        <v>61.1235</v>
      </c>
      <c r="I1875">
        <v>0</v>
      </c>
      <c r="J1875">
        <v>1.2311900000000001E-3</v>
      </c>
      <c r="K1875">
        <v>0.995116</v>
      </c>
      <c r="L1875">
        <v>0</v>
      </c>
      <c r="M1875" t="s">
        <v>42</v>
      </c>
    </row>
    <row r="1876" spans="1:13" x14ac:dyDescent="0.25">
      <c r="A1876" t="s">
        <v>163</v>
      </c>
      <c r="B1876">
        <v>8660.7000000000007</v>
      </c>
      <c r="C1876">
        <v>8434.36</v>
      </c>
      <c r="D1876">
        <v>8434.17</v>
      </c>
      <c r="E1876">
        <v>7564.13</v>
      </c>
      <c r="F1876">
        <v>129.49799999999999</v>
      </c>
      <c r="G1876">
        <v>0</v>
      </c>
      <c r="H1876">
        <v>57.278799999999997</v>
      </c>
      <c r="I1876">
        <v>0</v>
      </c>
      <c r="J1876">
        <v>1.24456E-3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8692.5300000000007</v>
      </c>
      <c r="C1877">
        <v>8465.07</v>
      </c>
      <c r="D1877">
        <v>8464.89</v>
      </c>
      <c r="E1877">
        <v>7617.68</v>
      </c>
      <c r="F1877">
        <v>125.002</v>
      </c>
      <c r="G1877">
        <v>0</v>
      </c>
      <c r="H1877">
        <v>61.050800000000002</v>
      </c>
      <c r="I1877">
        <v>0</v>
      </c>
      <c r="J1877">
        <v>1.40784E-3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8703.86</v>
      </c>
      <c r="C1878">
        <v>8477.48</v>
      </c>
      <c r="D1878">
        <v>8477.2999999999993</v>
      </c>
      <c r="E1878">
        <v>7598.04</v>
      </c>
      <c r="F1878">
        <v>132.51499999999999</v>
      </c>
      <c r="G1878">
        <v>0</v>
      </c>
      <c r="H1878">
        <v>56.525100000000002</v>
      </c>
      <c r="I1878">
        <v>0</v>
      </c>
      <c r="J1878">
        <v>1.23284E-3</v>
      </c>
      <c r="K1878">
        <v>0.99511300000000003</v>
      </c>
      <c r="L1878">
        <v>0</v>
      </c>
      <c r="M1878" t="s">
        <v>42</v>
      </c>
    </row>
    <row r="1879" spans="1:13" x14ac:dyDescent="0.25">
      <c r="A1879" t="s">
        <v>163</v>
      </c>
      <c r="B1879">
        <v>8811.76</v>
      </c>
      <c r="C1879">
        <v>8583.18</v>
      </c>
      <c r="D1879">
        <v>8582.98</v>
      </c>
      <c r="E1879">
        <v>7718.77</v>
      </c>
      <c r="F1879">
        <v>129.036</v>
      </c>
      <c r="G1879">
        <v>0</v>
      </c>
      <c r="H1879">
        <v>58.604900000000001</v>
      </c>
      <c r="I1879">
        <v>0</v>
      </c>
      <c r="J1879">
        <v>1.23218E-3</v>
      </c>
      <c r="K1879">
        <v>0.995116</v>
      </c>
      <c r="L1879">
        <v>0</v>
      </c>
      <c r="M1879" t="s">
        <v>42</v>
      </c>
    </row>
    <row r="1880" spans="1:13" x14ac:dyDescent="0.25">
      <c r="A1880" t="s">
        <v>163</v>
      </c>
      <c r="B1880">
        <v>8877.24</v>
      </c>
      <c r="C1880">
        <v>8651.26</v>
      </c>
      <c r="D1880">
        <v>8651.07</v>
      </c>
      <c r="E1880">
        <v>7779.61</v>
      </c>
      <c r="F1880">
        <v>131.083</v>
      </c>
      <c r="G1880">
        <v>0</v>
      </c>
      <c r="H1880">
        <v>59.5458</v>
      </c>
      <c r="I1880">
        <v>0</v>
      </c>
      <c r="J1880">
        <v>1.26877E-3</v>
      </c>
      <c r="K1880">
        <v>0.995116</v>
      </c>
      <c r="L1880">
        <v>0</v>
      </c>
      <c r="M1880" t="s">
        <v>42</v>
      </c>
    </row>
    <row r="1881" spans="1:13" x14ac:dyDescent="0.25">
      <c r="A1881" t="s">
        <v>163</v>
      </c>
      <c r="B1881">
        <v>8713.2800000000007</v>
      </c>
      <c r="C1881">
        <v>8487.11</v>
      </c>
      <c r="D1881">
        <v>8486.92</v>
      </c>
      <c r="E1881">
        <v>7632.36</v>
      </c>
      <c r="F1881">
        <v>127.663</v>
      </c>
      <c r="G1881">
        <v>0</v>
      </c>
      <c r="H1881">
        <v>59.7151</v>
      </c>
      <c r="I1881">
        <v>0</v>
      </c>
      <c r="J1881">
        <v>1.23011E-3</v>
      </c>
      <c r="K1881">
        <v>0.99511499999999997</v>
      </c>
      <c r="L1881">
        <v>0</v>
      </c>
      <c r="M1881" t="s">
        <v>42</v>
      </c>
    </row>
    <row r="1882" spans="1:13" x14ac:dyDescent="0.25">
      <c r="A1882" t="s">
        <v>163</v>
      </c>
      <c r="B1882">
        <v>8844.9599999999991</v>
      </c>
      <c r="C1882">
        <v>8618.24</v>
      </c>
      <c r="D1882">
        <v>8618.06</v>
      </c>
      <c r="E1882">
        <v>7789.91</v>
      </c>
      <c r="F1882">
        <v>123.489</v>
      </c>
      <c r="G1882">
        <v>0</v>
      </c>
      <c r="H1882">
        <v>62.935499999999998</v>
      </c>
      <c r="I1882">
        <v>0</v>
      </c>
      <c r="J1882">
        <v>1.23047E-3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8630.0400000000009</v>
      </c>
      <c r="C1883">
        <v>8402.16</v>
      </c>
      <c r="D1883">
        <v>8401.9699999999993</v>
      </c>
      <c r="E1883">
        <v>7565.89</v>
      </c>
      <c r="F1883">
        <v>124.893</v>
      </c>
      <c r="G1883">
        <v>0</v>
      </c>
      <c r="H1883">
        <v>60.990099999999998</v>
      </c>
      <c r="I1883">
        <v>0</v>
      </c>
      <c r="J1883">
        <v>1.23145E-3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8761.44</v>
      </c>
      <c r="C1884">
        <v>8535.4</v>
      </c>
      <c r="D1884">
        <v>8535.2199999999993</v>
      </c>
      <c r="E1884">
        <v>7694.1</v>
      </c>
      <c r="F1884">
        <v>124.964</v>
      </c>
      <c r="G1884">
        <v>0</v>
      </c>
      <c r="H1884">
        <v>60.668199999999999</v>
      </c>
      <c r="I1884">
        <v>0</v>
      </c>
      <c r="J1884">
        <v>1.2332300000000001E-3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8728.81</v>
      </c>
      <c r="C1885">
        <v>8503.1</v>
      </c>
      <c r="D1885">
        <v>8502.91</v>
      </c>
      <c r="E1885">
        <v>7653.1</v>
      </c>
      <c r="F1885">
        <v>128.07300000000001</v>
      </c>
      <c r="G1885">
        <v>0</v>
      </c>
      <c r="H1885">
        <v>58.7393</v>
      </c>
      <c r="I1885">
        <v>0</v>
      </c>
      <c r="J1885">
        <v>1.2300600000000001E-3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8620.34</v>
      </c>
      <c r="C1886">
        <v>8394.8799999999992</v>
      </c>
      <c r="D1886">
        <v>8394.68</v>
      </c>
      <c r="E1886">
        <v>7564.37</v>
      </c>
      <c r="F1886">
        <v>123.614</v>
      </c>
      <c r="G1886">
        <v>0</v>
      </c>
      <c r="H1886">
        <v>62.237099999999998</v>
      </c>
      <c r="I1886">
        <v>0</v>
      </c>
      <c r="J1886">
        <v>1.23028E-3</v>
      </c>
      <c r="K1886">
        <v>0.99511099999999997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8689.74</v>
      </c>
      <c r="C1887">
        <v>8462.39</v>
      </c>
      <c r="D1887">
        <v>8462.19</v>
      </c>
      <c r="E1887">
        <v>7606.74</v>
      </c>
      <c r="F1887">
        <v>128.94399999999999</v>
      </c>
      <c r="G1887">
        <v>0</v>
      </c>
      <c r="H1887">
        <v>58.626199999999997</v>
      </c>
      <c r="I1887">
        <v>0</v>
      </c>
      <c r="J1887">
        <v>1.30751E-3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8721.2999999999993</v>
      </c>
      <c r="C1888">
        <v>8495.3799999999992</v>
      </c>
      <c r="D1888">
        <v>8495.18</v>
      </c>
      <c r="E1888">
        <v>7643.69</v>
      </c>
      <c r="F1888">
        <v>128.126</v>
      </c>
      <c r="G1888">
        <v>0</v>
      </c>
      <c r="H1888">
        <v>57.7849</v>
      </c>
      <c r="I1888">
        <v>0</v>
      </c>
      <c r="J1888">
        <v>1.4537700000000001E-3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8582.58</v>
      </c>
      <c r="C1889">
        <v>8357.17</v>
      </c>
      <c r="D1889">
        <v>8356.98</v>
      </c>
      <c r="E1889">
        <v>7518.78</v>
      </c>
      <c r="F1889">
        <v>124.877</v>
      </c>
      <c r="G1889">
        <v>0</v>
      </c>
      <c r="H1889">
        <v>60.481699999999996</v>
      </c>
      <c r="I1889">
        <v>0</v>
      </c>
      <c r="J1889">
        <v>1.2609699999999999E-3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8722.4500000000007</v>
      </c>
      <c r="C1890">
        <v>8496.58</v>
      </c>
      <c r="D1890">
        <v>8496.39</v>
      </c>
      <c r="E1890">
        <v>7682.21</v>
      </c>
      <c r="F1890">
        <v>120.63200000000001</v>
      </c>
      <c r="G1890">
        <v>0</v>
      </c>
      <c r="H1890">
        <v>64.673000000000002</v>
      </c>
      <c r="I1890">
        <v>0</v>
      </c>
      <c r="J1890">
        <v>1.2328300000000001E-3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8681.68</v>
      </c>
      <c r="C1891">
        <v>8456.64</v>
      </c>
      <c r="D1891">
        <v>8456.44</v>
      </c>
      <c r="E1891">
        <v>7627.21</v>
      </c>
      <c r="F1891">
        <v>123.179</v>
      </c>
      <c r="G1891">
        <v>0</v>
      </c>
      <c r="H1891">
        <v>62.430900000000001</v>
      </c>
      <c r="I1891">
        <v>0</v>
      </c>
      <c r="J1891">
        <v>1.2541900000000001E-3</v>
      </c>
      <c r="K1891">
        <v>0.99511499999999997</v>
      </c>
      <c r="L1891">
        <v>0</v>
      </c>
      <c r="M1891" t="s">
        <v>42</v>
      </c>
    </row>
    <row r="1892" spans="1:25" x14ac:dyDescent="0.25">
      <c r="A1892" t="s">
        <v>163</v>
      </c>
      <c r="B1892">
        <v>8681.1200000000008</v>
      </c>
      <c r="C1892">
        <v>8455.99</v>
      </c>
      <c r="D1892">
        <v>8455.7900000000009</v>
      </c>
      <c r="E1892">
        <v>7605.85</v>
      </c>
      <c r="F1892">
        <v>127.944</v>
      </c>
      <c r="G1892">
        <v>0</v>
      </c>
      <c r="H1892">
        <v>59.311599999999999</v>
      </c>
      <c r="I1892">
        <v>0</v>
      </c>
      <c r="J1892">
        <v>1.24361E-3</v>
      </c>
      <c r="K1892">
        <v>0.995116</v>
      </c>
      <c r="L1892">
        <v>0</v>
      </c>
      <c r="M1892" t="s">
        <v>42</v>
      </c>
    </row>
    <row r="1893" spans="1:25" x14ac:dyDescent="0.25">
      <c r="A1893" t="s">
        <v>163</v>
      </c>
      <c r="B1893">
        <v>8618.7000000000007</v>
      </c>
      <c r="C1893">
        <v>8390.25</v>
      </c>
      <c r="D1893">
        <v>8390.06</v>
      </c>
      <c r="E1893">
        <v>7556.38</v>
      </c>
      <c r="F1893">
        <v>123.783</v>
      </c>
      <c r="G1893">
        <v>0</v>
      </c>
      <c r="H1893">
        <v>61.6096</v>
      </c>
      <c r="I1893">
        <v>0</v>
      </c>
      <c r="J1893">
        <v>1.2376100000000001E-3</v>
      </c>
      <c r="K1893">
        <v>0.995116</v>
      </c>
      <c r="L1893">
        <v>0</v>
      </c>
      <c r="M1893" t="s">
        <v>42</v>
      </c>
    </row>
    <row r="1894" spans="1:25" x14ac:dyDescent="0.25">
      <c r="A1894" t="s">
        <v>163</v>
      </c>
      <c r="B1894">
        <v>8839.67</v>
      </c>
      <c r="C1894">
        <v>8613.81</v>
      </c>
      <c r="D1894">
        <v>8613.6200000000008</v>
      </c>
      <c r="E1894">
        <v>7776.09</v>
      </c>
      <c r="F1894">
        <v>126.79</v>
      </c>
      <c r="G1894">
        <v>0</v>
      </c>
      <c r="H1894">
        <v>64.198499999999996</v>
      </c>
      <c r="I1894">
        <v>0</v>
      </c>
      <c r="J1894">
        <v>1.23729E-3</v>
      </c>
      <c r="K1894">
        <v>0.995116</v>
      </c>
      <c r="L1894">
        <v>0</v>
      </c>
      <c r="M1894" t="s">
        <v>42</v>
      </c>
    </row>
    <row r="1895" spans="1:25" x14ac:dyDescent="0.25">
      <c r="A1895" t="s">
        <v>163</v>
      </c>
      <c r="B1895">
        <v>8707.4500000000007</v>
      </c>
      <c r="C1895">
        <v>8481.32</v>
      </c>
      <c r="D1895">
        <v>8481.1200000000008</v>
      </c>
      <c r="E1895">
        <v>7621.52</v>
      </c>
      <c r="F1895">
        <v>129.11799999999999</v>
      </c>
      <c r="G1895">
        <v>0</v>
      </c>
      <c r="H1895">
        <v>58.068899999999999</v>
      </c>
      <c r="I1895">
        <v>0</v>
      </c>
      <c r="J1895">
        <v>1.23178E-3</v>
      </c>
      <c r="K1895">
        <v>0.99511499999999997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8798.3700000000008</v>
      </c>
      <c r="C1896">
        <v>8570.4699999999993</v>
      </c>
      <c r="D1896">
        <v>8570.2800000000007</v>
      </c>
      <c r="E1896">
        <v>7689.92</v>
      </c>
      <c r="F1896">
        <v>132.30500000000001</v>
      </c>
      <c r="G1896">
        <v>0</v>
      </c>
      <c r="H1896">
        <v>55.377699999999997</v>
      </c>
      <c r="I1896">
        <v>0</v>
      </c>
      <c r="J1896">
        <v>1.24248E-3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8673.4500000000007</v>
      </c>
      <c r="C1897">
        <v>8445.9699999999993</v>
      </c>
      <c r="D1897">
        <v>8445.7800000000007</v>
      </c>
      <c r="E1897">
        <v>7566.41</v>
      </c>
      <c r="F1897">
        <v>132.02500000000001</v>
      </c>
      <c r="G1897">
        <v>0</v>
      </c>
      <c r="H1897">
        <v>54.7926</v>
      </c>
      <c r="I1897">
        <v>0</v>
      </c>
      <c r="J1897">
        <v>1.26414E-3</v>
      </c>
      <c r="K1897">
        <v>0.995116</v>
      </c>
      <c r="L1897">
        <v>0</v>
      </c>
      <c r="M1897" t="s">
        <v>42</v>
      </c>
    </row>
    <row r="1898" spans="1:25" x14ac:dyDescent="0.25">
      <c r="A1898" t="s">
        <v>163</v>
      </c>
      <c r="B1898">
        <v>8663.16</v>
      </c>
      <c r="C1898">
        <v>8436.35</v>
      </c>
      <c r="D1898">
        <v>8436.17</v>
      </c>
      <c r="E1898">
        <v>7551.87</v>
      </c>
      <c r="F1898">
        <v>132.10400000000001</v>
      </c>
      <c r="G1898">
        <v>0</v>
      </c>
      <c r="H1898">
        <v>54.448799999999999</v>
      </c>
      <c r="I1898">
        <v>0</v>
      </c>
      <c r="J1898">
        <v>1.2303500000000001E-3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8826.86</v>
      </c>
      <c r="C1899">
        <v>8600.01</v>
      </c>
      <c r="D1899">
        <v>8599.82</v>
      </c>
      <c r="E1899">
        <v>7719.63</v>
      </c>
      <c r="F1899">
        <v>131.68199999999999</v>
      </c>
      <c r="G1899">
        <v>0</v>
      </c>
      <c r="H1899">
        <v>55.899000000000001</v>
      </c>
      <c r="I1899">
        <v>0</v>
      </c>
      <c r="J1899">
        <v>1.2341299999999999E-3</v>
      </c>
      <c r="K1899">
        <v>0.995116</v>
      </c>
      <c r="L1899">
        <v>0</v>
      </c>
      <c r="M1899" t="s">
        <v>42</v>
      </c>
    </row>
    <row r="1900" spans="1:25" x14ac:dyDescent="0.25">
      <c r="A1900" t="s">
        <v>163</v>
      </c>
      <c r="B1900">
        <v>8736.7999999999993</v>
      </c>
      <c r="C1900">
        <v>8508.0300000000007</v>
      </c>
      <c r="D1900">
        <v>8507.83</v>
      </c>
      <c r="E1900">
        <v>7624.59</v>
      </c>
      <c r="F1900">
        <v>132.791</v>
      </c>
      <c r="G1900">
        <v>0</v>
      </c>
      <c r="H1900">
        <v>55.478299999999997</v>
      </c>
      <c r="I1900">
        <v>0</v>
      </c>
      <c r="J1900">
        <v>1.2394800000000001E-3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8903.7999999999993</v>
      </c>
      <c r="C1901">
        <v>8676.23</v>
      </c>
      <c r="D1901">
        <v>8676.0400000000009</v>
      </c>
      <c r="E1901">
        <v>7789.22</v>
      </c>
      <c r="F1901">
        <v>133.43600000000001</v>
      </c>
      <c r="G1901">
        <v>0</v>
      </c>
      <c r="H1901">
        <v>56.876600000000003</v>
      </c>
      <c r="I1901">
        <v>0</v>
      </c>
      <c r="J1901">
        <v>1.2872000000000001E-3</v>
      </c>
      <c r="K1901">
        <v>0.99511499999999997</v>
      </c>
      <c r="L1901">
        <v>0</v>
      </c>
      <c r="M1901" t="s">
        <v>42</v>
      </c>
    </row>
    <row r="1902" spans="1:25" x14ac:dyDescent="0.25">
      <c r="A1902" t="s">
        <v>163</v>
      </c>
      <c r="B1902">
        <v>8717.82</v>
      </c>
      <c r="C1902">
        <v>8490.6299999999992</v>
      </c>
      <c r="D1902">
        <v>8490.4500000000007</v>
      </c>
      <c r="E1902">
        <v>7617.09</v>
      </c>
      <c r="F1902">
        <v>131.26300000000001</v>
      </c>
      <c r="G1902">
        <v>0</v>
      </c>
      <c r="H1902">
        <v>56.14</v>
      </c>
      <c r="I1902">
        <v>0</v>
      </c>
      <c r="J1902">
        <v>1.2958500000000001E-3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8672.18</v>
      </c>
      <c r="C1903">
        <v>8444.8799999999992</v>
      </c>
      <c r="D1903">
        <v>8444.7099999999991</v>
      </c>
      <c r="E1903">
        <v>7570.59</v>
      </c>
      <c r="F1903">
        <v>130.227</v>
      </c>
      <c r="G1903">
        <v>0</v>
      </c>
      <c r="H1903">
        <v>56.849499999999999</v>
      </c>
      <c r="I1903">
        <v>0</v>
      </c>
      <c r="J1903">
        <v>1.23529E-3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8719.83</v>
      </c>
      <c r="C1904">
        <v>8492.0499999999993</v>
      </c>
      <c r="D1904">
        <v>8491.8700000000008</v>
      </c>
      <c r="E1904">
        <v>7636.01</v>
      </c>
      <c r="F1904">
        <v>127.018</v>
      </c>
      <c r="G1904">
        <v>0</v>
      </c>
      <c r="H1904">
        <v>60.067</v>
      </c>
      <c r="I1904">
        <v>0</v>
      </c>
      <c r="J1904">
        <v>1.23021E-3</v>
      </c>
      <c r="K1904">
        <v>0.995116</v>
      </c>
      <c r="L1904">
        <v>0</v>
      </c>
      <c r="M1904" t="s">
        <v>42</v>
      </c>
      <c r="R1904">
        <f>AVERAGE(B1855:B1904)</f>
        <v>8705.5362000000005</v>
      </c>
      <c r="S1904">
        <f>AVERAGE(C1855:C1904)</f>
        <v>8478.5927999999985</v>
      </c>
      <c r="U1904">
        <f>_xlfn.VAR.P(B1855:B1904)</f>
        <v>5671.3480395600018</v>
      </c>
      <c r="V1904">
        <f>_xlfn.VAR.P(C1855:C1904)</f>
        <v>5646.4415481599981</v>
      </c>
      <c r="X1904">
        <f>1.96*SQRT(U1904)/50</f>
        <v>2.9520874396788255</v>
      </c>
      <c r="Y1904">
        <f>1.96*SQRT(V1904)/50</f>
        <v>2.9455980616106774</v>
      </c>
    </row>
    <row r="1905" spans="1:15" x14ac:dyDescent="0.25">
      <c r="A1905" t="s">
        <v>164</v>
      </c>
      <c r="B1905">
        <v>435393.46100000001</v>
      </c>
      <c r="C1905" t="s">
        <v>36</v>
      </c>
    </row>
    <row r="1906" spans="1:15" x14ac:dyDescent="0.25">
      <c r="A1906" t="s">
        <v>165</v>
      </c>
      <c r="B1906">
        <v>14794.5</v>
      </c>
      <c r="C1906">
        <v>14500.3</v>
      </c>
      <c r="D1906">
        <v>14500.1</v>
      </c>
      <c r="E1906">
        <v>13617</v>
      </c>
      <c r="F1906">
        <v>133.512</v>
      </c>
      <c r="G1906">
        <v>176.91300000000001</v>
      </c>
      <c r="H1906">
        <v>60.657200000000003</v>
      </c>
      <c r="I1906">
        <v>15.7178</v>
      </c>
      <c r="J1906">
        <v>75.096299999999999</v>
      </c>
      <c r="K1906">
        <v>13283.2</v>
      </c>
      <c r="L1906">
        <v>1.2434900000000001E-3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14757.2</v>
      </c>
      <c r="C1907">
        <v>14469.9</v>
      </c>
      <c r="D1907">
        <v>14469.7</v>
      </c>
      <c r="E1907">
        <v>13592.4</v>
      </c>
      <c r="F1907">
        <v>131.18700000000001</v>
      </c>
      <c r="G1907">
        <v>178.25700000000001</v>
      </c>
      <c r="H1907">
        <v>62.311900000000001</v>
      </c>
      <c r="I1907">
        <v>14.5961</v>
      </c>
      <c r="J1907">
        <v>75.776499999999999</v>
      </c>
      <c r="K1907">
        <v>13260.2</v>
      </c>
      <c r="L1907">
        <v>1.30451E-3</v>
      </c>
      <c r="M1907">
        <v>0.995116</v>
      </c>
      <c r="N1907">
        <v>0</v>
      </c>
      <c r="O1907" t="s">
        <v>42</v>
      </c>
    </row>
    <row r="1908" spans="1:15" x14ac:dyDescent="0.25">
      <c r="A1908" t="s">
        <v>165</v>
      </c>
      <c r="B1908">
        <v>14842</v>
      </c>
      <c r="C1908">
        <v>14554.1</v>
      </c>
      <c r="D1908">
        <v>14553.9</v>
      </c>
      <c r="E1908">
        <v>13670.3</v>
      </c>
      <c r="F1908">
        <v>132.22</v>
      </c>
      <c r="G1908">
        <v>177.221</v>
      </c>
      <c r="H1908">
        <v>61.609699999999997</v>
      </c>
      <c r="I1908">
        <v>14.593400000000001</v>
      </c>
      <c r="J1908">
        <v>75.594800000000006</v>
      </c>
      <c r="K1908">
        <v>13338.5</v>
      </c>
      <c r="L1908">
        <v>1.2308600000000001E-3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14702.5</v>
      </c>
      <c r="C1909">
        <v>14415</v>
      </c>
      <c r="D1909">
        <v>14414.8</v>
      </c>
      <c r="E1909">
        <v>13558.6</v>
      </c>
      <c r="F1909">
        <v>128.774</v>
      </c>
      <c r="G1909">
        <v>176.34299999999999</v>
      </c>
      <c r="H1909">
        <v>62.519500000000001</v>
      </c>
      <c r="I1909">
        <v>14.6251</v>
      </c>
      <c r="J1909">
        <v>73.859499999999997</v>
      </c>
      <c r="K1909">
        <v>13231.3</v>
      </c>
      <c r="L1909">
        <v>1.23803E-3</v>
      </c>
      <c r="M1909">
        <v>0.99511300000000003</v>
      </c>
      <c r="N1909">
        <v>0</v>
      </c>
      <c r="O1909" t="s">
        <v>42</v>
      </c>
    </row>
    <row r="1910" spans="1:15" x14ac:dyDescent="0.25">
      <c r="A1910" t="s">
        <v>165</v>
      </c>
      <c r="B1910">
        <v>14648.4</v>
      </c>
      <c r="C1910">
        <v>14361.1</v>
      </c>
      <c r="D1910">
        <v>14360.9</v>
      </c>
      <c r="E1910">
        <v>13507.4</v>
      </c>
      <c r="F1910">
        <v>128.291</v>
      </c>
      <c r="G1910">
        <v>176.934</v>
      </c>
      <c r="H1910">
        <v>63.052500000000002</v>
      </c>
      <c r="I1910">
        <v>14.506500000000001</v>
      </c>
      <c r="J1910">
        <v>73.865799999999993</v>
      </c>
      <c r="K1910">
        <v>13180</v>
      </c>
      <c r="L1910">
        <v>1.248E-3</v>
      </c>
      <c r="M1910">
        <v>0.99511300000000003</v>
      </c>
      <c r="N1910">
        <v>0</v>
      </c>
      <c r="O1910" t="s">
        <v>42</v>
      </c>
    </row>
    <row r="1911" spans="1:15" x14ac:dyDescent="0.25">
      <c r="A1911" t="s">
        <v>165</v>
      </c>
      <c r="B1911">
        <v>14606</v>
      </c>
      <c r="C1911">
        <v>14321.7</v>
      </c>
      <c r="D1911">
        <v>14321.5</v>
      </c>
      <c r="E1911">
        <v>13460.5</v>
      </c>
      <c r="F1911">
        <v>130.97300000000001</v>
      </c>
      <c r="G1911">
        <v>177.02699999999999</v>
      </c>
      <c r="H1911">
        <v>61.809600000000003</v>
      </c>
      <c r="I1911">
        <v>14.536</v>
      </c>
      <c r="J1911">
        <v>75.179900000000004</v>
      </c>
      <c r="K1911">
        <v>13129.8</v>
      </c>
      <c r="L1911">
        <v>1.25056E-3</v>
      </c>
      <c r="M1911">
        <v>0.995112</v>
      </c>
      <c r="N1911">
        <v>0</v>
      </c>
      <c r="O1911" t="s">
        <v>42</v>
      </c>
    </row>
    <row r="1912" spans="1:15" x14ac:dyDescent="0.25">
      <c r="A1912" t="s">
        <v>165</v>
      </c>
      <c r="B1912">
        <v>14694.6</v>
      </c>
      <c r="C1912">
        <v>14408.2</v>
      </c>
      <c r="D1912">
        <v>14408</v>
      </c>
      <c r="E1912">
        <v>13551.9</v>
      </c>
      <c r="F1912">
        <v>128.17599999999999</v>
      </c>
      <c r="G1912">
        <v>176.767</v>
      </c>
      <c r="H1912">
        <v>62.428800000000003</v>
      </c>
      <c r="I1912">
        <v>14.466799999999999</v>
      </c>
      <c r="J1912">
        <v>74.341099999999997</v>
      </c>
      <c r="K1912">
        <v>13224.5</v>
      </c>
      <c r="L1912">
        <v>1.23675E-3</v>
      </c>
      <c r="M1912">
        <v>0.995116</v>
      </c>
      <c r="N1912">
        <v>0</v>
      </c>
      <c r="O1912" t="s">
        <v>42</v>
      </c>
    </row>
    <row r="1913" spans="1:15" x14ac:dyDescent="0.25">
      <c r="A1913" t="s">
        <v>165</v>
      </c>
      <c r="B1913">
        <v>14702.5</v>
      </c>
      <c r="C1913">
        <v>14417.2</v>
      </c>
      <c r="D1913">
        <v>14417</v>
      </c>
      <c r="E1913">
        <v>13569.6</v>
      </c>
      <c r="F1913">
        <v>127.426</v>
      </c>
      <c r="G1913">
        <v>179.05099999999999</v>
      </c>
      <c r="H1913">
        <v>63.455599999999997</v>
      </c>
      <c r="I1913">
        <v>14.519600000000001</v>
      </c>
      <c r="J1913">
        <v>75.690899999999999</v>
      </c>
      <c r="K1913">
        <v>13240.6</v>
      </c>
      <c r="L1913">
        <v>1.24194E-3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14656.5</v>
      </c>
      <c r="C1914">
        <v>14373.7</v>
      </c>
      <c r="D1914">
        <v>14373.5</v>
      </c>
      <c r="E1914">
        <v>13531.3</v>
      </c>
      <c r="F1914">
        <v>126.101</v>
      </c>
      <c r="G1914">
        <v>180.27099999999999</v>
      </c>
      <c r="H1914">
        <v>64.362399999999994</v>
      </c>
      <c r="I1914">
        <v>14.637700000000001</v>
      </c>
      <c r="J1914">
        <v>75.866100000000003</v>
      </c>
      <c r="K1914">
        <v>13202.4</v>
      </c>
      <c r="L1914">
        <v>1.41486E-3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14639.4</v>
      </c>
      <c r="C1915">
        <v>14357.3</v>
      </c>
      <c r="D1915">
        <v>14357.1</v>
      </c>
      <c r="E1915">
        <v>13498.7</v>
      </c>
      <c r="F1915">
        <v>129.72800000000001</v>
      </c>
      <c r="G1915">
        <v>177.72300000000001</v>
      </c>
      <c r="H1915">
        <v>62.098399999999998</v>
      </c>
      <c r="I1915">
        <v>14.5244</v>
      </c>
      <c r="J1915">
        <v>75.6374</v>
      </c>
      <c r="K1915">
        <v>13168.8</v>
      </c>
      <c r="L1915">
        <v>1.23394E-3</v>
      </c>
      <c r="M1915">
        <v>0.99573800000000001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14561.5</v>
      </c>
      <c r="C1916">
        <v>14272</v>
      </c>
      <c r="D1916">
        <v>14271.8</v>
      </c>
      <c r="E1916">
        <v>13385.8</v>
      </c>
      <c r="F1916">
        <v>133.74799999999999</v>
      </c>
      <c r="G1916">
        <v>175.36199999999999</v>
      </c>
      <c r="H1916">
        <v>60.215499999999999</v>
      </c>
      <c r="I1916">
        <v>14.540100000000001</v>
      </c>
      <c r="J1916">
        <v>74.922600000000003</v>
      </c>
      <c r="K1916">
        <v>13054</v>
      </c>
      <c r="L1916">
        <v>1.23017E-3</v>
      </c>
      <c r="M1916">
        <v>0.995116</v>
      </c>
      <c r="N1916">
        <v>0</v>
      </c>
      <c r="O1916" t="s">
        <v>42</v>
      </c>
    </row>
    <row r="1917" spans="1:15" x14ac:dyDescent="0.25">
      <c r="A1917" t="s">
        <v>165</v>
      </c>
      <c r="B1917">
        <v>14701.1</v>
      </c>
      <c r="C1917">
        <v>14411.7</v>
      </c>
      <c r="D1917">
        <v>14411.5</v>
      </c>
      <c r="E1917">
        <v>13507.9</v>
      </c>
      <c r="F1917">
        <v>135.672</v>
      </c>
      <c r="G1917">
        <v>173.15799999999999</v>
      </c>
      <c r="H1917">
        <v>57.617600000000003</v>
      </c>
      <c r="I1917">
        <v>14.5745</v>
      </c>
      <c r="J1917">
        <v>74.554599999999994</v>
      </c>
      <c r="K1917">
        <v>13176.3</v>
      </c>
      <c r="L1917">
        <v>1.2301899999999999E-3</v>
      </c>
      <c r="M1917">
        <v>0.99511499999999997</v>
      </c>
      <c r="N1917">
        <v>0</v>
      </c>
      <c r="O1917" t="s">
        <v>42</v>
      </c>
    </row>
    <row r="1918" spans="1:15" x14ac:dyDescent="0.25">
      <c r="A1918" t="s">
        <v>165</v>
      </c>
      <c r="B1918">
        <v>14652.4</v>
      </c>
      <c r="C1918">
        <v>14361.9</v>
      </c>
      <c r="D1918">
        <v>14361.7</v>
      </c>
      <c r="E1918">
        <v>13460.3</v>
      </c>
      <c r="F1918">
        <v>135.18700000000001</v>
      </c>
      <c r="G1918">
        <v>172.89500000000001</v>
      </c>
      <c r="H1918">
        <v>57.690100000000001</v>
      </c>
      <c r="I1918">
        <v>14.5801</v>
      </c>
      <c r="J1918">
        <v>75.085300000000004</v>
      </c>
      <c r="K1918">
        <v>13128.5</v>
      </c>
      <c r="L1918">
        <v>1.28524E-3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14287.1</v>
      </c>
      <c r="C1919">
        <v>14003.2</v>
      </c>
      <c r="D1919">
        <v>14003</v>
      </c>
      <c r="E1919">
        <v>13098</v>
      </c>
      <c r="F1919">
        <v>137.465</v>
      </c>
      <c r="G1919">
        <v>176.08</v>
      </c>
      <c r="H1919">
        <v>58.845100000000002</v>
      </c>
      <c r="I1919">
        <v>14.702199999999999</v>
      </c>
      <c r="J1919">
        <v>76.881399999999999</v>
      </c>
      <c r="K1919">
        <v>12761.5</v>
      </c>
      <c r="L1919">
        <v>1.23233E-3</v>
      </c>
      <c r="M1919">
        <v>0.99511300000000003</v>
      </c>
      <c r="N1919">
        <v>0</v>
      </c>
      <c r="O1919" t="s">
        <v>42</v>
      </c>
    </row>
    <row r="1920" spans="1:15" x14ac:dyDescent="0.25">
      <c r="A1920" t="s">
        <v>165</v>
      </c>
      <c r="B1920">
        <v>14667</v>
      </c>
      <c r="C1920">
        <v>14381.7</v>
      </c>
      <c r="D1920">
        <v>14381.5</v>
      </c>
      <c r="E1920">
        <v>13493</v>
      </c>
      <c r="F1920">
        <v>135.15600000000001</v>
      </c>
      <c r="G1920">
        <v>176.57400000000001</v>
      </c>
      <c r="H1920">
        <v>60.261800000000001</v>
      </c>
      <c r="I1920">
        <v>14.458</v>
      </c>
      <c r="J1920">
        <v>76.137799999999999</v>
      </c>
      <c r="K1920">
        <v>13157.8</v>
      </c>
      <c r="L1920">
        <v>1.3037700000000001E-3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14905.5</v>
      </c>
      <c r="C1921">
        <v>14617.1</v>
      </c>
      <c r="D1921">
        <v>14616.9</v>
      </c>
      <c r="E1921">
        <v>13740.7</v>
      </c>
      <c r="F1921">
        <v>128.95099999999999</v>
      </c>
      <c r="G1921">
        <v>177.006</v>
      </c>
      <c r="H1921">
        <v>62.206200000000003</v>
      </c>
      <c r="I1921">
        <v>14.5969</v>
      </c>
      <c r="J1921">
        <v>74.845299999999995</v>
      </c>
      <c r="K1921">
        <v>13412.3</v>
      </c>
      <c r="L1921">
        <v>1.2659399999999999E-3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14839.9</v>
      </c>
      <c r="C1922">
        <v>14550.3</v>
      </c>
      <c r="D1922">
        <v>14550.2</v>
      </c>
      <c r="E1922">
        <v>13671.5</v>
      </c>
      <c r="F1922">
        <v>132.35499999999999</v>
      </c>
      <c r="G1922">
        <v>175.947</v>
      </c>
      <c r="H1922">
        <v>60.8048</v>
      </c>
      <c r="I1922">
        <v>14.506</v>
      </c>
      <c r="J1922">
        <v>75.057400000000001</v>
      </c>
      <c r="K1922">
        <v>13340.5</v>
      </c>
      <c r="L1922">
        <v>1.2318800000000001E-3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14636.6</v>
      </c>
      <c r="C1923">
        <v>14344.5</v>
      </c>
      <c r="D1923">
        <v>14344.3</v>
      </c>
      <c r="E1923">
        <v>13472.7</v>
      </c>
      <c r="F1923">
        <v>131.447</v>
      </c>
      <c r="G1923">
        <v>177.667</v>
      </c>
      <c r="H1923">
        <v>62.108699999999999</v>
      </c>
      <c r="I1923">
        <v>14.6866</v>
      </c>
      <c r="J1923">
        <v>75.455399999999997</v>
      </c>
      <c r="K1923">
        <v>13141</v>
      </c>
      <c r="L1923">
        <v>1.2363700000000001E-3</v>
      </c>
      <c r="M1923">
        <v>0.99511499999999997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14651.1</v>
      </c>
      <c r="C1924">
        <v>14366.6</v>
      </c>
      <c r="D1924">
        <v>14366.4</v>
      </c>
      <c r="E1924">
        <v>13490.1</v>
      </c>
      <c r="F1924">
        <v>131.88900000000001</v>
      </c>
      <c r="G1924">
        <v>177.48</v>
      </c>
      <c r="H1924">
        <v>61.668799999999997</v>
      </c>
      <c r="I1924">
        <v>14.559699999999999</v>
      </c>
      <c r="J1924">
        <v>75.661699999999996</v>
      </c>
      <c r="K1924">
        <v>13158.1</v>
      </c>
      <c r="L1924">
        <v>1.23587E-3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14637.7</v>
      </c>
      <c r="C1925">
        <v>14350.1</v>
      </c>
      <c r="D1925">
        <v>14349.9</v>
      </c>
      <c r="E1925">
        <v>13496.1</v>
      </c>
      <c r="F1925">
        <v>127.654</v>
      </c>
      <c r="G1925">
        <v>177.678</v>
      </c>
      <c r="H1925">
        <v>62.663699999999999</v>
      </c>
      <c r="I1925">
        <v>14.4666</v>
      </c>
      <c r="J1925">
        <v>75.105199999999996</v>
      </c>
      <c r="K1925">
        <v>13168.1</v>
      </c>
      <c r="L1925">
        <v>1.24405E-3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14768.2</v>
      </c>
      <c r="C1926">
        <v>14484.8</v>
      </c>
      <c r="D1926">
        <v>14484.6</v>
      </c>
      <c r="E1926">
        <v>13635.3</v>
      </c>
      <c r="F1926">
        <v>127.57299999999999</v>
      </c>
      <c r="G1926">
        <v>177.26300000000001</v>
      </c>
      <c r="H1926">
        <v>63.0336</v>
      </c>
      <c r="I1926">
        <v>14.626099999999999</v>
      </c>
      <c r="J1926">
        <v>74.134500000000003</v>
      </c>
      <c r="K1926">
        <v>13308</v>
      </c>
      <c r="L1926">
        <v>1.23572E-3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14664.6</v>
      </c>
      <c r="C1927">
        <v>14378.1</v>
      </c>
      <c r="D1927">
        <v>14377.9</v>
      </c>
      <c r="E1927">
        <v>13514.4</v>
      </c>
      <c r="F1927">
        <v>129.62100000000001</v>
      </c>
      <c r="G1927">
        <v>177.892</v>
      </c>
      <c r="H1927">
        <v>62.532699999999998</v>
      </c>
      <c r="I1927">
        <v>14.5961</v>
      </c>
      <c r="J1927">
        <v>75.112799999999993</v>
      </c>
      <c r="K1927">
        <v>13184.4</v>
      </c>
      <c r="L1927">
        <v>1.2312E-3</v>
      </c>
      <c r="M1927">
        <v>0.99511499999999997</v>
      </c>
      <c r="N1927">
        <v>0</v>
      </c>
      <c r="O1927" t="s">
        <v>42</v>
      </c>
    </row>
    <row r="1928" spans="1:15" x14ac:dyDescent="0.25">
      <c r="A1928" t="s">
        <v>165</v>
      </c>
      <c r="B1928">
        <v>14589</v>
      </c>
      <c r="C1928">
        <v>14301.2</v>
      </c>
      <c r="D1928">
        <v>14301</v>
      </c>
      <c r="E1928">
        <v>13419.1</v>
      </c>
      <c r="F1928">
        <v>134.90600000000001</v>
      </c>
      <c r="G1928">
        <v>176.95699999999999</v>
      </c>
      <c r="H1928">
        <v>60.5291</v>
      </c>
      <c r="I1928">
        <v>14.607699999999999</v>
      </c>
      <c r="J1928">
        <v>76.280500000000004</v>
      </c>
      <c r="K1928">
        <v>13084.6</v>
      </c>
      <c r="L1928">
        <v>1.2306299999999999E-3</v>
      </c>
      <c r="M1928">
        <v>0.995112</v>
      </c>
      <c r="N1928">
        <v>0</v>
      </c>
      <c r="O1928" t="s">
        <v>42</v>
      </c>
    </row>
    <row r="1929" spans="1:15" x14ac:dyDescent="0.25">
      <c r="A1929" t="s">
        <v>165</v>
      </c>
      <c r="B1929">
        <v>14545.6</v>
      </c>
      <c r="C1929">
        <v>14261.7</v>
      </c>
      <c r="D1929">
        <v>14261.5</v>
      </c>
      <c r="E1929">
        <v>13403.4</v>
      </c>
      <c r="F1929">
        <v>129.28899999999999</v>
      </c>
      <c r="G1929">
        <v>178.04900000000001</v>
      </c>
      <c r="H1929">
        <v>62.585900000000002</v>
      </c>
      <c r="I1929">
        <v>14.4819</v>
      </c>
      <c r="J1929">
        <v>75.433700000000002</v>
      </c>
      <c r="K1929">
        <v>13073.6</v>
      </c>
      <c r="L1929">
        <v>1.3280200000000001E-3</v>
      </c>
      <c r="M1929">
        <v>0.99511499999999997</v>
      </c>
      <c r="N1929">
        <v>0</v>
      </c>
      <c r="O1929" t="s">
        <v>42</v>
      </c>
    </row>
    <row r="1930" spans="1:15" x14ac:dyDescent="0.25">
      <c r="A1930" t="s">
        <v>165</v>
      </c>
      <c r="B1930">
        <v>14655.2</v>
      </c>
      <c r="C1930">
        <v>14368.4</v>
      </c>
      <c r="D1930">
        <v>14368.2</v>
      </c>
      <c r="E1930">
        <v>13497.9</v>
      </c>
      <c r="F1930">
        <v>130.595</v>
      </c>
      <c r="G1930">
        <v>175.167</v>
      </c>
      <c r="H1930">
        <v>60.177100000000003</v>
      </c>
      <c r="I1930">
        <v>14.5084</v>
      </c>
      <c r="J1930">
        <v>75.1631</v>
      </c>
      <c r="K1930">
        <v>13169.8</v>
      </c>
      <c r="L1930">
        <v>1.26446E-3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14402.3</v>
      </c>
      <c r="C1931">
        <v>14114.5</v>
      </c>
      <c r="D1931">
        <v>14114.3</v>
      </c>
      <c r="E1931">
        <v>13256.9</v>
      </c>
      <c r="F1931">
        <v>130.06899999999999</v>
      </c>
      <c r="G1931">
        <v>178.345</v>
      </c>
      <c r="H1931">
        <v>62.453800000000001</v>
      </c>
      <c r="I1931">
        <v>14.591900000000001</v>
      </c>
      <c r="J1931">
        <v>75.817400000000006</v>
      </c>
      <c r="K1931">
        <v>12925.6</v>
      </c>
      <c r="L1931">
        <v>1.2439300000000001E-3</v>
      </c>
      <c r="M1931">
        <v>0.995116</v>
      </c>
      <c r="N1931">
        <v>0</v>
      </c>
      <c r="O1931" t="s">
        <v>42</v>
      </c>
    </row>
    <row r="1932" spans="1:15" x14ac:dyDescent="0.25">
      <c r="A1932" t="s">
        <v>165</v>
      </c>
      <c r="B1932">
        <v>14623.7</v>
      </c>
      <c r="C1932">
        <v>14339.2</v>
      </c>
      <c r="D1932">
        <v>14339</v>
      </c>
      <c r="E1932">
        <v>13483.5</v>
      </c>
      <c r="F1932">
        <v>129.374</v>
      </c>
      <c r="G1932">
        <v>179.255</v>
      </c>
      <c r="H1932">
        <v>64.287300000000002</v>
      </c>
      <c r="I1932">
        <v>14.6424</v>
      </c>
      <c r="J1932">
        <v>74.877399999999994</v>
      </c>
      <c r="K1932">
        <v>13152.4</v>
      </c>
      <c r="L1932">
        <v>1.23478E-3</v>
      </c>
      <c r="M1932">
        <v>0.995116</v>
      </c>
      <c r="N1932">
        <v>0</v>
      </c>
      <c r="O1932" t="s">
        <v>42</v>
      </c>
    </row>
    <row r="1933" spans="1:15" x14ac:dyDescent="0.25">
      <c r="A1933" t="s">
        <v>165</v>
      </c>
      <c r="B1933">
        <v>14676.1</v>
      </c>
      <c r="C1933">
        <v>14393.3</v>
      </c>
      <c r="D1933">
        <v>14393.1</v>
      </c>
      <c r="E1933">
        <v>13489.1</v>
      </c>
      <c r="F1933">
        <v>134.74</v>
      </c>
      <c r="G1933">
        <v>174.69200000000001</v>
      </c>
      <c r="H1933">
        <v>58.794499999999999</v>
      </c>
      <c r="I1933">
        <v>14.529</v>
      </c>
      <c r="J1933">
        <v>75.931200000000004</v>
      </c>
      <c r="K1933">
        <v>13157</v>
      </c>
      <c r="L1933">
        <v>1.2447599999999999E-3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14674.8</v>
      </c>
      <c r="C1934">
        <v>14386.6</v>
      </c>
      <c r="D1934">
        <v>14386.4</v>
      </c>
      <c r="E1934">
        <v>13485.5</v>
      </c>
      <c r="F1934">
        <v>134.58000000000001</v>
      </c>
      <c r="G1934">
        <v>173.971</v>
      </c>
      <c r="H1934">
        <v>57.927799999999998</v>
      </c>
      <c r="I1934">
        <v>14.379</v>
      </c>
      <c r="J1934">
        <v>75.846299999999999</v>
      </c>
      <c r="K1934">
        <v>13153.5</v>
      </c>
      <c r="L1934">
        <v>1.2313300000000001E-3</v>
      </c>
      <c r="M1934">
        <v>0.99511400000000005</v>
      </c>
      <c r="N1934">
        <v>0</v>
      </c>
      <c r="O1934" t="s">
        <v>42</v>
      </c>
    </row>
    <row r="1935" spans="1:15" x14ac:dyDescent="0.25">
      <c r="A1935" t="s">
        <v>165</v>
      </c>
      <c r="B1935">
        <v>14542.2</v>
      </c>
      <c r="C1935">
        <v>14255.2</v>
      </c>
      <c r="D1935">
        <v>14255.1</v>
      </c>
      <c r="E1935">
        <v>13354.9</v>
      </c>
      <c r="F1935">
        <v>135.28700000000001</v>
      </c>
      <c r="G1935">
        <v>175.44499999999999</v>
      </c>
      <c r="H1935">
        <v>58.4878</v>
      </c>
      <c r="I1935">
        <v>14.7805</v>
      </c>
      <c r="J1935">
        <v>76.469399999999993</v>
      </c>
      <c r="K1935">
        <v>13021</v>
      </c>
      <c r="L1935">
        <v>1.38003E-3</v>
      </c>
      <c r="M1935">
        <v>0.99511499999999997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14664.3</v>
      </c>
      <c r="C1936">
        <v>14381.1</v>
      </c>
      <c r="D1936">
        <v>14381</v>
      </c>
      <c r="E1936">
        <v>13469.8</v>
      </c>
      <c r="F1936">
        <v>136.38200000000001</v>
      </c>
      <c r="G1936">
        <v>174.608</v>
      </c>
      <c r="H1936">
        <v>58.754199999999997</v>
      </c>
      <c r="I1936">
        <v>14.581099999999999</v>
      </c>
      <c r="J1936">
        <v>75.738299999999995</v>
      </c>
      <c r="K1936">
        <v>13136</v>
      </c>
      <c r="L1936">
        <v>1.23204E-3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14911.5</v>
      </c>
      <c r="C1937">
        <v>14620.3</v>
      </c>
      <c r="D1937">
        <v>14620.1</v>
      </c>
      <c r="E1937">
        <v>13743.1</v>
      </c>
      <c r="F1937">
        <v>130.41999999999999</v>
      </c>
      <c r="G1937">
        <v>179.24</v>
      </c>
      <c r="H1937">
        <v>62.234200000000001</v>
      </c>
      <c r="I1937">
        <v>14.719900000000001</v>
      </c>
      <c r="J1937">
        <v>76.601500000000001</v>
      </c>
      <c r="K1937">
        <v>13410.4</v>
      </c>
      <c r="L1937">
        <v>1.34147E-3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14800.1</v>
      </c>
      <c r="C1938">
        <v>14509.6</v>
      </c>
      <c r="D1938">
        <v>14509.4</v>
      </c>
      <c r="E1938">
        <v>13619.6</v>
      </c>
      <c r="F1938">
        <v>132.279</v>
      </c>
      <c r="G1938">
        <v>174.697</v>
      </c>
      <c r="H1938">
        <v>59.825000000000003</v>
      </c>
      <c r="I1938">
        <v>14.534700000000001</v>
      </c>
      <c r="J1938">
        <v>74.828400000000002</v>
      </c>
      <c r="K1938">
        <v>13289.5</v>
      </c>
      <c r="L1938">
        <v>1.2315399999999999E-3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14776.8</v>
      </c>
      <c r="C1939">
        <v>14485.7</v>
      </c>
      <c r="D1939">
        <v>14485.5</v>
      </c>
      <c r="E1939">
        <v>13606.4</v>
      </c>
      <c r="F1939">
        <v>131.904</v>
      </c>
      <c r="G1939">
        <v>177.53700000000001</v>
      </c>
      <c r="H1939">
        <v>61.827500000000001</v>
      </c>
      <c r="I1939">
        <v>14.8881</v>
      </c>
      <c r="J1939">
        <v>75.346000000000004</v>
      </c>
      <c r="K1939">
        <v>13274.2</v>
      </c>
      <c r="L1939">
        <v>1.268E-3</v>
      </c>
      <c r="M1939">
        <v>0.995116</v>
      </c>
      <c r="N1939">
        <v>0</v>
      </c>
      <c r="O1939" t="s">
        <v>42</v>
      </c>
    </row>
    <row r="1940" spans="1:15" x14ac:dyDescent="0.25">
      <c r="A1940" t="s">
        <v>165</v>
      </c>
      <c r="B1940">
        <v>14798.7</v>
      </c>
      <c r="C1940">
        <v>14509.3</v>
      </c>
      <c r="D1940">
        <v>14509.1</v>
      </c>
      <c r="E1940">
        <v>13624</v>
      </c>
      <c r="F1940">
        <v>132.49100000000001</v>
      </c>
      <c r="G1940">
        <v>177.55099999999999</v>
      </c>
      <c r="H1940">
        <v>60.9313</v>
      </c>
      <c r="I1940">
        <v>14.5665</v>
      </c>
      <c r="J1940">
        <v>76.490300000000005</v>
      </c>
      <c r="K1940">
        <v>13290.8</v>
      </c>
      <c r="L1940">
        <v>1.23036E-3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14702.2</v>
      </c>
      <c r="C1941">
        <v>14418.1</v>
      </c>
      <c r="D1941">
        <v>14417.9</v>
      </c>
      <c r="E1941">
        <v>13549.7</v>
      </c>
      <c r="F1941">
        <v>130.851</v>
      </c>
      <c r="G1941">
        <v>174.68700000000001</v>
      </c>
      <c r="H1941">
        <v>60.392200000000003</v>
      </c>
      <c r="I1941">
        <v>14.4534</v>
      </c>
      <c r="J1941">
        <v>74.279200000000003</v>
      </c>
      <c r="K1941">
        <v>13221.8</v>
      </c>
      <c r="L1941">
        <v>1.24322E-3</v>
      </c>
      <c r="M1941">
        <v>0.995116</v>
      </c>
      <c r="N1941">
        <v>0</v>
      </c>
      <c r="O1941" t="s">
        <v>42</v>
      </c>
    </row>
    <row r="1942" spans="1:15" x14ac:dyDescent="0.25">
      <c r="A1942" t="s">
        <v>165</v>
      </c>
      <c r="B1942">
        <v>14671.7</v>
      </c>
      <c r="C1942">
        <v>14385.9</v>
      </c>
      <c r="D1942">
        <v>14385.7</v>
      </c>
      <c r="E1942">
        <v>13532.1</v>
      </c>
      <c r="F1942">
        <v>127.893</v>
      </c>
      <c r="G1942">
        <v>176.518</v>
      </c>
      <c r="H1942">
        <v>62.509700000000002</v>
      </c>
      <c r="I1942">
        <v>14.468299999999999</v>
      </c>
      <c r="J1942">
        <v>74.186599999999999</v>
      </c>
      <c r="K1942">
        <v>13205.3</v>
      </c>
      <c r="L1942">
        <v>1.3133800000000001E-3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14529.8</v>
      </c>
      <c r="C1943">
        <v>14242.3</v>
      </c>
      <c r="D1943">
        <v>14242.1</v>
      </c>
      <c r="E1943">
        <v>13379.7</v>
      </c>
      <c r="F1943">
        <v>130.58500000000001</v>
      </c>
      <c r="G1943">
        <v>175.452</v>
      </c>
      <c r="H1943">
        <v>61.341099999999997</v>
      </c>
      <c r="I1943">
        <v>14.542299999999999</v>
      </c>
      <c r="J1943">
        <v>74.122500000000002</v>
      </c>
      <c r="K1943">
        <v>13050.9</v>
      </c>
      <c r="L1943">
        <v>1.24551E-3</v>
      </c>
      <c r="M1943">
        <v>0.995116</v>
      </c>
      <c r="N1943">
        <v>0</v>
      </c>
      <c r="O1943" t="s">
        <v>42</v>
      </c>
    </row>
    <row r="1944" spans="1:15" x14ac:dyDescent="0.25">
      <c r="A1944" t="s">
        <v>165</v>
      </c>
      <c r="B1944">
        <v>14506.1</v>
      </c>
      <c r="C1944">
        <v>14210.7</v>
      </c>
      <c r="D1944">
        <v>14210.5</v>
      </c>
      <c r="E1944">
        <v>13348.3</v>
      </c>
      <c r="F1944">
        <v>130.74199999999999</v>
      </c>
      <c r="G1944">
        <v>179.58600000000001</v>
      </c>
      <c r="H1944">
        <v>62.129800000000003</v>
      </c>
      <c r="I1944">
        <v>14.5219</v>
      </c>
      <c r="J1944">
        <v>77.351399999999998</v>
      </c>
      <c r="K1944">
        <v>13015.2</v>
      </c>
      <c r="L1944">
        <v>1.2606799999999999E-3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14744.1</v>
      </c>
      <c r="C1945">
        <v>14456.2</v>
      </c>
      <c r="D1945">
        <v>14456</v>
      </c>
      <c r="E1945">
        <v>13613.6</v>
      </c>
      <c r="F1945">
        <v>126.19799999999999</v>
      </c>
      <c r="G1945">
        <v>180.47</v>
      </c>
      <c r="H1945">
        <v>64.908500000000004</v>
      </c>
      <c r="I1945">
        <v>14.5528</v>
      </c>
      <c r="J1945">
        <v>75.535300000000007</v>
      </c>
      <c r="K1945">
        <v>13284.6</v>
      </c>
      <c r="L1945">
        <v>1.31339E-3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14643.6</v>
      </c>
      <c r="C1946">
        <v>14355.5</v>
      </c>
      <c r="D1946">
        <v>14355.3</v>
      </c>
      <c r="E1946">
        <v>13505.9</v>
      </c>
      <c r="F1946">
        <v>127.92</v>
      </c>
      <c r="G1946">
        <v>177.94499999999999</v>
      </c>
      <c r="H1946">
        <v>62.51</v>
      </c>
      <c r="I1946">
        <v>14.440899999999999</v>
      </c>
      <c r="J1946">
        <v>75.576999999999998</v>
      </c>
      <c r="K1946">
        <v>13177.6</v>
      </c>
      <c r="L1946">
        <v>1.23179E-3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14615.5</v>
      </c>
      <c r="C1947">
        <v>14332.6</v>
      </c>
      <c r="D1947">
        <v>14332.4</v>
      </c>
      <c r="E1947">
        <v>13492.5</v>
      </c>
      <c r="F1947">
        <v>126.086</v>
      </c>
      <c r="G1947">
        <v>178.733</v>
      </c>
      <c r="H1947">
        <v>64.425700000000006</v>
      </c>
      <c r="I1947">
        <v>14.4697</v>
      </c>
      <c r="J1947">
        <v>74.457899999999995</v>
      </c>
      <c r="K1947">
        <v>13165.4</v>
      </c>
      <c r="L1947">
        <v>1.28381E-3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14701.7</v>
      </c>
      <c r="C1948">
        <v>14414.2</v>
      </c>
      <c r="D1948">
        <v>14414</v>
      </c>
      <c r="E1948">
        <v>13561.3</v>
      </c>
      <c r="F1948">
        <v>128.221</v>
      </c>
      <c r="G1948">
        <v>180.709</v>
      </c>
      <c r="H1948">
        <v>64.216300000000004</v>
      </c>
      <c r="I1948">
        <v>14.6212</v>
      </c>
      <c r="J1948">
        <v>76.068899999999999</v>
      </c>
      <c r="K1948">
        <v>13228.7</v>
      </c>
      <c r="L1948">
        <v>1.23909E-3</v>
      </c>
      <c r="M1948">
        <v>0.995116</v>
      </c>
      <c r="N1948">
        <v>0</v>
      </c>
      <c r="O1948" t="s">
        <v>42</v>
      </c>
    </row>
    <row r="1949" spans="1:15" x14ac:dyDescent="0.25">
      <c r="A1949" t="s">
        <v>165</v>
      </c>
      <c r="B1949">
        <v>14718.4</v>
      </c>
      <c r="C1949">
        <v>14435.3</v>
      </c>
      <c r="D1949">
        <v>14435.1</v>
      </c>
      <c r="E1949">
        <v>13555.9</v>
      </c>
      <c r="F1949">
        <v>133.43199999999999</v>
      </c>
      <c r="G1949">
        <v>176.87899999999999</v>
      </c>
      <c r="H1949">
        <v>60.642400000000002</v>
      </c>
      <c r="I1949">
        <v>14.6457</v>
      </c>
      <c r="J1949">
        <v>76.122900000000001</v>
      </c>
      <c r="K1949">
        <v>13223</v>
      </c>
      <c r="L1949">
        <v>1.23369E-3</v>
      </c>
      <c r="M1949">
        <v>0.99511499999999997</v>
      </c>
      <c r="N1949">
        <v>0</v>
      </c>
      <c r="O1949" t="s">
        <v>42</v>
      </c>
    </row>
    <row r="1950" spans="1:15" x14ac:dyDescent="0.25">
      <c r="A1950" t="s">
        <v>165</v>
      </c>
      <c r="B1950">
        <v>14662.1</v>
      </c>
      <c r="C1950">
        <v>14371.1</v>
      </c>
      <c r="D1950">
        <v>14370.9</v>
      </c>
      <c r="E1950">
        <v>13466.5</v>
      </c>
      <c r="F1950">
        <v>136.62700000000001</v>
      </c>
      <c r="G1950">
        <v>171.70500000000001</v>
      </c>
      <c r="H1950">
        <v>57.037300000000002</v>
      </c>
      <c r="I1950">
        <v>14.547599999999999</v>
      </c>
      <c r="J1950">
        <v>74.664000000000001</v>
      </c>
      <c r="K1950">
        <v>13135.2</v>
      </c>
      <c r="L1950">
        <v>1.2300799999999999E-3</v>
      </c>
      <c r="M1950">
        <v>0.99511400000000005</v>
      </c>
      <c r="N1950">
        <v>0</v>
      </c>
      <c r="O1950" t="s">
        <v>42</v>
      </c>
    </row>
    <row r="1951" spans="1:15" x14ac:dyDescent="0.25">
      <c r="A1951" t="s">
        <v>165</v>
      </c>
      <c r="B1951">
        <v>14074.5</v>
      </c>
      <c r="C1951">
        <v>13784.9</v>
      </c>
      <c r="D1951">
        <v>13784.7</v>
      </c>
      <c r="E1951">
        <v>12877.2</v>
      </c>
      <c r="F1951">
        <v>135.93199999999999</v>
      </c>
      <c r="G1951">
        <v>176.96700000000001</v>
      </c>
      <c r="H1951">
        <v>58.1616</v>
      </c>
      <c r="I1951">
        <v>16.173200000000001</v>
      </c>
      <c r="J1951">
        <v>77.055999999999997</v>
      </c>
      <c r="K1951">
        <v>12541.3</v>
      </c>
      <c r="L1951">
        <v>1.23015E-3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14460.8</v>
      </c>
      <c r="C1952">
        <v>14174.3</v>
      </c>
      <c r="D1952">
        <v>14174.1</v>
      </c>
      <c r="E1952">
        <v>13266</v>
      </c>
      <c r="F1952">
        <v>137.34700000000001</v>
      </c>
      <c r="G1952">
        <v>173.46100000000001</v>
      </c>
      <c r="H1952">
        <v>58.126800000000003</v>
      </c>
      <c r="I1952">
        <v>14.5383</v>
      </c>
      <c r="J1952">
        <v>75.221100000000007</v>
      </c>
      <c r="K1952">
        <v>12932</v>
      </c>
      <c r="L1952">
        <v>1.2306800000000001E-3</v>
      </c>
      <c r="M1952">
        <v>0.99511499999999997</v>
      </c>
      <c r="N1952">
        <v>0</v>
      </c>
      <c r="O1952" t="s">
        <v>42</v>
      </c>
    </row>
    <row r="1953" spans="1:25" x14ac:dyDescent="0.25">
      <c r="A1953" t="s">
        <v>165</v>
      </c>
      <c r="B1953">
        <v>14717</v>
      </c>
      <c r="C1953">
        <v>14419.3</v>
      </c>
      <c r="D1953">
        <v>14419.1</v>
      </c>
      <c r="E1953">
        <v>13516</v>
      </c>
      <c r="F1953">
        <v>135.23699999999999</v>
      </c>
      <c r="G1953">
        <v>172.99199999999999</v>
      </c>
      <c r="H1953">
        <v>58.291400000000003</v>
      </c>
      <c r="I1953">
        <v>14.6084</v>
      </c>
      <c r="J1953">
        <v>74.712900000000005</v>
      </c>
      <c r="K1953">
        <v>13183.5</v>
      </c>
      <c r="L1953">
        <v>1.3882899999999999E-3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14849.8</v>
      </c>
      <c r="C1954">
        <v>14564.9</v>
      </c>
      <c r="D1954">
        <v>14564.7</v>
      </c>
      <c r="E1954">
        <v>13694.1</v>
      </c>
      <c r="F1954">
        <v>128.81</v>
      </c>
      <c r="G1954">
        <v>178.53100000000001</v>
      </c>
      <c r="H1954">
        <v>62.690300000000001</v>
      </c>
      <c r="I1954">
        <v>14.5403</v>
      </c>
      <c r="J1954">
        <v>75.926500000000004</v>
      </c>
      <c r="K1954">
        <v>13364.2</v>
      </c>
      <c r="L1954">
        <v>1.2301E-3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14983.2</v>
      </c>
      <c r="C1955">
        <v>14694.4</v>
      </c>
      <c r="D1955">
        <v>14694.2</v>
      </c>
      <c r="E1955">
        <v>13820.6</v>
      </c>
      <c r="F1955">
        <v>129.798</v>
      </c>
      <c r="G1955">
        <v>175.59</v>
      </c>
      <c r="H1955">
        <v>60.7849</v>
      </c>
      <c r="I1955">
        <v>14.635400000000001</v>
      </c>
      <c r="J1955">
        <v>74.761600000000001</v>
      </c>
      <c r="K1955">
        <v>13492.8</v>
      </c>
      <c r="L1955">
        <v>1.25271E-3</v>
      </c>
      <c r="M1955">
        <v>0.99511499999999997</v>
      </c>
      <c r="N1955">
        <v>0</v>
      </c>
      <c r="O1955" t="s">
        <v>42</v>
      </c>
    </row>
    <row r="1956" spans="1:25" x14ac:dyDescent="0.25">
      <c r="A1956" t="s">
        <v>165</v>
      </c>
      <c r="B1956">
        <v>14569.3</v>
      </c>
      <c r="C1956">
        <v>14281</v>
      </c>
      <c r="D1956">
        <v>14280.8</v>
      </c>
      <c r="E1956">
        <v>13393.7</v>
      </c>
      <c r="F1956">
        <v>133.917</v>
      </c>
      <c r="G1956">
        <v>176.601</v>
      </c>
      <c r="H1956">
        <v>60.979300000000002</v>
      </c>
      <c r="I1956">
        <v>14.732100000000001</v>
      </c>
      <c r="J1956">
        <v>75.270899999999997</v>
      </c>
      <c r="K1956">
        <v>13060.4</v>
      </c>
      <c r="L1956">
        <v>1.2367299999999999E-3</v>
      </c>
      <c r="M1956">
        <v>0.995116</v>
      </c>
      <c r="N1956">
        <v>0</v>
      </c>
      <c r="O1956" t="s">
        <v>42</v>
      </c>
    </row>
    <row r="1957" spans="1:25" x14ac:dyDescent="0.25">
      <c r="A1957" t="s">
        <v>165</v>
      </c>
      <c r="B1957">
        <v>14832.2</v>
      </c>
      <c r="C1957">
        <v>14536.1</v>
      </c>
      <c r="D1957">
        <v>14535.9</v>
      </c>
      <c r="E1957">
        <v>13662.6</v>
      </c>
      <c r="F1957">
        <v>132.321</v>
      </c>
      <c r="G1957">
        <v>177.81299999999999</v>
      </c>
      <c r="H1957">
        <v>60.7714</v>
      </c>
      <c r="I1957">
        <v>14.413</v>
      </c>
      <c r="J1957">
        <v>76.973600000000005</v>
      </c>
      <c r="K1957">
        <v>13328.9</v>
      </c>
      <c r="L1957">
        <v>1.2328300000000001E-3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14612.6</v>
      </c>
      <c r="C1958">
        <v>14327.6</v>
      </c>
      <c r="D1958">
        <v>14327.4</v>
      </c>
      <c r="E1958">
        <v>13463</v>
      </c>
      <c r="F1958">
        <v>130.364</v>
      </c>
      <c r="G1958">
        <v>177.05600000000001</v>
      </c>
      <c r="H1958">
        <v>62.054600000000001</v>
      </c>
      <c r="I1958">
        <v>14.496700000000001</v>
      </c>
      <c r="J1958">
        <v>74.6678</v>
      </c>
      <c r="K1958">
        <v>13132.7</v>
      </c>
      <c r="L1958">
        <v>1.23055E-3</v>
      </c>
      <c r="M1958">
        <v>0.995116</v>
      </c>
      <c r="N1958">
        <v>0</v>
      </c>
      <c r="O1958" t="s">
        <v>42</v>
      </c>
    </row>
    <row r="1959" spans="1:25" x14ac:dyDescent="0.25">
      <c r="A1959" t="s">
        <v>165</v>
      </c>
      <c r="B1959">
        <v>14632.3</v>
      </c>
      <c r="C1959">
        <v>14344.4</v>
      </c>
      <c r="D1959">
        <v>14344.2</v>
      </c>
      <c r="E1959">
        <v>13484.5</v>
      </c>
      <c r="F1959">
        <v>129.12799999999999</v>
      </c>
      <c r="G1959">
        <v>176.375</v>
      </c>
      <c r="H1959">
        <v>62.029200000000003</v>
      </c>
      <c r="I1959">
        <v>14.3597</v>
      </c>
      <c r="J1959">
        <v>74.529200000000003</v>
      </c>
      <c r="K1959">
        <v>13156.7</v>
      </c>
      <c r="L1959">
        <v>1.2301E-3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14656.4</v>
      </c>
      <c r="C1960">
        <v>14369.9</v>
      </c>
      <c r="D1960">
        <v>14369.7</v>
      </c>
      <c r="E1960">
        <v>13526.9</v>
      </c>
      <c r="F1960">
        <v>127.066</v>
      </c>
      <c r="G1960">
        <v>181.018</v>
      </c>
      <c r="H1960">
        <v>63.986600000000003</v>
      </c>
      <c r="I1960">
        <v>14.476100000000001</v>
      </c>
      <c r="J1960">
        <v>77.036000000000001</v>
      </c>
      <c r="K1960">
        <v>13195.5</v>
      </c>
      <c r="L1960">
        <v>1.25219E-3</v>
      </c>
      <c r="M1960">
        <v>0.995116</v>
      </c>
      <c r="N1960">
        <v>0</v>
      </c>
      <c r="O1960" t="s">
        <v>42</v>
      </c>
      <c r="R1960">
        <f>AVERAGE(B1911:B1960)</f>
        <v>14656.306</v>
      </c>
      <c r="S1960">
        <f>AVERAGE(C1911:C1960)</f>
        <v>14368.898000000003</v>
      </c>
      <c r="U1960">
        <f>_xlfn.VAR.P(B1911:B1960)</f>
        <v>22037.692164000022</v>
      </c>
      <c r="V1960">
        <f>_xlfn.VAR.P(C1911:C1960)</f>
        <v>21911.976595999979</v>
      </c>
      <c r="X1960">
        <f>1.96*SQRT(U1960)/50</f>
        <v>5.8192782444981086</v>
      </c>
      <c r="Y1960">
        <f>1.96*SQRT(V1960)/50</f>
        <v>5.8026562638568739</v>
      </c>
    </row>
    <row r="1961" spans="1:25" x14ac:dyDescent="0.25">
      <c r="A1961" t="s">
        <v>166</v>
      </c>
      <c r="B1961">
        <v>732967.24890000001</v>
      </c>
      <c r="C1961" t="s">
        <v>36</v>
      </c>
    </row>
    <row r="1962" spans="1:25" x14ac:dyDescent="0.25">
      <c r="A1962" t="s">
        <v>167</v>
      </c>
      <c r="B1962">
        <v>12151.4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1.23208E-3</v>
      </c>
      <c r="L1962">
        <v>0.99511400000000005</v>
      </c>
      <c r="M1962">
        <v>0</v>
      </c>
      <c r="N1962" t="s">
        <v>42</v>
      </c>
    </row>
    <row r="1963" spans="1:25" x14ac:dyDescent="0.25">
      <c r="A1963" t="s">
        <v>167</v>
      </c>
      <c r="B1963">
        <v>12165.2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1.2328700000000001E-3</v>
      </c>
      <c r="L1963">
        <v>0.99511499999999997</v>
      </c>
      <c r="M1963">
        <v>0</v>
      </c>
      <c r="N1963" t="s">
        <v>42</v>
      </c>
    </row>
    <row r="1964" spans="1:25" x14ac:dyDescent="0.25">
      <c r="A1964" t="s">
        <v>167</v>
      </c>
      <c r="B1964">
        <v>12243.2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1.2641600000000001E-3</v>
      </c>
      <c r="L1964">
        <v>0.995116</v>
      </c>
      <c r="M1964">
        <v>0</v>
      </c>
      <c r="N1964" t="s">
        <v>42</v>
      </c>
    </row>
    <row r="1965" spans="1:25" x14ac:dyDescent="0.25">
      <c r="A1965" t="s">
        <v>167</v>
      </c>
      <c r="B1965">
        <v>12153.1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1.2300600000000001E-3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12205.3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1.29945E-3</v>
      </c>
      <c r="L1966">
        <v>0.995116</v>
      </c>
      <c r="M1966">
        <v>0</v>
      </c>
      <c r="N1966" t="s">
        <v>42</v>
      </c>
    </row>
    <row r="1967" spans="1:25" x14ac:dyDescent="0.25">
      <c r="A1967" t="s">
        <v>167</v>
      </c>
      <c r="B1967">
        <v>12231.3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1.26928E-3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12097.9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1.23102E-3</v>
      </c>
      <c r="L1968">
        <v>0.99511499999999997</v>
      </c>
      <c r="M1968">
        <v>0</v>
      </c>
      <c r="N1968" t="s">
        <v>42</v>
      </c>
    </row>
    <row r="1969" spans="1:14" x14ac:dyDescent="0.25">
      <c r="A1969" t="s">
        <v>167</v>
      </c>
      <c r="B1969">
        <v>12285.4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1.29396E-3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12003.3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1.23985E-3</v>
      </c>
      <c r="L1970">
        <v>0.99511499999999997</v>
      </c>
      <c r="M1970">
        <v>0</v>
      </c>
      <c r="N1970" t="s">
        <v>42</v>
      </c>
    </row>
    <row r="1971" spans="1:14" x14ac:dyDescent="0.25">
      <c r="A1971" t="s">
        <v>167</v>
      </c>
      <c r="B1971">
        <v>12037.4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1.2324E-3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12241.2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1.23284E-3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12365.3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1.2340400000000001E-3</v>
      </c>
      <c r="L1973">
        <v>0.99511499999999997</v>
      </c>
      <c r="M1973">
        <v>0</v>
      </c>
      <c r="N1973" t="s">
        <v>42</v>
      </c>
    </row>
    <row r="1974" spans="1:14" x14ac:dyDescent="0.25">
      <c r="A1974" t="s">
        <v>167</v>
      </c>
      <c r="B1974">
        <v>12369.1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1.25384E-3</v>
      </c>
      <c r="L1974">
        <v>0.99511300000000003</v>
      </c>
      <c r="M1974">
        <v>0</v>
      </c>
      <c r="N1974" t="s">
        <v>42</v>
      </c>
    </row>
    <row r="1975" spans="1:14" x14ac:dyDescent="0.25">
      <c r="A1975" t="s">
        <v>167</v>
      </c>
      <c r="B1975">
        <v>12200.6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1.2315900000000001E-3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12189.9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1.31197E-3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12294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1.24405E-3</v>
      </c>
      <c r="L1977">
        <v>0.995112</v>
      </c>
      <c r="M1977">
        <v>0</v>
      </c>
      <c r="N1977" t="s">
        <v>42</v>
      </c>
    </row>
    <row r="1978" spans="1:14" x14ac:dyDescent="0.25">
      <c r="A1978" t="s">
        <v>167</v>
      </c>
      <c r="B1978">
        <v>12340.9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1.4174000000000001E-3</v>
      </c>
      <c r="L1978">
        <v>0.995112</v>
      </c>
      <c r="M1978">
        <v>0</v>
      </c>
      <c r="N1978" t="s">
        <v>42</v>
      </c>
    </row>
    <row r="1979" spans="1:14" x14ac:dyDescent="0.25">
      <c r="A1979" t="s">
        <v>167</v>
      </c>
      <c r="B1979">
        <v>12344.1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1.23668E-3</v>
      </c>
      <c r="L1979">
        <v>0.99511000000000005</v>
      </c>
      <c r="M1979">
        <v>0</v>
      </c>
      <c r="N1979" t="s">
        <v>42</v>
      </c>
    </row>
    <row r="1980" spans="1:14" x14ac:dyDescent="0.25">
      <c r="A1980" t="s">
        <v>167</v>
      </c>
      <c r="B1980">
        <v>12280.1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1.24069E-3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12234.2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1.2321599999999999E-3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12207.7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1.2527899999999999E-3</v>
      </c>
      <c r="L1982">
        <v>0.995112</v>
      </c>
      <c r="M1982">
        <v>0</v>
      </c>
      <c r="N1982" t="s">
        <v>42</v>
      </c>
    </row>
    <row r="1983" spans="1:14" x14ac:dyDescent="0.25">
      <c r="A1983" t="s">
        <v>167</v>
      </c>
      <c r="B1983">
        <v>12146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1.2307500000000001E-3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12289.1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1.2326399999999999E-3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12119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1.2301300000000001E-3</v>
      </c>
      <c r="L1985">
        <v>0.99511400000000005</v>
      </c>
      <c r="M1985">
        <v>0</v>
      </c>
      <c r="N1985" t="s">
        <v>42</v>
      </c>
    </row>
    <row r="1986" spans="1:14" x14ac:dyDescent="0.25">
      <c r="A1986" t="s">
        <v>167</v>
      </c>
      <c r="B1986">
        <v>12249.2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1.2403200000000001E-3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12169.3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1.2331200000000001E-3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12324.8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1.2301600000000001E-3</v>
      </c>
      <c r="L1988">
        <v>0.995116</v>
      </c>
      <c r="M1988">
        <v>0</v>
      </c>
      <c r="N1988" t="s">
        <v>42</v>
      </c>
    </row>
    <row r="1989" spans="1:14" x14ac:dyDescent="0.25">
      <c r="A1989" t="s">
        <v>167</v>
      </c>
      <c r="B1989">
        <v>12151.6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1.2403200000000001E-3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12102.6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1.2301899999999999E-3</v>
      </c>
      <c r="L1990">
        <v>0.99511099999999997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11984.1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1.2857999999999999E-3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12230.5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1.23139E-3</v>
      </c>
      <c r="L1992">
        <v>0.995112</v>
      </c>
      <c r="M1992">
        <v>0</v>
      </c>
      <c r="N1992" t="s">
        <v>42</v>
      </c>
    </row>
    <row r="1993" spans="1:14" x14ac:dyDescent="0.25">
      <c r="A1993" t="s">
        <v>167</v>
      </c>
      <c r="B1993">
        <v>12339.6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1.2643000000000001E-3</v>
      </c>
      <c r="L1993">
        <v>0.995116</v>
      </c>
      <c r="M1993">
        <v>0</v>
      </c>
      <c r="N1993" t="s">
        <v>42</v>
      </c>
    </row>
    <row r="1994" spans="1:14" x14ac:dyDescent="0.25">
      <c r="A1994" t="s">
        <v>167</v>
      </c>
      <c r="B1994">
        <v>12176.4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1.23069E-3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12186.2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1.2317300000000001E-3</v>
      </c>
      <c r="L1995">
        <v>0.995116</v>
      </c>
      <c r="M1995">
        <v>0</v>
      </c>
      <c r="N1995" t="s">
        <v>42</v>
      </c>
    </row>
    <row r="1996" spans="1:14" x14ac:dyDescent="0.25">
      <c r="A1996" t="s">
        <v>167</v>
      </c>
      <c r="B1996">
        <v>12202.9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1.30584E-3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12130.5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1.2876400000000001E-3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12240.4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1.24249E-3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12245.4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1.2527599999999999E-3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12038.5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1.2399399999999999E-3</v>
      </c>
      <c r="L2000">
        <v>0.99511300000000003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12405.3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1.2384E-3</v>
      </c>
      <c r="L2001">
        <v>0.995116</v>
      </c>
      <c r="M2001">
        <v>0</v>
      </c>
      <c r="N2001" t="s">
        <v>42</v>
      </c>
    </row>
    <row r="2002" spans="1:25" x14ac:dyDescent="0.25">
      <c r="A2002" t="s">
        <v>167</v>
      </c>
      <c r="B2002">
        <v>12166.1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1.23773E-3</v>
      </c>
      <c r="L2002">
        <v>0.99511499999999997</v>
      </c>
      <c r="M2002">
        <v>0</v>
      </c>
      <c r="N2002" t="s">
        <v>42</v>
      </c>
    </row>
    <row r="2003" spans="1:25" x14ac:dyDescent="0.25">
      <c r="A2003" t="s">
        <v>167</v>
      </c>
      <c r="B2003">
        <v>12138.3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1.2317599999999999E-3</v>
      </c>
      <c r="L2003">
        <v>0.99511499999999997</v>
      </c>
      <c r="M2003">
        <v>0</v>
      </c>
      <c r="N2003" t="s">
        <v>42</v>
      </c>
    </row>
    <row r="2004" spans="1:25" x14ac:dyDescent="0.25">
      <c r="A2004" t="s">
        <v>167</v>
      </c>
      <c r="B2004">
        <v>12244.7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1.2492200000000001E-3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12140.1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1.2319900000000001E-3</v>
      </c>
      <c r="L2005">
        <v>0.995116</v>
      </c>
      <c r="M2005">
        <v>0</v>
      </c>
      <c r="N2005" t="s">
        <v>42</v>
      </c>
    </row>
    <row r="2006" spans="1:25" x14ac:dyDescent="0.25">
      <c r="A2006" t="s">
        <v>167</v>
      </c>
      <c r="B2006">
        <v>12203.8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1.2936E-3</v>
      </c>
      <c r="L2006">
        <v>0.99511400000000005</v>
      </c>
      <c r="M2006">
        <v>0</v>
      </c>
      <c r="N2006" t="s">
        <v>42</v>
      </c>
    </row>
    <row r="2007" spans="1:25" x14ac:dyDescent="0.25">
      <c r="A2007" t="s">
        <v>167</v>
      </c>
      <c r="B2007">
        <v>12196.9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1.3982199999999999E-3</v>
      </c>
      <c r="L2007">
        <v>0.995112</v>
      </c>
      <c r="M2007">
        <v>0</v>
      </c>
      <c r="N2007" t="s">
        <v>42</v>
      </c>
    </row>
    <row r="2008" spans="1:25" x14ac:dyDescent="0.25">
      <c r="A2008" t="s">
        <v>167</v>
      </c>
      <c r="B2008">
        <v>12105.6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1.2575500000000001E-3</v>
      </c>
      <c r="L2008">
        <v>0.995116</v>
      </c>
      <c r="M2008">
        <v>0</v>
      </c>
      <c r="N2008" t="s">
        <v>42</v>
      </c>
    </row>
    <row r="2009" spans="1:25" x14ac:dyDescent="0.25">
      <c r="A2009" t="s">
        <v>167</v>
      </c>
      <c r="B2009">
        <v>12124.2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1.2460100000000001E-3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12002.9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1.3233699999999999E-3</v>
      </c>
      <c r="L2010">
        <v>0.99511499999999997</v>
      </c>
      <c r="M2010">
        <v>0</v>
      </c>
      <c r="N2010" t="s">
        <v>42</v>
      </c>
    </row>
    <row r="2011" spans="1:25" x14ac:dyDescent="0.25">
      <c r="A2011" t="s">
        <v>167</v>
      </c>
      <c r="B2011">
        <v>12072.7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1.45313E-3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12313.3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1.3693399999999999E-3</v>
      </c>
      <c r="L2012">
        <v>0.99511499999999997</v>
      </c>
      <c r="M2012">
        <v>0</v>
      </c>
      <c r="N2012" t="s">
        <v>42</v>
      </c>
    </row>
    <row r="2013" spans="1:25" x14ac:dyDescent="0.25">
      <c r="A2013" t="s">
        <v>167</v>
      </c>
      <c r="B2013">
        <v>12322.9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1.2724800000000001E-3</v>
      </c>
      <c r="L2013">
        <v>0.995116</v>
      </c>
      <c r="M2013">
        <v>0</v>
      </c>
      <c r="N2013" t="s">
        <v>42</v>
      </c>
    </row>
    <row r="2014" spans="1:25" x14ac:dyDescent="0.25">
      <c r="A2014" t="s">
        <v>167</v>
      </c>
      <c r="B2014">
        <v>12225.6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1.2750999999999999E-3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12159.8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1.3454700000000001E-3</v>
      </c>
      <c r="L2015">
        <v>0.99511499999999997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12172.4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1.2731299999999999E-3</v>
      </c>
      <c r="L2016">
        <v>0.99511499999999997</v>
      </c>
      <c r="M2016">
        <v>0</v>
      </c>
      <c r="N2016" t="s">
        <v>42</v>
      </c>
      <c r="R2016">
        <f>AVERAGE(B1967:B2016)</f>
        <v>12200.862000000001</v>
      </c>
      <c r="S2016">
        <f>AVERAGE(C1967:C2016)</f>
        <v>0</v>
      </c>
      <c r="U2016">
        <f>_xlfn.VAR.P(B1967:B2016)</f>
        <v>10051.653555999992</v>
      </c>
      <c r="V2016">
        <f>_xlfn.VAR.P(C1967:C2016)</f>
        <v>0</v>
      </c>
      <c r="X2016">
        <f>1.96*SQRT(U2016)/50</f>
        <v>3.9301110569921338</v>
      </c>
      <c r="Y2016">
        <f>1.96*SQRT(V2016)/50</f>
        <v>0</v>
      </c>
    </row>
    <row r="2017" spans="1:22" x14ac:dyDescent="0.25">
      <c r="A2017" t="s">
        <v>168</v>
      </c>
      <c r="B2017">
        <v>610152.91390000004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8665.9699999999993</v>
      </c>
      <c r="C2018">
        <v>8439.84</v>
      </c>
      <c r="D2018">
        <v>8439.67</v>
      </c>
      <c r="E2018">
        <v>7580.23</v>
      </c>
      <c r="F2018">
        <v>129.31299999999999</v>
      </c>
      <c r="G2018">
        <v>0</v>
      </c>
      <c r="H2018">
        <v>57.480600000000003</v>
      </c>
      <c r="I2018">
        <v>0</v>
      </c>
      <c r="J2018">
        <v>1.23247E-3</v>
      </c>
      <c r="K2018">
        <v>0.995116</v>
      </c>
      <c r="L2018">
        <v>0</v>
      </c>
      <c r="M2018" t="s">
        <v>42</v>
      </c>
      <c r="U2018">
        <f>_xlfn.STDEV.P(B1967:B2016)</f>
        <v>100.25793512735035</v>
      </c>
      <c r="V2018">
        <f>_xlfn.STDEV.P(C1967:C2016)</f>
        <v>0</v>
      </c>
    </row>
    <row r="2019" spans="1:22" x14ac:dyDescent="0.25">
      <c r="A2019" t="s">
        <v>169</v>
      </c>
      <c r="B2019">
        <v>8612.25</v>
      </c>
      <c r="C2019">
        <v>8385.36</v>
      </c>
      <c r="D2019">
        <v>8385.16</v>
      </c>
      <c r="E2019">
        <v>7539.48</v>
      </c>
      <c r="F2019">
        <v>126.771</v>
      </c>
      <c r="G2019">
        <v>0</v>
      </c>
      <c r="H2019">
        <v>59.5274</v>
      </c>
      <c r="I2019">
        <v>0</v>
      </c>
      <c r="J2019">
        <v>1.2505400000000001E-3</v>
      </c>
      <c r="K2019">
        <v>0.99511499999999997</v>
      </c>
      <c r="L2019">
        <v>0</v>
      </c>
      <c r="M2019" t="s">
        <v>42</v>
      </c>
    </row>
    <row r="2020" spans="1:22" x14ac:dyDescent="0.25">
      <c r="A2020" t="s">
        <v>169</v>
      </c>
      <c r="B2020">
        <v>8612.7999999999993</v>
      </c>
      <c r="C2020">
        <v>8384.2800000000007</v>
      </c>
      <c r="D2020">
        <v>8384.09</v>
      </c>
      <c r="E2020">
        <v>7545.53</v>
      </c>
      <c r="F2020">
        <v>125.54300000000001</v>
      </c>
      <c r="G2020">
        <v>0</v>
      </c>
      <c r="H2020">
        <v>59.7363</v>
      </c>
      <c r="I2020">
        <v>0</v>
      </c>
      <c r="J2020">
        <v>1.2395399999999999E-3</v>
      </c>
      <c r="K2020">
        <v>0.99511499999999997</v>
      </c>
      <c r="L2020">
        <v>0</v>
      </c>
      <c r="M2020" t="s">
        <v>42</v>
      </c>
    </row>
    <row r="2021" spans="1:22" x14ac:dyDescent="0.25">
      <c r="A2021" t="s">
        <v>169</v>
      </c>
      <c r="B2021">
        <v>8634.82</v>
      </c>
      <c r="C2021">
        <v>8409.83</v>
      </c>
      <c r="D2021">
        <v>8409.64</v>
      </c>
      <c r="E2021">
        <v>7561.09</v>
      </c>
      <c r="F2021">
        <v>125.901</v>
      </c>
      <c r="G2021">
        <v>0</v>
      </c>
      <c r="H2021">
        <v>59.229799999999997</v>
      </c>
      <c r="I2021">
        <v>0</v>
      </c>
      <c r="J2021">
        <v>1.23109E-3</v>
      </c>
      <c r="K2021">
        <v>0.99511499999999997</v>
      </c>
      <c r="L2021">
        <v>0</v>
      </c>
      <c r="M2021" t="s">
        <v>42</v>
      </c>
    </row>
    <row r="2022" spans="1:22" x14ac:dyDescent="0.25">
      <c r="A2022" t="s">
        <v>169</v>
      </c>
      <c r="B2022">
        <v>8650.31</v>
      </c>
      <c r="C2022">
        <v>8424.4599999999991</v>
      </c>
      <c r="D2022">
        <v>8424.26</v>
      </c>
      <c r="E2022">
        <v>7592.59</v>
      </c>
      <c r="F2022">
        <v>124.84699999999999</v>
      </c>
      <c r="G2022">
        <v>0</v>
      </c>
      <c r="H2022">
        <v>61.924300000000002</v>
      </c>
      <c r="I2022">
        <v>0</v>
      </c>
      <c r="J2022">
        <v>1.23157E-3</v>
      </c>
      <c r="K2022">
        <v>0.995116</v>
      </c>
      <c r="L2022">
        <v>0</v>
      </c>
      <c r="M2022" t="s">
        <v>42</v>
      </c>
    </row>
    <row r="2023" spans="1:22" x14ac:dyDescent="0.25">
      <c r="A2023" t="s">
        <v>169</v>
      </c>
      <c r="B2023">
        <v>8692.1200000000008</v>
      </c>
      <c r="C2023">
        <v>8465.93</v>
      </c>
      <c r="D2023">
        <v>8465.74</v>
      </c>
      <c r="E2023">
        <v>7607.88</v>
      </c>
      <c r="F2023">
        <v>128.792</v>
      </c>
      <c r="G2023">
        <v>0</v>
      </c>
      <c r="H2023">
        <v>59.762900000000002</v>
      </c>
      <c r="I2023">
        <v>0</v>
      </c>
      <c r="J2023">
        <v>1.2438900000000001E-3</v>
      </c>
      <c r="K2023">
        <v>0.995116</v>
      </c>
      <c r="L2023">
        <v>0</v>
      </c>
      <c r="M2023" t="s">
        <v>42</v>
      </c>
    </row>
    <row r="2024" spans="1:22" x14ac:dyDescent="0.25">
      <c r="A2024" t="s">
        <v>169</v>
      </c>
      <c r="B2024">
        <v>8715.9599999999991</v>
      </c>
      <c r="C2024">
        <v>8489.76</v>
      </c>
      <c r="D2024">
        <v>8489.59</v>
      </c>
      <c r="E2024">
        <v>7647.15</v>
      </c>
      <c r="F2024">
        <v>125.072</v>
      </c>
      <c r="G2024">
        <v>0</v>
      </c>
      <c r="H2024">
        <v>61.690600000000003</v>
      </c>
      <c r="I2024">
        <v>0</v>
      </c>
      <c r="J2024">
        <v>1.26351E-3</v>
      </c>
      <c r="K2024">
        <v>0.995116</v>
      </c>
      <c r="L2024">
        <v>0</v>
      </c>
      <c r="M2024" t="s">
        <v>42</v>
      </c>
    </row>
    <row r="2025" spans="1:22" x14ac:dyDescent="0.25">
      <c r="A2025" t="s">
        <v>169</v>
      </c>
      <c r="B2025">
        <v>8618.07</v>
      </c>
      <c r="C2025">
        <v>8390.6200000000008</v>
      </c>
      <c r="D2025">
        <v>8390.44</v>
      </c>
      <c r="E2025">
        <v>7554.87</v>
      </c>
      <c r="F2025">
        <v>123.995</v>
      </c>
      <c r="G2025">
        <v>0</v>
      </c>
      <c r="H2025">
        <v>61.65</v>
      </c>
      <c r="I2025">
        <v>0</v>
      </c>
      <c r="J2025">
        <v>1.2448699999999999E-3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8635.4699999999993</v>
      </c>
      <c r="C2026">
        <v>8409.92</v>
      </c>
      <c r="D2026">
        <v>8409.74</v>
      </c>
      <c r="E2026">
        <v>7582.88</v>
      </c>
      <c r="F2026">
        <v>122.386</v>
      </c>
      <c r="G2026">
        <v>0</v>
      </c>
      <c r="H2026">
        <v>62.945799999999998</v>
      </c>
      <c r="I2026">
        <v>0</v>
      </c>
      <c r="J2026">
        <v>1.3969900000000001E-3</v>
      </c>
      <c r="K2026">
        <v>0.99511499999999997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8603.56</v>
      </c>
      <c r="C2027">
        <v>8378.35</v>
      </c>
      <c r="D2027">
        <v>8378.17</v>
      </c>
      <c r="E2027">
        <v>7542.36</v>
      </c>
      <c r="F2027">
        <v>124.069</v>
      </c>
      <c r="G2027">
        <v>0</v>
      </c>
      <c r="H2027">
        <v>61.368899999999996</v>
      </c>
      <c r="I2027">
        <v>0</v>
      </c>
      <c r="J2027">
        <v>1.2303500000000001E-3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8686.6200000000008</v>
      </c>
      <c r="C2028">
        <v>8459.81</v>
      </c>
      <c r="D2028">
        <v>8459.6200000000008</v>
      </c>
      <c r="E2028">
        <v>7622.02</v>
      </c>
      <c r="F2028">
        <v>125.779</v>
      </c>
      <c r="G2028">
        <v>0</v>
      </c>
      <c r="H2028">
        <v>62.088299999999997</v>
      </c>
      <c r="I2028">
        <v>0</v>
      </c>
      <c r="J2028">
        <v>1.2310999999999999E-3</v>
      </c>
      <c r="K2028">
        <v>0.99511499999999997</v>
      </c>
      <c r="L2028">
        <v>0</v>
      </c>
      <c r="M2028" t="s">
        <v>42</v>
      </c>
    </row>
    <row r="2029" spans="1:22" x14ac:dyDescent="0.25">
      <c r="A2029" t="s">
        <v>169</v>
      </c>
      <c r="B2029">
        <v>8760.2900000000009</v>
      </c>
      <c r="C2029">
        <v>8534.34</v>
      </c>
      <c r="D2029">
        <v>8534.14</v>
      </c>
      <c r="E2029">
        <v>7706.45</v>
      </c>
      <c r="F2029">
        <v>123.696</v>
      </c>
      <c r="G2029">
        <v>0</v>
      </c>
      <c r="H2029">
        <v>63.144300000000001</v>
      </c>
      <c r="I2029">
        <v>0</v>
      </c>
      <c r="J2029">
        <v>1.3032199999999999E-3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8785.2900000000009</v>
      </c>
      <c r="C2030">
        <v>8559.08</v>
      </c>
      <c r="D2030">
        <v>8558.9</v>
      </c>
      <c r="E2030">
        <v>7714.28</v>
      </c>
      <c r="F2030">
        <v>128.32300000000001</v>
      </c>
      <c r="G2030">
        <v>0</v>
      </c>
      <c r="H2030">
        <v>61.903399999999998</v>
      </c>
      <c r="I2030">
        <v>0</v>
      </c>
      <c r="J2030">
        <v>1.23719E-3</v>
      </c>
      <c r="K2030">
        <v>0.99511499999999997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8645.07</v>
      </c>
      <c r="C2031">
        <v>8419.07</v>
      </c>
      <c r="D2031">
        <v>8418.89</v>
      </c>
      <c r="E2031">
        <v>7570.82</v>
      </c>
      <c r="F2031">
        <v>126.307</v>
      </c>
      <c r="G2031">
        <v>0</v>
      </c>
      <c r="H2031">
        <v>60.0426</v>
      </c>
      <c r="I2031">
        <v>0</v>
      </c>
      <c r="J2031">
        <v>1.27848E-3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8649.36</v>
      </c>
      <c r="C2032">
        <v>8421.6299999999992</v>
      </c>
      <c r="D2032">
        <v>8421.4500000000007</v>
      </c>
      <c r="E2032">
        <v>7545.6</v>
      </c>
      <c r="F2032">
        <v>131.59100000000001</v>
      </c>
      <c r="G2032">
        <v>0</v>
      </c>
      <c r="H2032">
        <v>55.578400000000002</v>
      </c>
      <c r="I2032">
        <v>0</v>
      </c>
      <c r="J2032">
        <v>1.26245E-3</v>
      </c>
      <c r="K2032">
        <v>0.99511499999999997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8637.64</v>
      </c>
      <c r="C2033">
        <v>8410.39</v>
      </c>
      <c r="D2033">
        <v>8410.2199999999993</v>
      </c>
      <c r="E2033">
        <v>7534.86</v>
      </c>
      <c r="F2033">
        <v>132.446</v>
      </c>
      <c r="G2033">
        <v>0</v>
      </c>
      <c r="H2033">
        <v>55.238500000000002</v>
      </c>
      <c r="I2033">
        <v>0</v>
      </c>
      <c r="J2033">
        <v>1.2321599999999999E-3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8648.57</v>
      </c>
      <c r="C2034">
        <v>8422.2999999999993</v>
      </c>
      <c r="D2034">
        <v>8422.1200000000008</v>
      </c>
      <c r="E2034">
        <v>7540.92</v>
      </c>
      <c r="F2034">
        <v>130.00200000000001</v>
      </c>
      <c r="G2034">
        <v>0</v>
      </c>
      <c r="H2034">
        <v>54.940800000000003</v>
      </c>
      <c r="I2034">
        <v>0</v>
      </c>
      <c r="J2034">
        <v>1.23015E-3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8786.31</v>
      </c>
      <c r="C2035">
        <v>8558.2999999999993</v>
      </c>
      <c r="D2035">
        <v>8558.14</v>
      </c>
      <c r="E2035">
        <v>7673.51</v>
      </c>
      <c r="F2035">
        <v>131.52799999999999</v>
      </c>
      <c r="G2035">
        <v>0</v>
      </c>
      <c r="H2035">
        <v>55.326700000000002</v>
      </c>
      <c r="I2035">
        <v>0</v>
      </c>
      <c r="J2035">
        <v>1.2771099999999999E-3</v>
      </c>
      <c r="K2035">
        <v>0.99511499999999997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8712.7099999999991</v>
      </c>
      <c r="C2036">
        <v>8486.09</v>
      </c>
      <c r="D2036">
        <v>8485.9</v>
      </c>
      <c r="E2036">
        <v>7604.38</v>
      </c>
      <c r="F2036">
        <v>131.78800000000001</v>
      </c>
      <c r="G2036">
        <v>0</v>
      </c>
      <c r="H2036">
        <v>56.556399999999996</v>
      </c>
      <c r="I2036">
        <v>0</v>
      </c>
      <c r="J2036">
        <v>1.3266700000000001E-3</v>
      </c>
      <c r="K2036">
        <v>0.99511400000000005</v>
      </c>
      <c r="L2036">
        <v>0</v>
      </c>
      <c r="M2036" t="s">
        <v>42</v>
      </c>
    </row>
    <row r="2037" spans="1:13" x14ac:dyDescent="0.25">
      <c r="A2037" t="s">
        <v>169</v>
      </c>
      <c r="B2037">
        <v>8783</v>
      </c>
      <c r="C2037">
        <v>8556.43</v>
      </c>
      <c r="D2037">
        <v>8556.24</v>
      </c>
      <c r="E2037">
        <v>7669.37</v>
      </c>
      <c r="F2037">
        <v>133.46100000000001</v>
      </c>
      <c r="G2037">
        <v>0</v>
      </c>
      <c r="H2037">
        <v>55.241</v>
      </c>
      <c r="I2037">
        <v>0</v>
      </c>
      <c r="J2037">
        <v>1.23145E-3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8677.2000000000007</v>
      </c>
      <c r="C2038">
        <v>8449.3700000000008</v>
      </c>
      <c r="D2038">
        <v>8449.2000000000007</v>
      </c>
      <c r="E2038">
        <v>7579.48</v>
      </c>
      <c r="F2038">
        <v>129.78</v>
      </c>
      <c r="G2038">
        <v>0</v>
      </c>
      <c r="H2038">
        <v>57.633600000000001</v>
      </c>
      <c r="I2038">
        <v>0</v>
      </c>
      <c r="J2038">
        <v>1.2905200000000001E-3</v>
      </c>
      <c r="K2038">
        <v>0.99511499999999997</v>
      </c>
      <c r="L2038">
        <v>0</v>
      </c>
      <c r="M2038" t="s">
        <v>42</v>
      </c>
    </row>
    <row r="2039" spans="1:13" x14ac:dyDescent="0.25">
      <c r="A2039" t="s">
        <v>169</v>
      </c>
      <c r="B2039">
        <v>8667.57</v>
      </c>
      <c r="C2039">
        <v>8437.23</v>
      </c>
      <c r="D2039">
        <v>8437.0499999999993</v>
      </c>
      <c r="E2039">
        <v>7574.56</v>
      </c>
      <c r="F2039">
        <v>129.035</v>
      </c>
      <c r="G2039">
        <v>0</v>
      </c>
      <c r="H2039">
        <v>56.886299999999999</v>
      </c>
      <c r="I2039">
        <v>0</v>
      </c>
      <c r="J2039">
        <v>1.35227E-3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8667.99</v>
      </c>
      <c r="C2040">
        <v>8441.4</v>
      </c>
      <c r="D2040">
        <v>8441.2199999999993</v>
      </c>
      <c r="E2040">
        <v>7579.98</v>
      </c>
      <c r="F2040">
        <v>128.22999999999999</v>
      </c>
      <c r="G2040">
        <v>0</v>
      </c>
      <c r="H2040">
        <v>57.481999999999999</v>
      </c>
      <c r="I2040">
        <v>0</v>
      </c>
      <c r="J2040">
        <v>1.2302700000000001E-3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8673.07</v>
      </c>
      <c r="C2041">
        <v>8444.89</v>
      </c>
      <c r="D2041">
        <v>8444.7000000000007</v>
      </c>
      <c r="E2041">
        <v>7580.52</v>
      </c>
      <c r="F2041">
        <v>127.66500000000001</v>
      </c>
      <c r="G2041">
        <v>0</v>
      </c>
      <c r="H2041">
        <v>57.932200000000002</v>
      </c>
      <c r="I2041">
        <v>0</v>
      </c>
      <c r="J2041">
        <v>1.4651200000000001E-3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8663.8700000000008</v>
      </c>
      <c r="C2042">
        <v>8434.89</v>
      </c>
      <c r="D2042">
        <v>8434.7199999999993</v>
      </c>
      <c r="E2042">
        <v>7584.44</v>
      </c>
      <c r="F2042">
        <v>125.568</v>
      </c>
      <c r="G2042">
        <v>0</v>
      </c>
      <c r="H2042">
        <v>59.007100000000001</v>
      </c>
      <c r="I2042">
        <v>0</v>
      </c>
      <c r="J2042">
        <v>1.3142500000000001E-3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8943.23</v>
      </c>
      <c r="C2043">
        <v>8715.14</v>
      </c>
      <c r="D2043">
        <v>8714.9599999999991</v>
      </c>
      <c r="E2043">
        <v>7850.52</v>
      </c>
      <c r="F2043">
        <v>130.07900000000001</v>
      </c>
      <c r="G2043">
        <v>0</v>
      </c>
      <c r="H2043">
        <v>59.613500000000002</v>
      </c>
      <c r="I2043">
        <v>0</v>
      </c>
      <c r="J2043">
        <v>1.2318699999999999E-3</v>
      </c>
      <c r="K2043">
        <v>0.99510799999999999</v>
      </c>
      <c r="L2043">
        <v>0</v>
      </c>
      <c r="M2043" t="s">
        <v>42</v>
      </c>
    </row>
    <row r="2044" spans="1:13" x14ac:dyDescent="0.25">
      <c r="A2044" t="s">
        <v>169</v>
      </c>
      <c r="B2044">
        <v>8737.14</v>
      </c>
      <c r="C2044">
        <v>8511.1</v>
      </c>
      <c r="D2044">
        <v>8510.93</v>
      </c>
      <c r="E2044">
        <v>7627.42</v>
      </c>
      <c r="F2044">
        <v>133.15299999999999</v>
      </c>
      <c r="G2044">
        <v>0</v>
      </c>
      <c r="H2044">
        <v>56.767699999999998</v>
      </c>
      <c r="I2044">
        <v>0</v>
      </c>
      <c r="J2044">
        <v>1.2620000000000001E-3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8645.18</v>
      </c>
      <c r="C2045">
        <v>8418.56</v>
      </c>
      <c r="D2045">
        <v>8418.39</v>
      </c>
      <c r="E2045">
        <v>7570.19</v>
      </c>
      <c r="F2045">
        <v>126.474</v>
      </c>
      <c r="G2045">
        <v>0</v>
      </c>
      <c r="H2045">
        <v>59.357100000000003</v>
      </c>
      <c r="I2045">
        <v>0</v>
      </c>
      <c r="J2045">
        <v>1.23821E-3</v>
      </c>
      <c r="K2045">
        <v>0.995116</v>
      </c>
      <c r="L2045">
        <v>0</v>
      </c>
      <c r="M2045" t="s">
        <v>42</v>
      </c>
    </row>
    <row r="2046" spans="1:13" x14ac:dyDescent="0.25">
      <c r="A2046" t="s">
        <v>169</v>
      </c>
      <c r="B2046">
        <v>8614.27</v>
      </c>
      <c r="C2046">
        <v>8387.73</v>
      </c>
      <c r="D2046">
        <v>8387.5499999999993</v>
      </c>
      <c r="E2046">
        <v>7562.43</v>
      </c>
      <c r="F2046">
        <v>122.351</v>
      </c>
      <c r="G2046">
        <v>0</v>
      </c>
      <c r="H2046">
        <v>63.265700000000002</v>
      </c>
      <c r="I2046">
        <v>0</v>
      </c>
      <c r="J2046">
        <v>1.23066E-3</v>
      </c>
      <c r="K2046">
        <v>0.99511400000000005</v>
      </c>
      <c r="L2046">
        <v>0</v>
      </c>
      <c r="M2046" t="s">
        <v>42</v>
      </c>
    </row>
    <row r="2047" spans="1:13" x14ac:dyDescent="0.25">
      <c r="A2047" t="s">
        <v>169</v>
      </c>
      <c r="B2047">
        <v>8649.5400000000009</v>
      </c>
      <c r="C2047">
        <v>8423.7099999999991</v>
      </c>
      <c r="D2047">
        <v>8423.5499999999993</v>
      </c>
      <c r="E2047">
        <v>7588.08</v>
      </c>
      <c r="F2047">
        <v>124.28</v>
      </c>
      <c r="G2047">
        <v>0</v>
      </c>
      <c r="H2047">
        <v>60.279499999999999</v>
      </c>
      <c r="I2047">
        <v>0</v>
      </c>
      <c r="J2047">
        <v>1.2302599999999999E-3</v>
      </c>
      <c r="K2047">
        <v>0.995116</v>
      </c>
      <c r="L2047">
        <v>0</v>
      </c>
      <c r="M2047" t="s">
        <v>42</v>
      </c>
    </row>
    <row r="2048" spans="1:13" x14ac:dyDescent="0.25">
      <c r="A2048" t="s">
        <v>169</v>
      </c>
      <c r="B2048">
        <v>8637.11</v>
      </c>
      <c r="C2048">
        <v>8411.23</v>
      </c>
      <c r="D2048">
        <v>8411.0499999999993</v>
      </c>
      <c r="E2048">
        <v>7571.85</v>
      </c>
      <c r="F2048">
        <v>124.631</v>
      </c>
      <c r="G2048">
        <v>0</v>
      </c>
      <c r="H2048">
        <v>59.809600000000003</v>
      </c>
      <c r="I2048">
        <v>0</v>
      </c>
      <c r="J2048">
        <v>1.27016E-3</v>
      </c>
      <c r="K2048">
        <v>0.99511499999999997</v>
      </c>
      <c r="L2048">
        <v>0</v>
      </c>
      <c r="M2048" t="s">
        <v>42</v>
      </c>
    </row>
    <row r="2049" spans="1:13" x14ac:dyDescent="0.25">
      <c r="A2049" t="s">
        <v>169</v>
      </c>
      <c r="B2049">
        <v>8600.0400000000009</v>
      </c>
      <c r="C2049">
        <v>8373.52</v>
      </c>
      <c r="D2049">
        <v>8373.34</v>
      </c>
      <c r="E2049">
        <v>7508.76</v>
      </c>
      <c r="F2049">
        <v>130.886</v>
      </c>
      <c r="G2049">
        <v>0</v>
      </c>
      <c r="H2049">
        <v>55.738399999999999</v>
      </c>
      <c r="I2049">
        <v>0</v>
      </c>
      <c r="J2049">
        <v>1.2307399999999999E-3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8730.31</v>
      </c>
      <c r="C2050">
        <v>8504.56</v>
      </c>
      <c r="D2050">
        <v>8504.3700000000008</v>
      </c>
      <c r="E2050">
        <v>7650.49</v>
      </c>
      <c r="F2050">
        <v>128.24100000000001</v>
      </c>
      <c r="G2050">
        <v>0</v>
      </c>
      <c r="H2050">
        <v>58.17</v>
      </c>
      <c r="I2050">
        <v>0</v>
      </c>
      <c r="J2050">
        <v>1.2861000000000001E-3</v>
      </c>
      <c r="K2050">
        <v>0.99511499999999997</v>
      </c>
      <c r="L2050">
        <v>0</v>
      </c>
      <c r="M2050" t="s">
        <v>42</v>
      </c>
    </row>
    <row r="2051" spans="1:13" x14ac:dyDescent="0.25">
      <c r="A2051" t="s">
        <v>169</v>
      </c>
      <c r="B2051">
        <v>8717.68</v>
      </c>
      <c r="C2051">
        <v>8491.9699999999993</v>
      </c>
      <c r="D2051">
        <v>8491.7800000000007</v>
      </c>
      <c r="E2051">
        <v>7634.38</v>
      </c>
      <c r="F2051">
        <v>129.66999999999999</v>
      </c>
      <c r="G2051">
        <v>0</v>
      </c>
      <c r="H2051">
        <v>58.626399999999997</v>
      </c>
      <c r="I2051">
        <v>0</v>
      </c>
      <c r="J2051">
        <v>1.2314299999999999E-3</v>
      </c>
      <c r="K2051">
        <v>0.99511499999999997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8649.19</v>
      </c>
      <c r="C2052">
        <v>8423.11</v>
      </c>
      <c r="D2052">
        <v>8422.93</v>
      </c>
      <c r="E2052">
        <v>7589.37</v>
      </c>
      <c r="F2052">
        <v>124.36199999999999</v>
      </c>
      <c r="G2052">
        <v>0</v>
      </c>
      <c r="H2052">
        <v>61.329500000000003</v>
      </c>
      <c r="I2052">
        <v>0</v>
      </c>
      <c r="J2052">
        <v>1.23017E-3</v>
      </c>
      <c r="K2052">
        <v>0.99511400000000005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8581.0499999999993</v>
      </c>
      <c r="C2053">
        <v>8355.64</v>
      </c>
      <c r="D2053">
        <v>8355.4599999999991</v>
      </c>
      <c r="E2053">
        <v>7534.34</v>
      </c>
      <c r="F2053">
        <v>121.953</v>
      </c>
      <c r="G2053">
        <v>0</v>
      </c>
      <c r="H2053">
        <v>63.5137</v>
      </c>
      <c r="I2053">
        <v>0</v>
      </c>
      <c r="J2053">
        <v>1.2361799999999999E-3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8611.77</v>
      </c>
      <c r="C2054">
        <v>8386.4599999999991</v>
      </c>
      <c r="D2054">
        <v>8386.2800000000007</v>
      </c>
      <c r="E2054">
        <v>7553.92</v>
      </c>
      <c r="F2054">
        <v>124.648</v>
      </c>
      <c r="G2054">
        <v>0</v>
      </c>
      <c r="H2054">
        <v>60.822499999999998</v>
      </c>
      <c r="I2054">
        <v>0</v>
      </c>
      <c r="J2054">
        <v>1.2820500000000001E-3</v>
      </c>
      <c r="K2054">
        <v>0.99511499999999997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8629.6</v>
      </c>
      <c r="C2055">
        <v>8403.44</v>
      </c>
      <c r="D2055">
        <v>8403.25</v>
      </c>
      <c r="E2055">
        <v>7563.62</v>
      </c>
      <c r="F2055">
        <v>125.63</v>
      </c>
      <c r="G2055">
        <v>0</v>
      </c>
      <c r="H2055">
        <v>60.284700000000001</v>
      </c>
      <c r="I2055">
        <v>0</v>
      </c>
      <c r="J2055">
        <v>1.24394E-3</v>
      </c>
      <c r="K2055">
        <v>0.99511400000000005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8720.99</v>
      </c>
      <c r="C2056">
        <v>8496.09</v>
      </c>
      <c r="D2056">
        <v>8495.89</v>
      </c>
      <c r="E2056">
        <v>7655.1</v>
      </c>
      <c r="F2056">
        <v>125.729</v>
      </c>
      <c r="G2056">
        <v>0</v>
      </c>
      <c r="H2056">
        <v>59.755400000000002</v>
      </c>
      <c r="I2056">
        <v>0</v>
      </c>
      <c r="J2056">
        <v>1.2681000000000001E-3</v>
      </c>
      <c r="K2056">
        <v>0.995116</v>
      </c>
      <c r="L2056">
        <v>0</v>
      </c>
      <c r="M2056" t="s">
        <v>42</v>
      </c>
    </row>
    <row r="2057" spans="1:13" x14ac:dyDescent="0.25">
      <c r="A2057" t="s">
        <v>169</v>
      </c>
      <c r="B2057">
        <v>8813.0499999999993</v>
      </c>
      <c r="C2057">
        <v>8587.01</v>
      </c>
      <c r="D2057">
        <v>8586.84</v>
      </c>
      <c r="E2057">
        <v>7753.98</v>
      </c>
      <c r="F2057">
        <v>124.828</v>
      </c>
      <c r="G2057">
        <v>0</v>
      </c>
      <c r="H2057">
        <v>62.0623</v>
      </c>
      <c r="I2057">
        <v>0</v>
      </c>
      <c r="J2057">
        <v>1.2501400000000001E-3</v>
      </c>
      <c r="K2057">
        <v>0.995116</v>
      </c>
      <c r="L2057">
        <v>0</v>
      </c>
      <c r="M2057" t="s">
        <v>42</v>
      </c>
    </row>
    <row r="2058" spans="1:13" x14ac:dyDescent="0.25">
      <c r="A2058" t="s">
        <v>169</v>
      </c>
      <c r="B2058">
        <v>8672.2999999999993</v>
      </c>
      <c r="C2058">
        <v>8444.7999999999993</v>
      </c>
      <c r="D2058">
        <v>8444.6</v>
      </c>
      <c r="E2058">
        <v>7609.77</v>
      </c>
      <c r="F2058">
        <v>125.277</v>
      </c>
      <c r="G2058">
        <v>0</v>
      </c>
      <c r="H2058">
        <v>62.421900000000001</v>
      </c>
      <c r="I2058">
        <v>0</v>
      </c>
      <c r="J2058">
        <v>1.24142E-3</v>
      </c>
      <c r="K2058">
        <v>0.99511300000000003</v>
      </c>
      <c r="L2058">
        <v>0</v>
      </c>
      <c r="M2058" t="s">
        <v>42</v>
      </c>
    </row>
    <row r="2059" spans="1:13" x14ac:dyDescent="0.25">
      <c r="A2059" t="s">
        <v>169</v>
      </c>
      <c r="B2059">
        <v>8661.0300000000007</v>
      </c>
      <c r="C2059">
        <v>8435.41</v>
      </c>
      <c r="D2059">
        <v>8435.2099999999991</v>
      </c>
      <c r="E2059">
        <v>7573.16</v>
      </c>
      <c r="F2059">
        <v>129.80500000000001</v>
      </c>
      <c r="G2059">
        <v>0</v>
      </c>
      <c r="H2059">
        <v>56.876899999999999</v>
      </c>
      <c r="I2059">
        <v>0</v>
      </c>
      <c r="J2059">
        <v>1.25668E-3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8649.27</v>
      </c>
      <c r="C2060">
        <v>8421.64</v>
      </c>
      <c r="D2060">
        <v>8421.4599999999991</v>
      </c>
      <c r="E2060">
        <v>7545.52</v>
      </c>
      <c r="F2060">
        <v>131.59899999999999</v>
      </c>
      <c r="G2060">
        <v>0</v>
      </c>
      <c r="H2060">
        <v>55.099600000000002</v>
      </c>
      <c r="I2060">
        <v>0</v>
      </c>
      <c r="J2060">
        <v>1.30893E-3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8678.67</v>
      </c>
      <c r="C2061">
        <v>8450.3700000000008</v>
      </c>
      <c r="D2061">
        <v>8450.2000000000007</v>
      </c>
      <c r="E2061">
        <v>7571.57</v>
      </c>
      <c r="F2061">
        <v>132.87700000000001</v>
      </c>
      <c r="G2061">
        <v>0</v>
      </c>
      <c r="H2061">
        <v>55.346800000000002</v>
      </c>
      <c r="I2061">
        <v>0</v>
      </c>
      <c r="J2061">
        <v>1.32789E-3</v>
      </c>
      <c r="K2061">
        <v>0.995116</v>
      </c>
      <c r="L2061">
        <v>0</v>
      </c>
      <c r="M2061" t="s">
        <v>42</v>
      </c>
    </row>
    <row r="2062" spans="1:13" x14ac:dyDescent="0.25">
      <c r="A2062" t="s">
        <v>169</v>
      </c>
      <c r="B2062">
        <v>8668.93</v>
      </c>
      <c r="C2062">
        <v>8442.0300000000007</v>
      </c>
      <c r="D2062">
        <v>8441.86</v>
      </c>
      <c r="E2062">
        <v>7556.66</v>
      </c>
      <c r="F2062">
        <v>131.84800000000001</v>
      </c>
      <c r="G2062">
        <v>0</v>
      </c>
      <c r="H2062">
        <v>55.018599999999999</v>
      </c>
      <c r="I2062">
        <v>0</v>
      </c>
      <c r="J2062">
        <v>1.2313700000000001E-3</v>
      </c>
      <c r="K2062">
        <v>0.995116</v>
      </c>
      <c r="L2062">
        <v>0</v>
      </c>
      <c r="M2062" t="s">
        <v>42</v>
      </c>
    </row>
    <row r="2063" spans="1:13" x14ac:dyDescent="0.25">
      <c r="A2063" t="s">
        <v>169</v>
      </c>
      <c r="B2063">
        <v>8657.0499999999993</v>
      </c>
      <c r="C2063">
        <v>8429.9699999999993</v>
      </c>
      <c r="D2063">
        <v>8429.81</v>
      </c>
      <c r="E2063">
        <v>7552.46</v>
      </c>
      <c r="F2063">
        <v>132.458</v>
      </c>
      <c r="G2063">
        <v>0</v>
      </c>
      <c r="H2063">
        <v>55.475700000000003</v>
      </c>
      <c r="I2063">
        <v>0</v>
      </c>
      <c r="J2063">
        <v>1.2304600000000001E-3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8738.17</v>
      </c>
      <c r="C2064">
        <v>8509.0499999999993</v>
      </c>
      <c r="D2064">
        <v>8508.8799999999992</v>
      </c>
      <c r="E2064">
        <v>7623.99</v>
      </c>
      <c r="F2064">
        <v>135.96700000000001</v>
      </c>
      <c r="G2064">
        <v>0</v>
      </c>
      <c r="H2064">
        <v>54.8367</v>
      </c>
      <c r="I2064">
        <v>0</v>
      </c>
      <c r="J2064">
        <v>1.2450600000000001E-3</v>
      </c>
      <c r="K2064">
        <v>0.99511499999999997</v>
      </c>
      <c r="L2064">
        <v>0</v>
      </c>
      <c r="M2064" t="s">
        <v>42</v>
      </c>
    </row>
    <row r="2065" spans="1:25" x14ac:dyDescent="0.25">
      <c r="A2065" t="s">
        <v>169</v>
      </c>
      <c r="B2065">
        <v>8791.6</v>
      </c>
      <c r="C2065">
        <v>8565.17</v>
      </c>
      <c r="D2065">
        <v>8565.02</v>
      </c>
      <c r="E2065">
        <v>7673.92</v>
      </c>
      <c r="F2065">
        <v>135.279</v>
      </c>
      <c r="G2065">
        <v>0</v>
      </c>
      <c r="H2065">
        <v>54.874699999999997</v>
      </c>
      <c r="I2065">
        <v>0</v>
      </c>
      <c r="J2065">
        <v>1.24442E-3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8776.83</v>
      </c>
      <c r="C2066">
        <v>8550.14</v>
      </c>
      <c r="D2066">
        <v>8549.9699999999993</v>
      </c>
      <c r="E2066">
        <v>7681.67</v>
      </c>
      <c r="F2066">
        <v>130.22999999999999</v>
      </c>
      <c r="G2066">
        <v>0</v>
      </c>
      <c r="H2066">
        <v>56.313499999999998</v>
      </c>
      <c r="I2066">
        <v>0</v>
      </c>
      <c r="J2066">
        <v>1.3867599999999999E-3</v>
      </c>
      <c r="K2066">
        <v>0.995116</v>
      </c>
      <c r="L2066">
        <v>0</v>
      </c>
      <c r="M2066" t="s">
        <v>42</v>
      </c>
    </row>
    <row r="2067" spans="1:25" x14ac:dyDescent="0.25">
      <c r="A2067" t="s">
        <v>169</v>
      </c>
      <c r="B2067">
        <v>8629.92</v>
      </c>
      <c r="C2067">
        <v>8403.9500000000007</v>
      </c>
      <c r="D2067">
        <v>8403.77</v>
      </c>
      <c r="E2067">
        <v>7543.08</v>
      </c>
      <c r="F2067">
        <v>126.85299999999999</v>
      </c>
      <c r="G2067">
        <v>0</v>
      </c>
      <c r="H2067">
        <v>57.868499999999997</v>
      </c>
      <c r="I2067">
        <v>0</v>
      </c>
      <c r="J2067">
        <v>1.2301E-3</v>
      </c>
      <c r="K2067">
        <v>0.995116</v>
      </c>
      <c r="L2067">
        <v>0</v>
      </c>
      <c r="M2067" t="s">
        <v>42</v>
      </c>
    </row>
    <row r="2068" spans="1:25" x14ac:dyDescent="0.25">
      <c r="A2068" t="s">
        <v>169</v>
      </c>
      <c r="B2068">
        <v>8688.61</v>
      </c>
      <c r="C2068">
        <v>8458.94</v>
      </c>
      <c r="D2068">
        <v>8458.77</v>
      </c>
      <c r="E2068">
        <v>7617.4</v>
      </c>
      <c r="F2068">
        <v>124.584</v>
      </c>
      <c r="G2068">
        <v>0</v>
      </c>
      <c r="H2068">
        <v>62.757399999999997</v>
      </c>
      <c r="I2068">
        <v>0</v>
      </c>
      <c r="J2068">
        <v>1.2305E-3</v>
      </c>
      <c r="K2068">
        <v>0.99511499999999997</v>
      </c>
      <c r="L2068">
        <v>0</v>
      </c>
      <c r="M2068" t="s">
        <v>42</v>
      </c>
    </row>
    <row r="2069" spans="1:25" x14ac:dyDescent="0.25">
      <c r="A2069" t="s">
        <v>169</v>
      </c>
      <c r="B2069">
        <v>8850.3799999999992</v>
      </c>
      <c r="C2069">
        <v>8623.73</v>
      </c>
      <c r="D2069">
        <v>8623.5499999999993</v>
      </c>
      <c r="E2069">
        <v>7760.45</v>
      </c>
      <c r="F2069">
        <v>129.16499999999999</v>
      </c>
      <c r="G2069">
        <v>0</v>
      </c>
      <c r="H2069">
        <v>57.907800000000002</v>
      </c>
      <c r="I2069">
        <v>0</v>
      </c>
      <c r="J2069">
        <v>1.23017E-3</v>
      </c>
      <c r="K2069">
        <v>0.99511499999999997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8675.86</v>
      </c>
      <c r="C2070">
        <v>8449.68</v>
      </c>
      <c r="D2070">
        <v>8449.48</v>
      </c>
      <c r="E2070">
        <v>7602.16</v>
      </c>
      <c r="F2070">
        <v>126.517</v>
      </c>
      <c r="G2070">
        <v>0</v>
      </c>
      <c r="H2070">
        <v>60.459000000000003</v>
      </c>
      <c r="I2070">
        <v>0</v>
      </c>
      <c r="J2070">
        <v>1.23796E-3</v>
      </c>
      <c r="K2070">
        <v>0.995116</v>
      </c>
      <c r="L2070">
        <v>0</v>
      </c>
      <c r="M2070" t="s">
        <v>42</v>
      </c>
    </row>
    <row r="2071" spans="1:25" x14ac:dyDescent="0.25">
      <c r="A2071" t="s">
        <v>169</v>
      </c>
      <c r="B2071">
        <v>8698.6299999999992</v>
      </c>
      <c r="C2071">
        <v>8470.16</v>
      </c>
      <c r="D2071">
        <v>8469.99</v>
      </c>
      <c r="E2071">
        <v>7613.82</v>
      </c>
      <c r="F2071">
        <v>126.61799999999999</v>
      </c>
      <c r="G2071">
        <v>0</v>
      </c>
      <c r="H2071">
        <v>59.716500000000003</v>
      </c>
      <c r="I2071">
        <v>0</v>
      </c>
      <c r="J2071">
        <v>1.2405000000000001E-3</v>
      </c>
      <c r="K2071">
        <v>0.995116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8678.6200000000008</v>
      </c>
      <c r="C2072">
        <v>8452.74</v>
      </c>
      <c r="D2072">
        <v>8452.5400000000009</v>
      </c>
      <c r="E2072">
        <v>7584.11</v>
      </c>
      <c r="F2072">
        <v>131.304</v>
      </c>
      <c r="G2072">
        <v>0</v>
      </c>
      <c r="H2072">
        <v>58.4773</v>
      </c>
      <c r="I2072">
        <v>0</v>
      </c>
      <c r="J2072">
        <v>1.2329299999999999E-3</v>
      </c>
      <c r="K2072">
        <v>0.99511300000000003</v>
      </c>
      <c r="L2072">
        <v>0</v>
      </c>
      <c r="M2072" t="s">
        <v>42</v>
      </c>
      <c r="R2072">
        <f>AVERAGE(B2023:B2072)</f>
        <v>8690.1151999999984</v>
      </c>
      <c r="S2072">
        <f>AVERAGE(C2023:C2072)</f>
        <v>8463.3370000000014</v>
      </c>
      <c r="U2072">
        <f>_xlfn.VAR.P(B2023:B2072)</f>
        <v>4836.4591569599852</v>
      </c>
      <c r="V2072">
        <f>_xlfn.VAR.P(C2023:C2072)</f>
        <v>4815.1254289999924</v>
      </c>
      <c r="X2072">
        <f>1.96*SQRT(U2072)/50</f>
        <v>2.7261505092255987</v>
      </c>
      <c r="Y2072">
        <f>1.96*SQRT(V2072)/50</f>
        <v>2.7201313091868462</v>
      </c>
    </row>
    <row r="2073" spans="1:25" x14ac:dyDescent="0.25">
      <c r="A2073" t="s">
        <v>170</v>
      </c>
      <c r="B2073">
        <v>434626.02639999997</v>
      </c>
      <c r="C2073" t="s">
        <v>36</v>
      </c>
    </row>
    <row r="2074" spans="1:25" x14ac:dyDescent="0.25">
      <c r="A2074" t="s">
        <v>196</v>
      </c>
      <c r="B2074">
        <v>21244.7</v>
      </c>
      <c r="C2074">
        <v>20931.7</v>
      </c>
      <c r="D2074">
        <v>20906.5</v>
      </c>
      <c r="E2074">
        <v>20038.8</v>
      </c>
      <c r="F2074">
        <v>136.374</v>
      </c>
      <c r="G2074">
        <v>1.23942E-3</v>
      </c>
      <c r="H2074">
        <v>0.99511499999999997</v>
      </c>
      <c r="I2074">
        <v>0</v>
      </c>
    </row>
    <row r="2075" spans="1:25" x14ac:dyDescent="0.25">
      <c r="A2075" t="s">
        <v>196</v>
      </c>
      <c r="B2075">
        <v>21029.599999999999</v>
      </c>
      <c r="C2075">
        <v>20794.7</v>
      </c>
      <c r="D2075">
        <v>20771.5</v>
      </c>
      <c r="E2075">
        <v>19916.3</v>
      </c>
      <c r="F2075">
        <v>134.73699999999999</v>
      </c>
      <c r="G2075">
        <v>1.26523E-3</v>
      </c>
      <c r="H2075">
        <v>0.995116</v>
      </c>
      <c r="I2075">
        <v>0</v>
      </c>
    </row>
    <row r="2076" spans="1:25" x14ac:dyDescent="0.25">
      <c r="A2076" t="s">
        <v>196</v>
      </c>
      <c r="B2076">
        <v>21066.1</v>
      </c>
      <c r="C2076">
        <v>20829.8</v>
      </c>
      <c r="D2076">
        <v>20804.7</v>
      </c>
      <c r="E2076">
        <v>19931.400000000001</v>
      </c>
      <c r="F2076">
        <v>137.21799999999999</v>
      </c>
      <c r="G2076">
        <v>1.2457600000000001E-3</v>
      </c>
      <c r="H2076">
        <v>0.995116</v>
      </c>
      <c r="I2076">
        <v>0</v>
      </c>
    </row>
    <row r="2077" spans="1:25" x14ac:dyDescent="0.25">
      <c r="A2077" t="s">
        <v>196</v>
      </c>
      <c r="B2077">
        <v>21059.9</v>
      </c>
      <c r="C2077">
        <v>20823.900000000001</v>
      </c>
      <c r="D2077">
        <v>20796.400000000001</v>
      </c>
      <c r="E2077">
        <v>19937.7</v>
      </c>
      <c r="F2077">
        <v>134.79</v>
      </c>
      <c r="G2077">
        <v>1.2400899999999999E-3</v>
      </c>
      <c r="H2077">
        <v>0.995116</v>
      </c>
      <c r="I2077">
        <v>0</v>
      </c>
    </row>
    <row r="2078" spans="1:25" x14ac:dyDescent="0.25">
      <c r="A2078" t="s">
        <v>196</v>
      </c>
      <c r="B2078">
        <v>21082</v>
      </c>
      <c r="C2078">
        <v>20845.8</v>
      </c>
      <c r="D2078">
        <v>20814.8</v>
      </c>
      <c r="E2078">
        <v>19915.2</v>
      </c>
      <c r="F2078">
        <v>144.559</v>
      </c>
      <c r="G2078">
        <v>1.23182E-3</v>
      </c>
      <c r="H2078">
        <v>0.995116</v>
      </c>
      <c r="I2078">
        <v>0</v>
      </c>
    </row>
    <row r="2079" spans="1:25" x14ac:dyDescent="0.25">
      <c r="A2079" t="s">
        <v>196</v>
      </c>
      <c r="B2079">
        <v>21149.3</v>
      </c>
      <c r="C2079">
        <v>20912.599999999999</v>
      </c>
      <c r="D2079">
        <v>20879.5</v>
      </c>
      <c r="E2079">
        <v>20004.599999999999</v>
      </c>
      <c r="F2079">
        <v>137.62899999999999</v>
      </c>
      <c r="G2079">
        <v>1.2509699999999999E-3</v>
      </c>
      <c r="H2079">
        <v>0.99511400000000005</v>
      </c>
      <c r="I2079">
        <v>0</v>
      </c>
    </row>
    <row r="2080" spans="1:25" x14ac:dyDescent="0.25">
      <c r="A2080" t="s">
        <v>196</v>
      </c>
      <c r="B2080">
        <v>21257.3</v>
      </c>
      <c r="C2080">
        <v>21019.9</v>
      </c>
      <c r="D2080">
        <v>20989.9</v>
      </c>
      <c r="E2080">
        <v>20075.8</v>
      </c>
      <c r="F2080">
        <v>146.334</v>
      </c>
      <c r="G2080">
        <v>1.27644E-3</v>
      </c>
      <c r="H2080">
        <v>0.995116</v>
      </c>
      <c r="I2080">
        <v>0</v>
      </c>
    </row>
    <row r="2081" spans="1:9" x14ac:dyDescent="0.25">
      <c r="A2081" t="s">
        <v>196</v>
      </c>
      <c r="B2081">
        <v>21260.7</v>
      </c>
      <c r="C2081">
        <v>21023.3</v>
      </c>
      <c r="D2081">
        <v>20978.7</v>
      </c>
      <c r="E2081">
        <v>20070.7</v>
      </c>
      <c r="F2081">
        <v>144.054</v>
      </c>
      <c r="G2081">
        <v>1.28681E-3</v>
      </c>
      <c r="H2081">
        <v>0.99511499999999997</v>
      </c>
      <c r="I2081">
        <v>0</v>
      </c>
    </row>
    <row r="2082" spans="1:9" x14ac:dyDescent="0.25">
      <c r="A2082" t="s">
        <v>196</v>
      </c>
      <c r="B2082">
        <v>21268.9</v>
      </c>
      <c r="C2082">
        <v>21030.400000000001</v>
      </c>
      <c r="D2082">
        <v>21002.2</v>
      </c>
      <c r="E2082">
        <v>20085.3</v>
      </c>
      <c r="F2082">
        <v>147.53399999999999</v>
      </c>
      <c r="G2082">
        <v>1.2426399999999999E-3</v>
      </c>
      <c r="H2082">
        <v>0.995116</v>
      </c>
      <c r="I2082">
        <v>0</v>
      </c>
    </row>
    <row r="2083" spans="1:9" x14ac:dyDescent="0.25">
      <c r="A2083" t="s">
        <v>196</v>
      </c>
      <c r="B2083">
        <v>21249.9</v>
      </c>
      <c r="C2083">
        <v>21007.4</v>
      </c>
      <c r="D2083">
        <v>20982.9</v>
      </c>
      <c r="E2083">
        <v>20072.7</v>
      </c>
      <c r="F2083">
        <v>145.209</v>
      </c>
      <c r="G2083">
        <v>1.2301600000000001E-3</v>
      </c>
      <c r="H2083">
        <v>0.99511099999999997</v>
      </c>
      <c r="I2083">
        <v>0</v>
      </c>
    </row>
    <row r="2084" spans="1:9" x14ac:dyDescent="0.25">
      <c r="A2084" t="s">
        <v>196</v>
      </c>
      <c r="B2084">
        <v>21255.4</v>
      </c>
      <c r="C2084">
        <v>21012.6</v>
      </c>
      <c r="D2084">
        <v>20951.5</v>
      </c>
      <c r="E2084">
        <v>20058</v>
      </c>
      <c r="F2084">
        <v>136.559</v>
      </c>
      <c r="G2084">
        <v>1.27337E-3</v>
      </c>
      <c r="H2084">
        <v>0.99511099999999997</v>
      </c>
      <c r="I2084">
        <v>0</v>
      </c>
    </row>
    <row r="2085" spans="1:9" x14ac:dyDescent="0.25">
      <c r="A2085" t="s">
        <v>196</v>
      </c>
      <c r="B2085">
        <v>21253.3</v>
      </c>
      <c r="C2085">
        <v>20995.599999999999</v>
      </c>
      <c r="D2085">
        <v>20970.400000000001</v>
      </c>
      <c r="E2085">
        <v>20062.8</v>
      </c>
      <c r="F2085">
        <v>145.60599999999999</v>
      </c>
      <c r="G2085">
        <v>1.38664E-3</v>
      </c>
      <c r="H2085">
        <v>0.995116</v>
      </c>
      <c r="I2085">
        <v>0</v>
      </c>
    </row>
    <row r="2086" spans="1:9" x14ac:dyDescent="0.25">
      <c r="A2086" t="s">
        <v>196</v>
      </c>
      <c r="B2086">
        <v>21241.5</v>
      </c>
      <c r="C2086">
        <v>20989.1</v>
      </c>
      <c r="D2086">
        <v>20962.099999999999</v>
      </c>
      <c r="E2086">
        <v>20058.400000000001</v>
      </c>
      <c r="F2086">
        <v>144.95500000000001</v>
      </c>
      <c r="G2086">
        <v>1.2405599999999999E-3</v>
      </c>
      <c r="H2086">
        <v>0.995116</v>
      </c>
      <c r="I2086">
        <v>0</v>
      </c>
    </row>
    <row r="2087" spans="1:9" x14ac:dyDescent="0.25">
      <c r="A2087" t="s">
        <v>196</v>
      </c>
      <c r="B2087">
        <v>21179.9</v>
      </c>
      <c r="C2087">
        <v>20938.5</v>
      </c>
      <c r="D2087">
        <v>20911.900000000001</v>
      </c>
      <c r="E2087">
        <v>20046.3</v>
      </c>
      <c r="F2087">
        <v>134.71</v>
      </c>
      <c r="G2087">
        <v>1.2456500000000001E-3</v>
      </c>
      <c r="H2087">
        <v>0.995116</v>
      </c>
      <c r="I2087">
        <v>0</v>
      </c>
    </row>
    <row r="2088" spans="1:9" x14ac:dyDescent="0.25">
      <c r="A2088" t="s">
        <v>196</v>
      </c>
      <c r="B2088">
        <v>21220.799999999999</v>
      </c>
      <c r="C2088">
        <v>20969.3</v>
      </c>
      <c r="D2088">
        <v>20942.099999999999</v>
      </c>
      <c r="E2088">
        <v>20055</v>
      </c>
      <c r="F2088">
        <v>140.45500000000001</v>
      </c>
      <c r="G2088">
        <v>1.2303500000000001E-3</v>
      </c>
      <c r="H2088">
        <v>0.99511400000000005</v>
      </c>
      <c r="I2088">
        <v>0</v>
      </c>
    </row>
    <row r="2089" spans="1:9" x14ac:dyDescent="0.25">
      <c r="A2089" t="s">
        <v>196</v>
      </c>
      <c r="B2089">
        <v>21158.1</v>
      </c>
      <c r="C2089">
        <v>20907.099999999999</v>
      </c>
      <c r="D2089">
        <v>20882.5</v>
      </c>
      <c r="E2089">
        <v>20038.7</v>
      </c>
      <c r="F2089">
        <v>131.97</v>
      </c>
      <c r="G2089">
        <v>1.24671E-3</v>
      </c>
      <c r="H2089">
        <v>0.995116</v>
      </c>
      <c r="I2089">
        <v>0</v>
      </c>
    </row>
    <row r="2090" spans="1:9" x14ac:dyDescent="0.25">
      <c r="A2090" t="s">
        <v>196</v>
      </c>
      <c r="B2090">
        <v>21202</v>
      </c>
      <c r="C2090">
        <v>20953.099999999999</v>
      </c>
      <c r="D2090">
        <v>20926.3</v>
      </c>
      <c r="E2090">
        <v>20050.3</v>
      </c>
      <c r="F2090">
        <v>138.154</v>
      </c>
      <c r="G2090">
        <v>1.2505000000000001E-3</v>
      </c>
      <c r="H2090">
        <v>0.99511499999999997</v>
      </c>
      <c r="I2090">
        <v>0</v>
      </c>
    </row>
    <row r="2091" spans="1:9" x14ac:dyDescent="0.25">
      <c r="A2091" t="s">
        <v>196</v>
      </c>
      <c r="B2091">
        <v>21222.799999999999</v>
      </c>
      <c r="C2091">
        <v>20976.1</v>
      </c>
      <c r="D2091">
        <v>20946.5</v>
      </c>
      <c r="E2091">
        <v>20065</v>
      </c>
      <c r="F2091">
        <v>140.423</v>
      </c>
      <c r="G2091">
        <v>1.2783600000000001E-3</v>
      </c>
      <c r="H2091">
        <v>0.995116</v>
      </c>
      <c r="I2091">
        <v>0</v>
      </c>
    </row>
    <row r="2092" spans="1:9" x14ac:dyDescent="0.25">
      <c r="A2092" t="s">
        <v>196</v>
      </c>
      <c r="B2092">
        <v>21214.3</v>
      </c>
      <c r="C2092">
        <v>20967.8</v>
      </c>
      <c r="D2092">
        <v>20939.3</v>
      </c>
      <c r="E2092">
        <v>20059.400000000001</v>
      </c>
      <c r="F2092">
        <v>140.43799999999999</v>
      </c>
      <c r="G2092">
        <v>1.24664E-3</v>
      </c>
      <c r="H2092">
        <v>0.99511499999999997</v>
      </c>
      <c r="I2092">
        <v>0</v>
      </c>
    </row>
    <row r="2093" spans="1:9" x14ac:dyDescent="0.25">
      <c r="A2093" t="s">
        <v>196</v>
      </c>
      <c r="B2093">
        <v>21258.7</v>
      </c>
      <c r="C2093">
        <v>21014.7</v>
      </c>
      <c r="D2093">
        <v>20961.2</v>
      </c>
      <c r="E2093">
        <v>20062.900000000001</v>
      </c>
      <c r="F2093">
        <v>138.88499999999999</v>
      </c>
      <c r="G2093">
        <v>1.23331E-3</v>
      </c>
      <c r="H2093">
        <v>0.99511499999999997</v>
      </c>
      <c r="I2093">
        <v>0</v>
      </c>
    </row>
    <row r="2094" spans="1:9" x14ac:dyDescent="0.25">
      <c r="A2094" t="s">
        <v>196</v>
      </c>
      <c r="B2094">
        <v>21243.1</v>
      </c>
      <c r="C2094">
        <v>21000.400000000001</v>
      </c>
      <c r="D2094">
        <v>20975.7</v>
      </c>
      <c r="E2094">
        <v>20069.7</v>
      </c>
      <c r="F2094">
        <v>144.29400000000001</v>
      </c>
      <c r="G2094">
        <v>1.2335099999999999E-3</v>
      </c>
      <c r="H2094">
        <v>0.995116</v>
      </c>
      <c r="I2094">
        <v>0</v>
      </c>
    </row>
    <row r="2095" spans="1:9" x14ac:dyDescent="0.25">
      <c r="A2095" t="s">
        <v>196</v>
      </c>
      <c r="B2095">
        <v>21236.7</v>
      </c>
      <c r="C2095">
        <v>20992.799999999999</v>
      </c>
      <c r="D2095">
        <v>20930.7</v>
      </c>
      <c r="E2095">
        <v>20051.099999999999</v>
      </c>
      <c r="F2095">
        <v>132.52000000000001</v>
      </c>
      <c r="G2095">
        <v>1.2319500000000001E-3</v>
      </c>
      <c r="H2095">
        <v>0.995116</v>
      </c>
      <c r="I2095">
        <v>0</v>
      </c>
    </row>
    <row r="2096" spans="1:9" x14ac:dyDescent="0.25">
      <c r="A2096" t="s">
        <v>196</v>
      </c>
      <c r="B2096">
        <v>21247.9</v>
      </c>
      <c r="C2096">
        <v>20999.8</v>
      </c>
      <c r="D2096">
        <v>20974.400000000001</v>
      </c>
      <c r="E2096">
        <v>20069.8</v>
      </c>
      <c r="F2096">
        <v>144.61099999999999</v>
      </c>
      <c r="G2096">
        <v>1.2307900000000001E-3</v>
      </c>
      <c r="H2096">
        <v>0.995116</v>
      </c>
      <c r="I2096">
        <v>0</v>
      </c>
    </row>
    <row r="2097" spans="1:9" x14ac:dyDescent="0.25">
      <c r="A2097" t="s">
        <v>196</v>
      </c>
      <c r="B2097">
        <v>21150.6</v>
      </c>
      <c r="C2097">
        <v>20906.8</v>
      </c>
      <c r="D2097">
        <v>20882.599999999999</v>
      </c>
      <c r="E2097">
        <v>20036</v>
      </c>
      <c r="F2097">
        <v>131.89699999999999</v>
      </c>
      <c r="G2097">
        <v>1.2318100000000001E-3</v>
      </c>
      <c r="H2097">
        <v>0.995116</v>
      </c>
      <c r="I2097">
        <v>0</v>
      </c>
    </row>
    <row r="2098" spans="1:9" x14ac:dyDescent="0.25">
      <c r="A2098" t="s">
        <v>196</v>
      </c>
      <c r="B2098">
        <v>21196.5</v>
      </c>
      <c r="C2098">
        <v>20951.900000000001</v>
      </c>
      <c r="D2098">
        <v>20925.5</v>
      </c>
      <c r="E2098">
        <v>20052.599999999999</v>
      </c>
      <c r="F2098">
        <v>137.06200000000001</v>
      </c>
      <c r="G2098">
        <v>1.36196E-3</v>
      </c>
      <c r="H2098">
        <v>0.995116</v>
      </c>
      <c r="I2098">
        <v>0</v>
      </c>
    </row>
    <row r="2099" spans="1:9" x14ac:dyDescent="0.25">
      <c r="A2099" t="s">
        <v>196</v>
      </c>
      <c r="B2099">
        <v>21209.9</v>
      </c>
      <c r="C2099">
        <v>20966.3</v>
      </c>
      <c r="D2099">
        <v>20939</v>
      </c>
      <c r="E2099">
        <v>20056</v>
      </c>
      <c r="F2099">
        <v>140.45099999999999</v>
      </c>
      <c r="G2099">
        <v>1.2314699999999999E-3</v>
      </c>
      <c r="H2099">
        <v>0.995116</v>
      </c>
      <c r="I2099">
        <v>0</v>
      </c>
    </row>
    <row r="2100" spans="1:9" x14ac:dyDescent="0.25">
      <c r="A2100" t="s">
        <v>196</v>
      </c>
      <c r="B2100">
        <v>21132.799999999999</v>
      </c>
      <c r="C2100">
        <v>20896.099999999999</v>
      </c>
      <c r="D2100">
        <v>20871.099999999999</v>
      </c>
      <c r="E2100">
        <v>20029.599999999999</v>
      </c>
      <c r="F2100">
        <v>132.08500000000001</v>
      </c>
      <c r="G2100">
        <v>1.26082E-3</v>
      </c>
      <c r="H2100">
        <v>0.995116</v>
      </c>
      <c r="I2100">
        <v>0</v>
      </c>
    </row>
    <row r="2101" spans="1:9" x14ac:dyDescent="0.25">
      <c r="A2101" t="s">
        <v>196</v>
      </c>
      <c r="B2101">
        <v>21187.4</v>
      </c>
      <c r="C2101">
        <v>20948.900000000001</v>
      </c>
      <c r="D2101">
        <v>20921.900000000001</v>
      </c>
      <c r="E2101">
        <v>20052.400000000001</v>
      </c>
      <c r="F2101">
        <v>138.49700000000001</v>
      </c>
      <c r="G2101">
        <v>1.2319200000000001E-3</v>
      </c>
      <c r="H2101">
        <v>0.99511499999999997</v>
      </c>
      <c r="I2101">
        <v>0</v>
      </c>
    </row>
    <row r="2102" spans="1:9" x14ac:dyDescent="0.25">
      <c r="A2102" t="s">
        <v>196</v>
      </c>
      <c r="B2102">
        <v>21217.5</v>
      </c>
      <c r="C2102">
        <v>20977.9</v>
      </c>
      <c r="D2102">
        <v>20942.2</v>
      </c>
      <c r="E2102">
        <v>20059.8</v>
      </c>
      <c r="F2102">
        <v>139.32300000000001</v>
      </c>
      <c r="G2102">
        <v>1.23763E-3</v>
      </c>
      <c r="H2102">
        <v>0.995116</v>
      </c>
      <c r="I2102">
        <v>0</v>
      </c>
    </row>
    <row r="2103" spans="1:9" x14ac:dyDescent="0.25">
      <c r="A2103" t="s">
        <v>196</v>
      </c>
      <c r="B2103">
        <v>21255.3</v>
      </c>
      <c r="C2103">
        <v>21019.7</v>
      </c>
      <c r="D2103">
        <v>20980.9</v>
      </c>
      <c r="E2103">
        <v>20070.2</v>
      </c>
      <c r="F2103">
        <v>144.346</v>
      </c>
      <c r="G2103">
        <v>1.2600700000000001E-3</v>
      </c>
      <c r="H2103">
        <v>0.99511400000000005</v>
      </c>
      <c r="I2103">
        <v>0</v>
      </c>
    </row>
    <row r="2104" spans="1:9" x14ac:dyDescent="0.25">
      <c r="A2104" t="s">
        <v>196</v>
      </c>
      <c r="B2104">
        <v>21268.3</v>
      </c>
      <c r="C2104">
        <v>21032.7</v>
      </c>
      <c r="D2104">
        <v>20994.9</v>
      </c>
      <c r="E2104">
        <v>20072</v>
      </c>
      <c r="F2104">
        <v>145.78100000000001</v>
      </c>
      <c r="G2104">
        <v>1.2321000000000001E-3</v>
      </c>
      <c r="H2104">
        <v>0.995116</v>
      </c>
      <c r="I2104">
        <v>0</v>
      </c>
    </row>
    <row r="2105" spans="1:9" x14ac:dyDescent="0.25">
      <c r="A2105" t="s">
        <v>196</v>
      </c>
      <c r="B2105">
        <v>21258.799999999999</v>
      </c>
      <c r="C2105">
        <v>21022.3</v>
      </c>
      <c r="D2105">
        <v>20968.400000000001</v>
      </c>
      <c r="E2105">
        <v>20065.2</v>
      </c>
      <c r="F2105">
        <v>142.32599999999999</v>
      </c>
      <c r="G2105">
        <v>1.2389499999999999E-3</v>
      </c>
      <c r="H2105">
        <v>0.99511499999999997</v>
      </c>
      <c r="I2105">
        <v>0</v>
      </c>
    </row>
    <row r="2106" spans="1:9" x14ac:dyDescent="0.25">
      <c r="A2106" t="s">
        <v>196</v>
      </c>
      <c r="B2106">
        <v>21246.1</v>
      </c>
      <c r="C2106">
        <v>21006.799999999999</v>
      </c>
      <c r="D2106">
        <v>20946.3</v>
      </c>
      <c r="E2106">
        <v>20050.5</v>
      </c>
      <c r="F2106">
        <v>136.501</v>
      </c>
      <c r="G2106">
        <v>1.2334900000000001E-3</v>
      </c>
      <c r="H2106">
        <v>0.995116</v>
      </c>
      <c r="I2106">
        <v>0</v>
      </c>
    </row>
    <row r="2107" spans="1:9" x14ac:dyDescent="0.25">
      <c r="A2107" t="s">
        <v>196</v>
      </c>
      <c r="B2107">
        <v>21260.3</v>
      </c>
      <c r="C2107">
        <v>21022.400000000001</v>
      </c>
      <c r="D2107">
        <v>20966.900000000001</v>
      </c>
      <c r="E2107">
        <v>20066.900000000001</v>
      </c>
      <c r="F2107">
        <v>141.68</v>
      </c>
      <c r="G2107">
        <v>1.2300499999999999E-3</v>
      </c>
      <c r="H2107">
        <v>0.995116</v>
      </c>
      <c r="I2107">
        <v>0</v>
      </c>
    </row>
    <row r="2108" spans="1:9" x14ac:dyDescent="0.25">
      <c r="A2108" t="s">
        <v>196</v>
      </c>
      <c r="B2108">
        <v>21150.5</v>
      </c>
      <c r="C2108">
        <v>20912.3</v>
      </c>
      <c r="D2108">
        <v>20888.599999999999</v>
      </c>
      <c r="E2108">
        <v>20035.2</v>
      </c>
      <c r="F2108">
        <v>133.726</v>
      </c>
      <c r="G2108">
        <v>1.23189E-3</v>
      </c>
      <c r="H2108">
        <v>0.995116</v>
      </c>
      <c r="I2108">
        <v>0</v>
      </c>
    </row>
    <row r="2109" spans="1:9" x14ac:dyDescent="0.25">
      <c r="A2109" t="s">
        <v>196</v>
      </c>
      <c r="B2109">
        <v>21163.5</v>
      </c>
      <c r="C2109">
        <v>20925.8</v>
      </c>
      <c r="D2109">
        <v>20901.900000000001</v>
      </c>
      <c r="E2109">
        <v>20042.7</v>
      </c>
      <c r="F2109">
        <v>134.691</v>
      </c>
      <c r="G2109">
        <v>1.3029700000000001E-3</v>
      </c>
      <c r="H2109">
        <v>0.995116</v>
      </c>
      <c r="I2109">
        <v>0</v>
      </c>
    </row>
    <row r="2110" spans="1:9" x14ac:dyDescent="0.25">
      <c r="A2110" t="s">
        <v>196</v>
      </c>
      <c r="B2110">
        <v>21218.9</v>
      </c>
      <c r="C2110">
        <v>20981.200000000001</v>
      </c>
      <c r="D2110">
        <v>20955</v>
      </c>
      <c r="E2110">
        <v>20054.900000000001</v>
      </c>
      <c r="F2110">
        <v>143.828</v>
      </c>
      <c r="G2110">
        <v>1.23116E-3</v>
      </c>
      <c r="H2110">
        <v>0.99511499999999997</v>
      </c>
      <c r="I2110">
        <v>0</v>
      </c>
    </row>
    <row r="2111" spans="1:9" x14ac:dyDescent="0.25">
      <c r="A2111" t="s">
        <v>196</v>
      </c>
      <c r="B2111">
        <v>21226.400000000001</v>
      </c>
      <c r="C2111">
        <v>20989.599999999999</v>
      </c>
      <c r="D2111">
        <v>20961.400000000001</v>
      </c>
      <c r="E2111">
        <v>20062.900000000001</v>
      </c>
      <c r="F2111">
        <v>143.66300000000001</v>
      </c>
      <c r="G2111">
        <v>1.31558E-3</v>
      </c>
      <c r="H2111">
        <v>0.995116</v>
      </c>
      <c r="I2111">
        <v>0</v>
      </c>
    </row>
    <row r="2112" spans="1:9" x14ac:dyDescent="0.25">
      <c r="A2112" t="s">
        <v>196</v>
      </c>
      <c r="B2112">
        <v>21248.6</v>
      </c>
      <c r="C2112">
        <v>21012.6</v>
      </c>
      <c r="D2112">
        <v>20981.9</v>
      </c>
      <c r="E2112">
        <v>20069.5</v>
      </c>
      <c r="F2112">
        <v>144.77000000000001</v>
      </c>
      <c r="G2112">
        <v>1.34066E-3</v>
      </c>
      <c r="H2112">
        <v>0.99511499999999997</v>
      </c>
      <c r="I2112">
        <v>0</v>
      </c>
    </row>
    <row r="2113" spans="1:25" x14ac:dyDescent="0.25">
      <c r="A2113" t="s">
        <v>196</v>
      </c>
      <c r="B2113">
        <v>21202.6</v>
      </c>
      <c r="C2113">
        <v>20967.400000000001</v>
      </c>
      <c r="D2113">
        <v>20931.7</v>
      </c>
      <c r="E2113">
        <v>20053</v>
      </c>
      <c r="F2113">
        <v>136.36000000000001</v>
      </c>
      <c r="G2113">
        <v>1.2538E-3</v>
      </c>
      <c r="H2113">
        <v>0.99511499999999997</v>
      </c>
      <c r="I2113">
        <v>0</v>
      </c>
    </row>
    <row r="2114" spans="1:25" x14ac:dyDescent="0.25">
      <c r="A2114" t="s">
        <v>196</v>
      </c>
      <c r="B2114">
        <v>21255.200000000001</v>
      </c>
      <c r="C2114">
        <v>21019.7</v>
      </c>
      <c r="D2114">
        <v>20968.099999999999</v>
      </c>
      <c r="E2114">
        <v>20063.3</v>
      </c>
      <c r="F2114">
        <v>141.80699999999999</v>
      </c>
      <c r="G2114">
        <v>1.23873E-3</v>
      </c>
      <c r="H2114">
        <v>0.995116</v>
      </c>
      <c r="I2114">
        <v>0</v>
      </c>
    </row>
    <row r="2115" spans="1:25" x14ac:dyDescent="0.25">
      <c r="A2115" t="s">
        <v>196</v>
      </c>
      <c r="B2115">
        <v>21237.7</v>
      </c>
      <c r="C2115">
        <v>20999.4</v>
      </c>
      <c r="D2115">
        <v>20945.5</v>
      </c>
      <c r="E2115">
        <v>20063.7</v>
      </c>
      <c r="F2115">
        <v>134.59700000000001</v>
      </c>
      <c r="G2115">
        <v>1.2430799999999999E-3</v>
      </c>
      <c r="H2115">
        <v>0.995116</v>
      </c>
      <c r="I2115">
        <v>0</v>
      </c>
    </row>
    <row r="2116" spans="1:25" x14ac:dyDescent="0.25">
      <c r="A2116" t="s">
        <v>196</v>
      </c>
      <c r="B2116">
        <v>21246.9</v>
      </c>
      <c r="C2116">
        <v>21010.2</v>
      </c>
      <c r="D2116">
        <v>20953.3</v>
      </c>
      <c r="E2116">
        <v>20062</v>
      </c>
      <c r="F2116">
        <v>137.36799999999999</v>
      </c>
      <c r="G2116">
        <v>1.4800099999999999E-3</v>
      </c>
      <c r="H2116">
        <v>0.995116</v>
      </c>
      <c r="I2116">
        <v>0</v>
      </c>
    </row>
    <row r="2117" spans="1:25" x14ac:dyDescent="0.25">
      <c r="A2117" t="s">
        <v>196</v>
      </c>
      <c r="B2117">
        <v>21241</v>
      </c>
      <c r="C2117">
        <v>21002.7</v>
      </c>
      <c r="D2117">
        <v>20977.7</v>
      </c>
      <c r="E2117">
        <v>20067.599999999999</v>
      </c>
      <c r="F2117">
        <v>145.04599999999999</v>
      </c>
      <c r="G2117">
        <v>1.2313000000000001E-3</v>
      </c>
      <c r="H2117">
        <v>0.99511499999999997</v>
      </c>
      <c r="I2117">
        <v>0</v>
      </c>
    </row>
    <row r="2118" spans="1:25" x14ac:dyDescent="0.25">
      <c r="A2118" t="s">
        <v>196</v>
      </c>
      <c r="B2118">
        <v>21256</v>
      </c>
      <c r="C2118">
        <v>21020.5</v>
      </c>
      <c r="D2118">
        <v>20961.400000000001</v>
      </c>
      <c r="E2118">
        <v>20059.8</v>
      </c>
      <c r="F2118">
        <v>140.626</v>
      </c>
      <c r="G2118">
        <v>1.2322699999999999E-3</v>
      </c>
      <c r="H2118">
        <v>0.995116</v>
      </c>
      <c r="I2118">
        <v>0</v>
      </c>
    </row>
    <row r="2119" spans="1:25" x14ac:dyDescent="0.25">
      <c r="A2119" t="s">
        <v>196</v>
      </c>
      <c r="B2119">
        <v>21228</v>
      </c>
      <c r="C2119">
        <v>20988.5</v>
      </c>
      <c r="D2119">
        <v>20964.099999999999</v>
      </c>
      <c r="E2119">
        <v>20061.400000000001</v>
      </c>
      <c r="F2119">
        <v>144.53700000000001</v>
      </c>
      <c r="G2119">
        <v>1.2300499999999999E-3</v>
      </c>
      <c r="H2119">
        <v>0.995116</v>
      </c>
      <c r="I2119">
        <v>0</v>
      </c>
    </row>
    <row r="2120" spans="1:25" x14ac:dyDescent="0.25">
      <c r="A2120" t="s">
        <v>196</v>
      </c>
      <c r="B2120">
        <v>21146.2</v>
      </c>
      <c r="C2120">
        <v>20910</v>
      </c>
      <c r="D2120">
        <v>20885.8</v>
      </c>
      <c r="E2120">
        <v>20036.2</v>
      </c>
      <c r="F2120">
        <v>132.66399999999999</v>
      </c>
      <c r="G2120">
        <v>1.23894E-3</v>
      </c>
      <c r="H2120">
        <v>0.995116</v>
      </c>
      <c r="I2120">
        <v>0</v>
      </c>
    </row>
    <row r="2121" spans="1:25" x14ac:dyDescent="0.25">
      <c r="A2121" t="s">
        <v>196</v>
      </c>
      <c r="B2121">
        <v>21222.5</v>
      </c>
      <c r="C2121">
        <v>20987.3</v>
      </c>
      <c r="D2121">
        <v>20961.400000000001</v>
      </c>
      <c r="E2121">
        <v>20058</v>
      </c>
      <c r="F2121">
        <v>144.709</v>
      </c>
      <c r="G2121">
        <v>1.51683E-3</v>
      </c>
      <c r="H2121">
        <v>0.995116</v>
      </c>
      <c r="I2121">
        <v>0</v>
      </c>
    </row>
    <row r="2122" spans="1:25" x14ac:dyDescent="0.25">
      <c r="A2122" t="s">
        <v>196</v>
      </c>
      <c r="B2122">
        <v>21187.4</v>
      </c>
      <c r="C2122">
        <v>20951.7</v>
      </c>
      <c r="D2122">
        <v>20926.2</v>
      </c>
      <c r="E2122">
        <v>20048.400000000001</v>
      </c>
      <c r="F2122">
        <v>138.625</v>
      </c>
      <c r="G2122">
        <v>1.23317E-3</v>
      </c>
      <c r="H2122">
        <v>0.99511499999999997</v>
      </c>
      <c r="I2122">
        <v>0</v>
      </c>
    </row>
    <row r="2123" spans="1:25" x14ac:dyDescent="0.25">
      <c r="A2123" t="s">
        <v>196</v>
      </c>
      <c r="B2123">
        <v>21140.7</v>
      </c>
      <c r="C2123">
        <v>20905.3</v>
      </c>
      <c r="D2123">
        <v>20878.7</v>
      </c>
      <c r="E2123">
        <v>20032</v>
      </c>
      <c r="F2123">
        <v>132.82</v>
      </c>
      <c r="G2123">
        <v>1.23442E-3</v>
      </c>
      <c r="H2123">
        <v>0.99511499999999997</v>
      </c>
      <c r="I2123">
        <v>0</v>
      </c>
    </row>
    <row r="2124" spans="1:25" x14ac:dyDescent="0.25">
      <c r="A2124" t="s">
        <v>196</v>
      </c>
      <c r="B2124">
        <v>21169.599999999999</v>
      </c>
      <c r="C2124">
        <v>20933.7</v>
      </c>
      <c r="D2124">
        <v>20905.5</v>
      </c>
      <c r="E2124">
        <v>20044.3</v>
      </c>
      <c r="F2124">
        <v>136.69</v>
      </c>
      <c r="G2124">
        <v>1.2325299999999999E-3</v>
      </c>
      <c r="H2124">
        <v>0.99511499999999997</v>
      </c>
      <c r="I2124">
        <v>0</v>
      </c>
    </row>
    <row r="2125" spans="1:25" x14ac:dyDescent="0.25">
      <c r="A2125" t="s">
        <v>196</v>
      </c>
      <c r="B2125">
        <v>21250.6</v>
      </c>
      <c r="C2125">
        <v>21014.6</v>
      </c>
      <c r="D2125">
        <v>20963.7</v>
      </c>
      <c r="E2125">
        <v>20056.099999999999</v>
      </c>
      <c r="F2125">
        <v>141.45500000000001</v>
      </c>
      <c r="G2125">
        <v>1.2823699999999999E-3</v>
      </c>
      <c r="H2125">
        <v>0.99511400000000005</v>
      </c>
      <c r="I2125">
        <v>0</v>
      </c>
    </row>
    <row r="2126" spans="1:25" x14ac:dyDescent="0.25">
      <c r="A2126" t="s">
        <v>196</v>
      </c>
      <c r="B2126">
        <v>21263.9</v>
      </c>
      <c r="C2126">
        <v>21027.599999999999</v>
      </c>
      <c r="D2126">
        <v>20995.7</v>
      </c>
      <c r="E2126">
        <v>20081.3</v>
      </c>
      <c r="F2126">
        <v>146.61199999999999</v>
      </c>
      <c r="G2126">
        <v>1.23047E-3</v>
      </c>
      <c r="H2126">
        <v>0.995116</v>
      </c>
      <c r="I2126">
        <v>0</v>
      </c>
    </row>
    <row r="2127" spans="1:25" x14ac:dyDescent="0.25">
      <c r="A2127" t="s">
        <v>196</v>
      </c>
      <c r="B2127">
        <v>21278.9</v>
      </c>
      <c r="C2127">
        <v>21043.5</v>
      </c>
      <c r="D2127">
        <v>20990.799999999999</v>
      </c>
      <c r="E2127">
        <v>20079.599999999999</v>
      </c>
      <c r="F2127">
        <v>144.065</v>
      </c>
      <c r="G2127">
        <v>1.2377600000000001E-3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21262</v>
      </c>
      <c r="C2128">
        <v>21025</v>
      </c>
      <c r="D2128">
        <v>20965.7</v>
      </c>
      <c r="E2128">
        <v>20064.900000000001</v>
      </c>
      <c r="F2128">
        <v>140.703</v>
      </c>
      <c r="G2128">
        <v>1.24215E-3</v>
      </c>
      <c r="H2128">
        <v>0.99511499999999997</v>
      </c>
      <c r="I2128">
        <v>0</v>
      </c>
      <c r="R2128">
        <f>AVERAGE(B2079:B2128)</f>
        <v>21222.023999999998</v>
      </c>
      <c r="S2128">
        <f>AVERAGE(C2079:C2128)</f>
        <v>20981.817999999999</v>
      </c>
      <c r="U2128">
        <f>_xlfn.VAR.P(B2079:B2128)</f>
        <v>1621.6110240000116</v>
      </c>
      <c r="V2128">
        <f>_xlfn.VAR.P(C2079:C2128)</f>
        <v>1653.4138760000203</v>
      </c>
      <c r="X2128">
        <f>1.96*SQRT(U2128)/50</f>
        <v>1.5785538837554385</v>
      </c>
      <c r="Y2128">
        <f>1.96*SQRT(V2128)/50</f>
        <v>1.5939579349583448</v>
      </c>
    </row>
    <row r="2129" spans="1:3" x14ac:dyDescent="0.25">
      <c r="A2129" t="s">
        <v>196</v>
      </c>
      <c r="B2129">
        <v>1061178.4458999999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235.97600000002421</v>
      </c>
      <c r="E3">
        <f ca="1">OFFSET('84p trace'!$S$56,(A3-1)*56,0)-OFFSET('84p stat'!$H$1,A3*20,0)</f>
        <v>104.70712499999354</v>
      </c>
      <c r="F3">
        <f ca="1">OFFSET('84p stat'!$H$1,A3*20,0)-OFFSET('84p stat'!$K$1,A3*20,0)</f>
        <v>46304.262754000003</v>
      </c>
      <c r="G3">
        <f ca="1">OFFSET('84p stat'!$K$1,A3*20,0)-OFFSET('84p stat'!$N$1,A3*20,0)</f>
        <v>3779.2958890000004</v>
      </c>
      <c r="H3">
        <f ca="1">OFFSET('84p stat'!$N$1,A3*20,0)</f>
        <v>3197.6382319999998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87.344399999995403</v>
      </c>
      <c r="E4" s="5">
        <f ca="1">OFFSET('84p trace'!$V$56,(A4-1)*56,0)</f>
        <v>81.141984000002765</v>
      </c>
      <c r="F4" s="5">
        <f ca="1">OFFSET('84p stat'!$H$1,A4*20,1)</f>
        <v>31.917028999999999</v>
      </c>
      <c r="G4" s="5">
        <f ca="1">OFFSET('84p stat'!$K$1,A4*20,1)</f>
        <v>5.0205029999999997</v>
      </c>
      <c r="H4" s="5">
        <f ca="1">OFFSET('84p stat'!$N$1,A4*20,1)</f>
        <v>0.10237599999999999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53615.49000000002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94.77929999998733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235.16000000000349</v>
      </c>
      <c r="E7">
        <f ca="1">OFFSET('84p trace'!$S$56,(A7-1)*56,0)-OFFSET('84p stat'!$H$1,A7*20,0)</f>
        <v>92.073718999992707</v>
      </c>
      <c r="F7">
        <f ca="1">OFFSET('84p stat'!$H$1,A7*20,0)-OFFSET('84p stat'!$K$1,A7*20,0)</f>
        <v>46587.497801999998</v>
      </c>
      <c r="G7">
        <f ca="1">OFFSET('84p stat'!$K$1,A7*20,0)-OFFSET('84p stat'!$N$1,A7*20,0)</f>
        <v>3608.8890529999999</v>
      </c>
      <c r="H7">
        <f ca="1">OFFSET('84p stat'!$N$1,A7*20,0)</f>
        <v>3213.2114259999998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8643.2853760000235</v>
      </c>
      <c r="E8" s="5">
        <f ca="1">OFFSET('84p trace'!$V$56,(A8-1)*56,0)</f>
        <v>9177.9128159999655</v>
      </c>
      <c r="F8" s="5">
        <f ca="1">OFFSET('84p stat'!$H$1,A8*20,1)</f>
        <v>8183.427248</v>
      </c>
      <c r="G8" s="5">
        <f ca="1">OFFSET('84p stat'!$K$1,A8*20,1)</f>
        <v>246.42148399999999</v>
      </c>
      <c r="H8" s="5">
        <f ca="1">OFFSET('84p stat'!$N$1,A8*20,1)</f>
        <v>33.253416000000001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238.53799999999319</v>
      </c>
      <c r="E9">
        <f ca="1">OFFSET('84p trace'!$S$56,(A9-1)*56,0)-OFFSET('84p stat'!$H$1,A9*20,0)</f>
        <v>106.70223400001123</v>
      </c>
      <c r="F9">
        <f ca="1">OFFSET('84p stat'!$H$1,A9*20,0)-OFFSET('84p stat'!$K$1,A9*20,0)</f>
        <v>42128.834570999999</v>
      </c>
      <c r="G9">
        <f ca="1">OFFSET('84p stat'!$K$1,A9*20,0)-OFFSET('84p stat'!$N$1,A9*20,0)</f>
        <v>18305.262099</v>
      </c>
      <c r="H9">
        <f ca="1">OFFSET('84p stat'!$N$1,A9*20,0)</f>
        <v>3176.3130959999999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34.856899999996074</v>
      </c>
      <c r="E10" s="5">
        <f ca="1">OFFSET('84p trace'!$V$56,(A10-1)*56,0)</f>
        <v>61.761855999999845</v>
      </c>
      <c r="F10" s="5">
        <f ca="1">OFFSET('84p stat'!$H$1,A10*20,1)</f>
        <v>6.342727</v>
      </c>
      <c r="G10" s="5">
        <f ca="1">OFFSET('84p stat'!$K$1,A10*20,1)</f>
        <v>1.1182319999999999</v>
      </c>
      <c r="H10" s="5">
        <f ca="1">OFFSET('84p stat'!$N$1,A10*20,1)</f>
        <v>3.16E-3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238.77200000001176</v>
      </c>
      <c r="E11">
        <f ca="1">OFFSET('84p trace'!$S$56,(A11-1)*56,0)-OFFSET('84p stat'!$H$1,A11*20,0)</f>
        <v>104.74975000000268</v>
      </c>
      <c r="F11">
        <f ca="1">OFFSET('84p stat'!$H$1,A11*20,0)-OFFSET('84p stat'!$K$1,A11*20,0)</f>
        <v>46611.736562999999</v>
      </c>
      <c r="G11">
        <f ca="1">OFFSET('84p stat'!$K$1,A11*20,0)-OFFSET('84p stat'!$N$1,A11*20,0)</f>
        <v>17149.319046999997</v>
      </c>
      <c r="H11">
        <f ca="1">OFFSET('84p stat'!$N$1,A11*20,0)</f>
        <v>3351.7506400000002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30.74521599999434</v>
      </c>
      <c r="E12" s="5">
        <f ca="1">OFFSET('84p trace'!$V$56,(A12-1)*56,0)</f>
        <v>73.015263999993692</v>
      </c>
      <c r="F12" s="5">
        <f ca="1">OFFSET('84p stat'!$H$1,A12*20,1)</f>
        <v>2.954879</v>
      </c>
      <c r="G12" s="5">
        <f ca="1">OFFSET('84p stat'!$K$1,A12*20,1)</f>
        <v>0.92647299999999999</v>
      </c>
      <c r="H12" s="5">
        <f ca="1">OFFSET('84p stat'!$N$1,A12*20,1)</f>
        <v>8.8099999999999995E-4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229.25400000005175</v>
      </c>
      <c r="E13">
        <f ca="1">OFFSET('84p trace'!$S$56,(A13-1)*56,0)-OFFSET('84p stat'!$H$1,A13*20,0)</f>
        <v>106.87279699995997</v>
      </c>
      <c r="F13">
        <f ca="1">OFFSET('84p stat'!$H$1,A13*20,0)-OFFSET('84p stat'!$K$1,A13*20,0)</f>
        <v>42128.281093999998</v>
      </c>
      <c r="G13">
        <f ca="1">OFFSET('84p stat'!$K$1,A13*20,0)-OFFSET('84p stat'!$N$1,A13*20,0)</f>
        <v>18279.493021999999</v>
      </c>
      <c r="H13">
        <f ca="1">OFFSET('84p stat'!$N$1,A13*20,0)</f>
        <v>3176.1090869999998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38.074499999998523</v>
      </c>
      <c r="E14" s="5">
        <f ca="1">OFFSET('84p trace'!$V$56,(A14-1)*56,0)</f>
        <v>38.081663999998078</v>
      </c>
      <c r="F14" s="5">
        <f ca="1">OFFSET('84p stat'!$H$1,A14*20,1)</f>
        <v>5.8630610000000001</v>
      </c>
      <c r="G14" s="5">
        <f ca="1">OFFSET('84p stat'!$K$1,A14*20,1)</f>
        <v>0.53650799999999998</v>
      </c>
      <c r="H14" s="5">
        <f ca="1">OFFSET('84p stat'!$N$1,A14*20,1)</f>
        <v>2.3140000000000001E-3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320468.28600000002</v>
      </c>
      <c r="E15">
        <f ca="1">OFFSET('84p trace'!$S$56,(A15-1)*56,0)-OFFSET('84p stat'!$H$1,A15*20,0)</f>
        <v>34.01855500000238</v>
      </c>
      <c r="F15">
        <f ca="1">OFFSET('84p stat'!$H$1,A15*20,0)-OFFSET('84p stat'!$K$1,A15*20,0)</f>
        <v>606.74492200000168</v>
      </c>
      <c r="G15">
        <f ca="1">OFFSET('84p stat'!$K$1,A15*20,0)-OFFSET('84p stat'!$N$1,A15*20,0)</f>
        <v>18079.139365999999</v>
      </c>
      <c r="H15">
        <f ca="1">OFFSET('84p stat'!$N$1,A15*20,0)</f>
        <v>125.597157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5024953875040.334</v>
      </c>
      <c r="E16" s="5">
        <f ca="1">OFFSET('84p trace'!$V$56,(A16-1)*56,0)</f>
        <v>5170.2640000000229</v>
      </c>
      <c r="F16" s="5">
        <f ca="1">OFFSET('84p stat'!$H$1,A16*20,1)</f>
        <v>5164.4336110000004</v>
      </c>
      <c r="G16" s="5">
        <f ca="1">OFFSET('84p stat'!$K$1,A16*20,1)</f>
        <v>5146.9444439999997</v>
      </c>
      <c r="H16" s="5">
        <f ca="1">OFFSET('84p stat'!$N$1,A16*20,1)</f>
        <v>21.385065999999998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278.72599999999511</v>
      </c>
      <c r="E17">
        <f ca="1">OFFSET('84p trace'!$S$56,(A17-1)*56,0)-OFFSET('84p stat'!$H$1,A17*20,0)</f>
        <v>15.347578000000794</v>
      </c>
      <c r="F17">
        <f ca="1">OFFSET('84p stat'!$H$1,A17*20,0)-OFFSET('84p stat'!$K$1,A17*20,0)</f>
        <v>46324.919844000004</v>
      </c>
      <c r="G17">
        <f ca="1">OFFSET('84p stat'!$K$1,A17*20,0)-OFFSET('84p stat'!$N$1,A17*20,0)</f>
        <v>14260.168506</v>
      </c>
      <c r="H17">
        <f ca="1">OFFSET('84p stat'!$N$1,A17*20,0)</f>
        <v>3339.6740719999998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217334.22550400018</v>
      </c>
      <c r="E18" s="5">
        <f ca="1">OFFSET('84p trace'!$V$56,(A18-1)*56,0)</f>
        <v>221777.48250000007</v>
      </c>
      <c r="F18" s="5">
        <f ca="1">OFFSET('84p stat'!$H$1,A18*20,1)</f>
        <v>224512.38000999999</v>
      </c>
      <c r="G18" s="5">
        <f ca="1">OFFSET('84p stat'!$K$1,A18*20,1)</f>
        <v>226340.420747</v>
      </c>
      <c r="H18" s="5">
        <f ca="1">OFFSET('84p stat'!$N$1,A18*20,1)</f>
        <v>6.9285399999999999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53614.041999999987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54.857235999994955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235.51199999999517</v>
      </c>
      <c r="E21">
        <f ca="1">OFFSET('84p trace'!$S$56,(A21-1)*56,0)-OFFSET('84p stat'!$H$1,A21*20,0)</f>
        <v>103.33435899999313</v>
      </c>
      <c r="F21">
        <f ca="1">OFFSET('84p stat'!$H$1,A21*20,0)-OFFSET('84p stat'!$K$1,A21*20,0)</f>
        <v>49501.109942000003</v>
      </c>
      <c r="G21">
        <f ca="1">OFFSET('84p stat'!$K$1,A21*20,0)-OFFSET('84p stat'!$N$1,A21*20,0)</f>
        <v>3780.0916990000001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81.768896000000865</v>
      </c>
      <c r="E22" s="5">
        <f ca="1">OFFSET('84p trace'!$V$56,(A22-1)*56,0)</f>
        <v>53.94150399999932</v>
      </c>
      <c r="F22" s="5">
        <f ca="1">OFFSET('84p stat'!$H$1,A22*20,1)</f>
        <v>18.031656999999999</v>
      </c>
      <c r="G22" s="5">
        <f ca="1">OFFSET('84p stat'!$K$1,A22*20,1)</f>
        <v>3.5769359999999999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229.71400000002905</v>
      </c>
      <c r="E23">
        <f ca="1">OFFSET('84p trace'!$S$56,(A23-1)*56,0)-OFFSET('84p stat'!$H$1,A23*20,0)</f>
        <v>101.0185159999819</v>
      </c>
      <c r="F23">
        <f ca="1">OFFSET('84p stat'!$H$1,A23*20,0)-OFFSET('84p stat'!$K$1,A23*20,0)</f>
        <v>49494.851904000003</v>
      </c>
      <c r="G23">
        <f ca="1">OFFSET('84p stat'!$K$1,A23*20,0)-OFFSET('84p stat'!$N$1,A23*20,0)</f>
        <v>3528.9795800000002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93.477904000001686</v>
      </c>
      <c r="E24" s="5">
        <f ca="1">OFFSET('84p trace'!$V$56,(A24-1)*56,0)</f>
        <v>98.266500000002864</v>
      </c>
      <c r="F24" s="5">
        <f ca="1">OFFSET('84p stat'!$H$1,A24*20,1)</f>
        <v>28.707654000000002</v>
      </c>
      <c r="G24" s="5">
        <f ca="1">OFFSET('84p stat'!$K$1,A24*20,1)</f>
        <v>3.1320380000000001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235.26800000003277</v>
      </c>
      <c r="E25">
        <f ca="1">OFFSET('84p trace'!$S$56,(A25-1)*56,0)-OFFSET('84p stat'!$H$1,A25*20,0)</f>
        <v>108.48946899998555</v>
      </c>
      <c r="F25">
        <f ca="1">OFFSET('84p stat'!$H$1,A25*20,0)-OFFSET('84p stat'!$K$1,A25*20,0)</f>
        <v>44886.609922000003</v>
      </c>
      <c r="G25">
        <f ca="1">OFFSET('84p stat'!$K$1,A25*20,0)-OFFSET('84p stat'!$N$1,A25*20,0)</f>
        <v>18194.734608999999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64.219396000000103</v>
      </c>
      <c r="E26" s="5">
        <f ca="1">OFFSET('84p trace'!$V$56,(A26-1)*56,0)</f>
        <v>55.859443999992301</v>
      </c>
      <c r="F26" s="5">
        <f ca="1">OFFSET('84p stat'!$H$1,A26*20,1)</f>
        <v>15.716473000000001</v>
      </c>
      <c r="G26" s="5">
        <f ca="1">OFFSET('84p stat'!$K$1,A26*20,1)</f>
        <v>1.113507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232.12200000001758</v>
      </c>
      <c r="E27">
        <f ca="1">OFFSET('84p trace'!$S$56,(A27-1)*56,0)-OFFSET('84p stat'!$H$1,A27*20,0)</f>
        <v>111.78046899998299</v>
      </c>
      <c r="F27">
        <f ca="1">OFFSET('84p stat'!$H$1,A27*20,0)-OFFSET('84p stat'!$K$1,A27*20,0)</f>
        <v>45160.827304000006</v>
      </c>
      <c r="G27">
        <f ca="1">OFFSET('84p stat'!$K$1,A27*20,0)-OFFSET('84p stat'!$N$1,A27*20,0)</f>
        <v>18263.352226999999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19521.930275999992</v>
      </c>
      <c r="E28" s="5">
        <f ca="1">OFFSET('84p trace'!$V$56,(A28-1)*56,0)</f>
        <v>19493.664800000035</v>
      </c>
      <c r="F28" s="5">
        <f ca="1">OFFSET('84p stat'!$H$1,A28*20,1)</f>
        <v>19308.590767000002</v>
      </c>
      <c r="G28" s="5">
        <f ca="1">OFFSET('84p stat'!$K$1,A28*20,1)</f>
        <v>1277.7281359999999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235.97600000002421</v>
      </c>
      <c r="E31" s="5">
        <f ca="1">OFFSET('84p trace'!$S$56,(A31-1)*56,0)-OFFSET('84p stat'!$H$1,A31*20,0)</f>
        <v>104.70712499999354</v>
      </c>
      <c r="F31" s="5">
        <f ca="1">OFFSET('84p stat'!$H$1,A31*20,0)-OFFSET('84p stat'!$K$1,A31*20,0)</f>
        <v>46304.262754000003</v>
      </c>
      <c r="G31" s="5">
        <f ca="1">OFFSET('84p stat'!$K$1,A31*20,0)-OFFSET('84p stat'!$N$1,A31*20,0)</f>
        <v>3779.2958890000004</v>
      </c>
      <c r="H31" s="5">
        <f ca="1">OFFSET('84p stat'!$N$1,A31*20,0)</f>
        <v>3197.6382319999998</v>
      </c>
      <c r="I31" s="5"/>
      <c r="J31" s="5">
        <f ca="1">SUM(D31:H31)</f>
        <v>53621.880000000019</v>
      </c>
      <c r="K31" s="10">
        <f ca="1">G31/J31</f>
        <v>7.0480480896977116E-2</v>
      </c>
      <c r="L31">
        <f ca="1">$K$29*POWER(K31,2)*SQRT(G138/(POWER(G31,2)*$L$29)+J138/(POWER(J31,2)*$L$29))</f>
        <v>8.9550629963691237E-7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53615.49000000002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53615.49000000002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235.16000000000349</v>
      </c>
      <c r="E33" s="5">
        <f ca="1">OFFSET('84p trace'!$S$56,(A33-1)*56,0)-OFFSET('84p stat'!$H$1,A33*20,0)</f>
        <v>92.073718999992707</v>
      </c>
      <c r="F33" s="5">
        <f ca="1">OFFSET('84p stat'!$H$1,A33*20,0)-OFFSET('84p stat'!$K$1,A33*20,0)</f>
        <v>46587.497801999998</v>
      </c>
      <c r="G33" s="5">
        <f ca="1">OFFSET('84p stat'!$K$1,A33*20,0)-OFFSET('84p stat'!$N$1,A33*20,0)</f>
        <v>3608.8890529999999</v>
      </c>
      <c r="H33" s="5">
        <f ca="1">OFFSET('84p stat'!$N$1,A33*20,0)</f>
        <v>3213.2114259999998</v>
      </c>
      <c r="I33" s="5"/>
      <c r="J33" s="5">
        <f t="shared" ca="1" si="0"/>
        <v>53736.831999999995</v>
      </c>
      <c r="K33" s="10">
        <f t="shared" ca="1" si="1"/>
        <v>6.7158574830016041E-2</v>
      </c>
      <c r="L33">
        <f ca="1">$K$29*POWER(K33,2)*SQRT(G140/(POWER(G33,2)*$L$29)+J140/(POWER(J33,2)*$L$29))</f>
        <v>6.6180431042660273E-6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238.53799999999319</v>
      </c>
      <c r="E34" s="5">
        <f ca="1">OFFSET('84p trace'!$S$56,(A34-1)*56,0)-OFFSET('84p stat'!$H$1,A34*20,0)</f>
        <v>106.70223400001123</v>
      </c>
      <c r="F34" s="5">
        <f ca="1">OFFSET('84p stat'!$H$1,A34*20,0)-OFFSET('84p stat'!$K$1,A34*20,0)</f>
        <v>42128.834570999999</v>
      </c>
      <c r="G34" s="5">
        <f ca="1">OFFSET('84p stat'!$K$1,A34*20,0)-OFFSET('84p stat'!$N$1,A34*20,0)</f>
        <v>18305.262099</v>
      </c>
      <c r="H34" s="5">
        <f ca="1">OFFSET('84p stat'!$N$1,A34*20,0)</f>
        <v>3176.3130959999999</v>
      </c>
      <c r="I34" s="5"/>
      <c r="J34" s="5">
        <f t="shared" ca="1" si="0"/>
        <v>63955.65</v>
      </c>
      <c r="K34" s="10">
        <f t="shared" ca="1" si="1"/>
        <v>0.28621806046846526</v>
      </c>
      <c r="L34">
        <f ca="1">$K$29*POWER(K34,2)*SQRT(G141/(POWER(G34,2)*$L$29)+J141/(POWER(J34,2)*$L$29))</f>
        <v>3.8524356831288376E-6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238.77200000001176</v>
      </c>
      <c r="E35" s="5">
        <f ca="1">OFFSET('84p trace'!$S$56,(A35-1)*56,0)-OFFSET('84p stat'!$H$1,A35*20,0)</f>
        <v>104.74975000000268</v>
      </c>
      <c r="F35" s="5">
        <f ca="1">OFFSET('84p stat'!$H$1,A35*20,0)-OFFSET('84p stat'!$K$1,A35*20,0)</f>
        <v>46611.736562999999</v>
      </c>
      <c r="G35" s="5">
        <f ca="1">OFFSET('84p stat'!$K$1,A35*20,0)-OFFSET('84p stat'!$N$1,A35*20,0)</f>
        <v>17149.319046999997</v>
      </c>
      <c r="H35" s="5">
        <f ca="1">OFFSET('84p stat'!$N$1,A35*20,0)</f>
        <v>3351.7506400000002</v>
      </c>
      <c r="I35" s="5"/>
      <c r="J35" s="5">
        <f t="shared" ca="1" si="0"/>
        <v>67456.328000000009</v>
      </c>
      <c r="K35" s="10">
        <f ca="1">E35/J35</f>
        <v>1.552852832428155E-3</v>
      </c>
      <c r="L35">
        <f ca="1">$K$29*POWER(K35,2)*SQRT(E142/(POWER(E35,2)*$L$29)+J142/(POWER(J35,2)*$L$29))</f>
        <v>5.4523819701933475E-8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229.25400000005175</v>
      </c>
      <c r="E36" s="5">
        <f ca="1">OFFSET('84p trace'!$S$56,(A36-1)*56,0)-OFFSET('84p stat'!$H$1,A36*20,0)</f>
        <v>106.87279699995997</v>
      </c>
      <c r="F36" s="5">
        <f ca="1">OFFSET('84p stat'!$H$1,A36*20,0)-OFFSET('84p stat'!$K$1,A36*20,0)</f>
        <v>42128.281093999998</v>
      </c>
      <c r="G36" s="5">
        <f ca="1">OFFSET('84p stat'!$K$1,A36*20,0)-OFFSET('84p stat'!$N$1,A36*20,0)</f>
        <v>18279.493021999999</v>
      </c>
      <c r="H36" s="5">
        <f ca="1">OFFSET('84p stat'!$N$1,A36*20,0)</f>
        <v>3176.1090869999998</v>
      </c>
      <c r="I36" s="5"/>
      <c r="J36" s="5">
        <f t="shared" ca="1" si="0"/>
        <v>63920.01</v>
      </c>
      <c r="K36" s="10">
        <f ca="1">E36/J36</f>
        <v>1.6719771633321079E-3</v>
      </c>
      <c r="L36">
        <f ca="1">$K$29*POWER(K36,2)*SQRT(E143/(POWER(E36,2)*$L$29)+J143/(POWER(J36,2)*$L$29))</f>
        <v>4.4742871293024743E-8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320468.28600000002</v>
      </c>
      <c r="E37" s="5">
        <f ca="1">OFFSET('84p trace'!$S$56,(A37-1)*56,0)-OFFSET('84p stat'!$H$1,A37*20,0)</f>
        <v>34.01855500000238</v>
      </c>
      <c r="F37" s="5">
        <f ca="1">OFFSET('84p stat'!$H$1,A37*20,0)-OFFSET('84p stat'!$K$1,A37*20,0)</f>
        <v>606.74492200000168</v>
      </c>
      <c r="G37" s="5">
        <f ca="1">OFFSET('84p stat'!$K$1,A37*20,0)-OFFSET('84p stat'!$N$1,A37*20,0)</f>
        <v>18079.139365999999</v>
      </c>
      <c r="H37" s="5">
        <f ca="1">OFFSET('84p stat'!$N$1,A37*20,0)</f>
        <v>125.597157</v>
      </c>
      <c r="I37" s="5"/>
      <c r="J37" s="5">
        <f t="shared" ca="1" si="0"/>
        <v>339313.78600000002</v>
      </c>
      <c r="K37" s="10">
        <f t="shared" ca="1" si="1"/>
        <v>5.3281476061217269E-2</v>
      </c>
      <c r="L37">
        <f t="shared" ref="L37:L59" ca="1" si="2">$K$29*POWER(K37,2)*SQRT(G144/(POWER(G37,2)*$L$29)+J144/(POWER(J37,2)*$L$29))</f>
        <v>5.1986212572724911E-3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278.72599999999511</v>
      </c>
      <c r="E38" s="5">
        <f ca="1">OFFSET('84p trace'!$S$56,(A38-1)*56,0)-OFFSET('84p stat'!$H$1,A38*20,0)</f>
        <v>15.347578000000794</v>
      </c>
      <c r="F38" s="5">
        <f ca="1">OFFSET('84p stat'!$H$1,A38*20,0)-OFFSET('84p stat'!$K$1,A38*20,0)</f>
        <v>46324.919844000004</v>
      </c>
      <c r="G38" s="5">
        <f ca="1">OFFSET('84p stat'!$K$1,A38*20,0)-OFFSET('84p stat'!$N$1,A38*20,0)</f>
        <v>14260.168506</v>
      </c>
      <c r="H38" s="5">
        <f ca="1">OFFSET('84p stat'!$N$1,A38*20,0)</f>
        <v>3339.6740719999998</v>
      </c>
      <c r="I38" s="5"/>
      <c r="J38" s="5">
        <f t="shared" ca="1" si="0"/>
        <v>64218.836000000003</v>
      </c>
      <c r="K38" s="10">
        <f t="shared" ref="K38" ca="1" si="3">G38/J38</f>
        <v>0.22205585454709892</v>
      </c>
      <c r="L38">
        <f t="shared" ca="1" si="2"/>
        <v>4.9823324584565682E-4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53614.041999999987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53614.041999999987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235.51199999999517</v>
      </c>
      <c r="E40" s="5">
        <f ca="1">OFFSET('84p trace'!$S$56,(A40-1)*56,0)-OFFSET('84p stat'!$H$1,A40*20,0)</f>
        <v>103.33435899999313</v>
      </c>
      <c r="F40" s="5">
        <f ca="1">OFFSET('84p stat'!$H$1,A40*20,0)-OFFSET('84p stat'!$K$1,A40*20,0)</f>
        <v>49501.109942000003</v>
      </c>
      <c r="G40" s="5">
        <f ca="1">OFFSET('84p stat'!$K$1,A40*20,0)-OFFSET('84p stat'!$N$1,A40*20,0)</f>
        <v>3780.0916990000001</v>
      </c>
      <c r="H40" s="5">
        <f ca="1">OFFSET('84p stat'!$N$1,A40*20,0)</f>
        <v>0</v>
      </c>
      <c r="I40" s="5"/>
      <c r="J40" s="5">
        <f t="shared" ca="1" si="0"/>
        <v>53620.047999999988</v>
      </c>
      <c r="K40" s="10">
        <f t="shared" ca="1" si="1"/>
        <v>7.0497730606283698E-2</v>
      </c>
      <c r="L40">
        <f t="shared" ca="1" si="2"/>
        <v>7.6085604940545616E-7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229.71400000002905</v>
      </c>
      <c r="E41" s="5">
        <f ca="1">OFFSET('84p trace'!$S$56,(A41-1)*56,0)-OFFSET('84p stat'!$H$1,A41*20,0)</f>
        <v>101.0185159999819</v>
      </c>
      <c r="F41" s="5">
        <f ca="1">OFFSET('84p stat'!$H$1,A41*20,0)-OFFSET('84p stat'!$K$1,A41*20,0)</f>
        <v>49494.851904000003</v>
      </c>
      <c r="G41" s="5">
        <f ca="1">OFFSET('84p stat'!$K$1,A41*20,0)-OFFSET('84p stat'!$N$1,A41*20,0)</f>
        <v>3528.9795800000002</v>
      </c>
      <c r="H41" s="5">
        <f ca="1">OFFSET('84p stat'!$N$1,A41*20,0)</f>
        <v>0</v>
      </c>
      <c r="I41" s="5"/>
      <c r="J41" s="5">
        <f t="shared" ca="1" si="0"/>
        <v>53354.564000000013</v>
      </c>
      <c r="K41" s="10">
        <f t="shared" ca="1" si="1"/>
        <v>6.614203763336908E-2</v>
      </c>
      <c r="L41">
        <f t="shared" ca="1" si="2"/>
        <v>6.966374017866833E-7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235.26800000003277</v>
      </c>
      <c r="E42" s="5">
        <f ca="1">OFFSET('84p trace'!$S$56,(A42-1)*56,0)-OFFSET('84p stat'!$H$1,A42*20,0)</f>
        <v>108.48946899998555</v>
      </c>
      <c r="F42" s="5">
        <f ca="1">OFFSET('84p stat'!$H$1,A42*20,0)-OFFSET('84p stat'!$K$1,A42*20,0)</f>
        <v>44886.609922000003</v>
      </c>
      <c r="G42" s="5">
        <f ca="1">OFFSET('84p stat'!$K$1,A42*20,0)-OFFSET('84p stat'!$N$1,A42*20,0)</f>
        <v>18194.734608999999</v>
      </c>
      <c r="H42" s="5">
        <f ca="1">OFFSET('84p stat'!$N$1,A42*20,0)</f>
        <v>0</v>
      </c>
      <c r="I42" s="5"/>
      <c r="J42" s="5">
        <f t="shared" ca="1" si="0"/>
        <v>63425.102000000021</v>
      </c>
      <c r="K42" s="10">
        <f t="shared" ca="1" si="1"/>
        <v>0.28686961526683857</v>
      </c>
      <c r="L42">
        <f t="shared" ca="1" si="2"/>
        <v>4.4112343187665813E-6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232.12200000001758</v>
      </c>
      <c r="E43" s="5">
        <f ca="1">OFFSET('84p trace'!$S$56,(A43-1)*56,0)-OFFSET('84p stat'!$H$1,A43*20,0)</f>
        <v>111.78046899998299</v>
      </c>
      <c r="F43" s="5">
        <f ca="1">OFFSET('84p stat'!$H$1,A43*20,0)-OFFSET('84p stat'!$K$1,A43*20,0)</f>
        <v>45160.827304000006</v>
      </c>
      <c r="G43" s="5">
        <f ca="1">OFFSET('84p stat'!$K$1,A43*20,0)-OFFSET('84p stat'!$N$1,A43*20,0)</f>
        <v>18263.352226999999</v>
      </c>
      <c r="H43" s="5">
        <f ca="1">OFFSET('84p stat'!$N$1,A43*20,0)</f>
        <v>0</v>
      </c>
      <c r="I43" s="5"/>
      <c r="J43" s="5">
        <f t="shared" ca="1" si="0"/>
        <v>63768.082000000009</v>
      </c>
      <c r="K43" s="10">
        <f t="shared" ca="1" si="1"/>
        <v>0.28640272145867579</v>
      </c>
      <c r="L43">
        <f t="shared" ca="1" si="2"/>
        <v>9.7761995179418624E-5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236.56000000004133</v>
      </c>
      <c r="E44" s="5">
        <f ca="1">OFFSET('84p trace'!$S$56,(A44-1)*56,0)-OFFSET('84p stat'!$H$1,A44*20,0)</f>
        <v>109.16728099998727</v>
      </c>
      <c r="F44" s="5">
        <f ca="1">OFFSET('84p stat'!$H$1,A44*20,0)-OFFSET('84p stat'!$K$1,A44*20,0)</f>
        <v>49947.743985000001</v>
      </c>
      <c r="G44" s="5">
        <f ca="1">OFFSET('84p stat'!$K$1,A44*20,0)-OFFSET('84p stat'!$N$1,A44*20,0)</f>
        <v>17149.782734</v>
      </c>
      <c r="H44" s="5">
        <f ca="1">OFFSET('84p stat'!$N$1,A44*20,0)</f>
        <v>0</v>
      </c>
      <c r="I44" s="5"/>
      <c r="J44" s="5">
        <f t="shared" ref="J44:J59" ca="1" si="4">SUM(D44:H44)</f>
        <v>67443.25400000003</v>
      </c>
      <c r="K44" s="10">
        <f t="shared" ref="K44:K59" ca="1" si="5">G44/J44</f>
        <v>0.25428462769604787</v>
      </c>
      <c r="L44">
        <f t="shared" ca="1" si="2"/>
        <v>9.4501937837784942E-6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285.01519999999891</v>
      </c>
      <c r="E45" s="5">
        <f ca="1">OFFSET('84p trace'!$S$56,(A45-1)*56,0)-OFFSET('84p stat'!$H$1,A45*20,0)</f>
        <v>0.15731000000141648</v>
      </c>
      <c r="F45" s="5">
        <f ca="1">OFFSET('84p stat'!$H$1,A45*20,0)-OFFSET('84p stat'!$K$1,A45*20,0)</f>
        <v>584.32646199999999</v>
      </c>
      <c r="G45" s="5">
        <f ca="1">OFFSET('84p stat'!$K$1,A45*20,0)-OFFSET('84p stat'!$N$1,A45*20,0)</f>
        <v>6543.5537459999996</v>
      </c>
      <c r="H45" s="5">
        <f ca="1">OFFSET('84p stat'!$N$1,A45*20,0)</f>
        <v>110.910882</v>
      </c>
      <c r="I45" s="5"/>
      <c r="J45" s="5">
        <f t="shared" ca="1" si="4"/>
        <v>7523.9636</v>
      </c>
      <c r="K45" s="10">
        <f t="shared" ca="1" si="5"/>
        <v>0.86969502962507683</v>
      </c>
      <c r="L45">
        <f t="shared" ca="1" si="2"/>
        <v>8.6808783324612247E-3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15216.365999999996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4"/>
        <v>15216.365999999996</v>
      </c>
      <c r="K46" s="10">
        <f t="shared" ca="1" si="5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226.11020000000372</v>
      </c>
      <c r="E47" s="5">
        <f ca="1">OFFSET('84p trace'!$S$56,(A47-1)*56,0)-OFFSET('84p stat'!$H$1,A47*20,0)</f>
        <v>0.13369999999849824</v>
      </c>
      <c r="F47" s="5">
        <f ca="1">OFFSET('84p stat'!$H$1,A47*20,0)-OFFSET('84p stat'!$K$1,A47*20,0)</f>
        <v>589.10344400000031</v>
      </c>
      <c r="G47" s="5">
        <f ca="1">OFFSET('84p stat'!$K$1,A47*20,0)-OFFSET('84p stat'!$N$1,A47*20,0)</f>
        <v>6286.0316480000001</v>
      </c>
      <c r="H47" s="5">
        <f ca="1">OFFSET('84p stat'!$N$1,A47*20,0)</f>
        <v>111.454408</v>
      </c>
      <c r="I47" s="5"/>
      <c r="J47" s="5">
        <f t="shared" ca="1" si="4"/>
        <v>7212.8334000000023</v>
      </c>
      <c r="K47" s="10">
        <f t="shared" ca="1" si="5"/>
        <v>0.87150656328759768</v>
      </c>
      <c r="L47">
        <f t="shared" ca="1" si="2"/>
        <v>9.9314475700431927E-3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5079.320000000007</v>
      </c>
      <c r="E48" s="5">
        <f ca="1">OFFSET('84p trace'!$S$56,(A48-1)*56,0)-OFFSET('84p stat'!$H$1,A48*20,0)</f>
        <v>48.228750000009313</v>
      </c>
      <c r="F48" s="5">
        <f ca="1">OFFSET('84p stat'!$H$1,A48*20,0)-OFFSET('84p stat'!$K$1,A48*20,0)</f>
        <v>793.83187499997439</v>
      </c>
      <c r="G48" s="5">
        <f ca="1">OFFSET('84p stat'!$K$1,A48*20,0)-OFFSET('84p stat'!$N$1,A48*20,0)</f>
        <v>350115.04298899998</v>
      </c>
      <c r="H48" s="5">
        <f ca="1">OFFSET('84p stat'!$N$1,A48*20,0)</f>
        <v>273.81638600000002</v>
      </c>
      <c r="I48" s="5"/>
      <c r="J48" s="5">
        <f t="shared" ca="1" si="4"/>
        <v>356310.24</v>
      </c>
      <c r="K48" s="10">
        <f t="shared" ca="1" si="5"/>
        <v>0.98261291336729473</v>
      </c>
      <c r="L48">
        <f t="shared" ca="1" si="2"/>
        <v>3.3587682769825669E-2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352.34000000002561</v>
      </c>
      <c r="E49" s="5">
        <f ca="1">OFFSET('84p trace'!$S$56,(A49-1)*56,0)-OFFSET('84p stat'!$H$1,A49*20,0)</f>
        <v>58.291250000009313</v>
      </c>
      <c r="F49" s="5">
        <f ca="1">OFFSET('84p stat'!$H$1,A49*20,0)-OFFSET('84p stat'!$K$1,A49*20,0)</f>
        <v>970.91874999995343</v>
      </c>
      <c r="G49" s="5">
        <f ca="1">OFFSET('84p stat'!$K$1,A49*20,0)-OFFSET('84p stat'!$N$1,A49*20,0)</f>
        <v>392161.04169500002</v>
      </c>
      <c r="H49" s="5">
        <f ca="1">OFFSET('84p stat'!$N$1,A49*20,0)</f>
        <v>380.66830499999998</v>
      </c>
      <c r="I49" s="5"/>
      <c r="J49" s="5">
        <f t="shared" ca="1" si="4"/>
        <v>393923.26</v>
      </c>
      <c r="K49" s="10">
        <f t="shared" ca="1" si="5"/>
        <v>0.99552649339620114</v>
      </c>
      <c r="L49">
        <f t="shared" ca="1" si="2"/>
        <v>0.18089063592539997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290.4479999999985</v>
      </c>
      <c r="E50" s="5">
        <f ca="1">OFFSET('84p trace'!$S$56,(A50-1)*56,0)-OFFSET('84p stat'!$H$1,A50*20,0)</f>
        <v>0.19044200000098499</v>
      </c>
      <c r="F50" s="5">
        <f ca="1">OFFSET('84p stat'!$H$1,A50*20,0)-OFFSET('84p stat'!$K$1,A50*20,0)</f>
        <v>600.79129400000056</v>
      </c>
      <c r="G50" s="5">
        <f ca="1">OFFSET('84p stat'!$K$1,A50*20,0)-OFFSET('84p stat'!$N$1,A50*20,0)</f>
        <v>13917.426461999999</v>
      </c>
      <c r="H50" s="5">
        <f ca="1">OFFSET('84p stat'!$N$1,A50*20,0)</f>
        <v>122.953802</v>
      </c>
      <c r="I50" s="5"/>
      <c r="J50" s="5">
        <f t="shared" ca="1" si="4"/>
        <v>14931.81</v>
      </c>
      <c r="K50" s="10">
        <f t="shared" ca="1" si="5"/>
        <v>0.93206560102224711</v>
      </c>
      <c r="L50">
        <f t="shared" ca="1" si="2"/>
        <v>6.5874613523640149E-3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225.72999999999593</v>
      </c>
      <c r="E51" s="5">
        <f ca="1">OFFSET('84p trace'!$S$56,(A51-1)*56,0)-OFFSET('84p stat'!$H$1,A51*20,0)</f>
        <v>0.19324800000686082</v>
      </c>
      <c r="F51" s="5">
        <f ca="1">OFFSET('84p stat'!$H$1,A51*20,0)-OFFSET('84p stat'!$K$1,A51*20,0)</f>
        <v>598.2009020000005</v>
      </c>
      <c r="G51" s="5">
        <f ca="1">OFFSET('84p stat'!$K$1,A51*20,0)-OFFSET('84p stat'!$N$1,A51*20,0)</f>
        <v>13813.25318</v>
      </c>
      <c r="H51" s="5">
        <f ca="1">OFFSET('84p stat'!$N$1,A51*20,0)</f>
        <v>117.22467</v>
      </c>
      <c r="I51" s="5"/>
      <c r="J51" s="5">
        <f t="shared" ca="1" si="4"/>
        <v>14754.602000000003</v>
      </c>
      <c r="K51" s="10">
        <f t="shared" ca="1" si="5"/>
        <v>0.93619964672717004</v>
      </c>
      <c r="L51">
        <f t="shared" ca="1" si="2"/>
        <v>6.5100110071336639E-3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291.94199999999728</v>
      </c>
      <c r="E52" s="5">
        <f ca="1">OFFSET('84p trace'!$S$56,(A52-1)*56,0)-OFFSET('84p stat'!$H$1,A52*20,0)</f>
        <v>0.21677399999862246</v>
      </c>
      <c r="F52" s="5">
        <f ca="1">OFFSET('84p stat'!$H$1,A52*20,0)-OFFSET('84p stat'!$K$1,A52*20,0)</f>
        <v>922.63105800000085</v>
      </c>
      <c r="G52" s="5">
        <f ca="1">OFFSET('84p stat'!$K$1,A52*20,0)-OFFSET('84p stat'!$N$1,A52*20,0)</f>
        <v>13342.009765999999</v>
      </c>
      <c r="H52" s="5">
        <f ca="1">OFFSET('84p stat'!$N$1,A52*20,0)</f>
        <v>191.046402</v>
      </c>
      <c r="I52" s="5"/>
      <c r="J52" s="5">
        <f t="shared" ca="1" si="4"/>
        <v>14747.845999999996</v>
      </c>
      <c r="K52" s="10">
        <f t="shared" ca="1" si="5"/>
        <v>0.90467514822164563</v>
      </c>
      <c r="L52">
        <f t="shared" ca="1" si="2"/>
        <v>4.5112581844643958E-3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12351.573999999999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4"/>
        <v>12351.573999999999</v>
      </c>
      <c r="K53" s="10">
        <f t="shared" ca="1" si="5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226.59779999999955</v>
      </c>
      <c r="E54" s="5">
        <f ca="1">OFFSET('84p trace'!$S$56,(A54-1)*56,0)-OFFSET('84p stat'!$H$1,A54*20,0)</f>
        <v>0.19618599999921571</v>
      </c>
      <c r="F54" s="5">
        <f ca="1">OFFSET('84p stat'!$H$1,A54*20,0)-OFFSET('84p stat'!$K$1,A54*20,0)</f>
        <v>901.78363000000081</v>
      </c>
      <c r="G54" s="5">
        <f ca="1">OFFSET('84p stat'!$K$1,A54*20,0)-OFFSET('84p stat'!$N$1,A54*20,0)</f>
        <v>7492.3755700000002</v>
      </c>
      <c r="H54" s="5">
        <f ca="1">OFFSET('84p stat'!$N$1,A54*20,0)</f>
        <v>179.440414</v>
      </c>
      <c r="I54" s="5"/>
      <c r="J54" s="5">
        <f t="shared" ca="1" si="4"/>
        <v>8800.3935999999994</v>
      </c>
      <c r="K54" s="10">
        <f t="shared" ca="1" si="5"/>
        <v>0.85136823539347162</v>
      </c>
      <c r="L54">
        <f t="shared" ca="1" si="2"/>
        <v>1.0923974202358631E-2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290.52280000000246</v>
      </c>
      <c r="E55" s="5">
        <f ca="1">OFFSET('84p trace'!$S$56,(A55-1)*56,0)-OFFSET('84p stat'!$H$1,A55*20,0)</f>
        <v>0.16854599999805941</v>
      </c>
      <c r="F55" s="5">
        <f ca="1">OFFSET('84p stat'!$H$1,A55*20,0)-OFFSET('84p stat'!$K$1,A55*20,0)</f>
        <v>487.58715000000029</v>
      </c>
      <c r="G55" s="5">
        <f ca="1">OFFSET('84p stat'!$K$1,A55*20,0)-OFFSET('84p stat'!$N$1,A55*20,0)</f>
        <v>6634.5838100000001</v>
      </c>
      <c r="H55" s="5">
        <f ca="1">OFFSET('84p stat'!$N$1,A55*20,0)</f>
        <v>101.77249399999999</v>
      </c>
      <c r="I55" s="5"/>
      <c r="J55" s="5">
        <f t="shared" ca="1" si="4"/>
        <v>7514.6348000000007</v>
      </c>
      <c r="K55" s="10">
        <f t="shared" ca="1" si="5"/>
        <v>0.88288838866793629</v>
      </c>
      <c r="L55">
        <f t="shared" ca="1" si="2"/>
        <v>6.6888604967272709E-3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14918.548000000001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4"/>
        <v>14918.548000000001</v>
      </c>
      <c r="K56" s="10">
        <f t="shared" ca="1" si="5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226.09839999999986</v>
      </c>
      <c r="E57" s="5">
        <f ca="1">OFFSET('84p trace'!$S$56,(A57-1)*56,0)-OFFSET('84p stat'!$H$1,A57*20,0)</f>
        <v>0.18001599999934115</v>
      </c>
      <c r="F57" s="5">
        <f ca="1">OFFSET('84p stat'!$H$1,A57*20,0)-OFFSET('84p stat'!$K$1,A57*20,0)</f>
        <v>487.6680639999995</v>
      </c>
      <c r="G57" s="5">
        <f ca="1">OFFSET('84p stat'!$K$1,A57*20,0)-OFFSET('84p stat'!$N$1,A57*20,0)</f>
        <v>6341.5647060000001</v>
      </c>
      <c r="H57" s="5">
        <f ca="1">OFFSET('84p stat'!$N$1,A57*20,0)</f>
        <v>99.021614</v>
      </c>
      <c r="I57" s="5"/>
      <c r="J57" s="5">
        <f t="shared" ca="1" si="4"/>
        <v>7154.532799999999</v>
      </c>
      <c r="K57" s="10">
        <f t="shared" ca="1" si="5"/>
        <v>0.88637020519355236</v>
      </c>
      <c r="L57">
        <f t="shared" ca="1" si="2"/>
        <v>9.409978638053193E-3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290.3839999999982</v>
      </c>
      <c r="E58" s="5">
        <f ca="1">OFFSET('84p trace'!$S$56,(A58-1)*56,0)-OFFSET('84p stat'!$H$1,A58*20,0)</f>
        <v>0.17110200000206532</v>
      </c>
      <c r="F58" s="5">
        <f ca="1">OFFSET('84p stat'!$H$1,A58*20,0)-OFFSET('84p stat'!$K$1,A58*20,0)</f>
        <v>491.6659499999987</v>
      </c>
      <c r="G58" s="5">
        <f ca="1">OFFSET('84p stat'!$K$1,A58*20,0)-OFFSET('84p stat'!$N$1,A58*20,0)</f>
        <v>13955.128422</v>
      </c>
      <c r="H58" s="5">
        <f ca="1">OFFSET('84p stat'!$N$1,A58*20,0)</f>
        <v>105.880526</v>
      </c>
      <c r="I58" s="5"/>
      <c r="J58" s="5">
        <f t="shared" ca="1" si="4"/>
        <v>14843.23</v>
      </c>
      <c r="K58" s="10">
        <f t="shared" ca="1" si="5"/>
        <v>0.94016790294295782</v>
      </c>
      <c r="L58">
        <f t="shared" ca="1" si="2"/>
        <v>5.684983698325481E-3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14826.707999999995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4"/>
        <v>14826.707999999995</v>
      </c>
      <c r="K59" s="10">
        <f t="shared" ca="1" si="5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225.39400000000023</v>
      </c>
      <c r="E60" s="5">
        <f ca="1">OFFSET('84p trace'!$S$56,(A60-1)*56,0)-OFFSET('84p stat'!$H$1,A60*20,0)</f>
        <v>0.18564600000354403</v>
      </c>
      <c r="F60" s="5">
        <f ca="1">OFFSET('84p stat'!$H$1,A60*20,0)-OFFSET('84p stat'!$K$1,A60*20,0)</f>
        <v>491.87545599999976</v>
      </c>
      <c r="G60" s="5">
        <f ca="1">OFFSET('84p stat'!$K$1,A60*20,0)-OFFSET('84p stat'!$N$1,A60*20,0)</f>
        <v>13904.01714</v>
      </c>
      <c r="H60" s="5">
        <f ca="1">OFFSET('84p stat'!$N$1,A60*20,0)</f>
        <v>101.443758</v>
      </c>
      <c r="I60" s="5"/>
      <c r="J60" s="5">
        <f t="shared" ref="J60:J65" ca="1" si="6">SUM(D60:H60)</f>
        <v>14722.916000000003</v>
      </c>
      <c r="K60" s="10">
        <f t="shared" ref="K60:K65" ca="1" si="7">G60/J60</f>
        <v>0.94437930230668965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247.88200000000506</v>
      </c>
      <c r="E61" s="5">
        <f ca="1">OFFSET('84p trace'!$S$56,(A61-1)*56,0)-OFFSET('84p stat'!$H$1,A61*20,0)</f>
        <v>32.001272999998037</v>
      </c>
      <c r="F61" s="5">
        <f ca="1">OFFSET('84p stat'!$H$1,A61*20,0)-OFFSET('84p stat'!$K$1,A61*20,0)</f>
        <v>502.08085999999821</v>
      </c>
      <c r="G61" s="5">
        <f ca="1">OFFSET('84p stat'!$K$1,A61*20,0)-OFFSET('84p stat'!$N$1,A61*20,0)</f>
        <v>18109.676672000001</v>
      </c>
      <c r="H61" s="5">
        <f ca="1">OFFSET('84p stat'!$N$1,A61*20,0)</f>
        <v>110.867195</v>
      </c>
      <c r="I61" s="5"/>
      <c r="J61" s="5">
        <f t="shared" ca="1" si="6"/>
        <v>19002.508000000002</v>
      </c>
      <c r="K61" s="10">
        <f t="shared" ca="1" si="7"/>
        <v>0.95301507948319242</v>
      </c>
      <c r="L61">
        <f t="shared" ca="1" si="8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286.78200000000288</v>
      </c>
      <c r="E62" s="5">
        <f ca="1">OFFSET('84p trace'!$S$56,(A62-1)*56,0)-OFFSET('84p stat'!$H$1,A62*20,0)</f>
        <v>0.22840799999903538</v>
      </c>
      <c r="F62" s="5">
        <f ca="1">OFFSET('84p stat'!$H$1,A62*20,0)-OFFSET('84p stat'!$K$1,A62*20,0)</f>
        <v>868.33342599999924</v>
      </c>
      <c r="G62" s="5">
        <f ca="1">OFFSET('84p stat'!$K$1,A62*20,0)-OFFSET('84p stat'!$N$1,A62*20,0)</f>
        <v>13387.088212000001</v>
      </c>
      <c r="H62" s="5">
        <f ca="1">OFFSET('84p stat'!$N$1,A62*20,0)</f>
        <v>129.83395400000001</v>
      </c>
      <c r="I62" s="5"/>
      <c r="J62" s="5">
        <f t="shared" ca="1" si="6"/>
        <v>14672.266000000001</v>
      </c>
      <c r="K62" s="10">
        <f t="shared" ca="1" si="7"/>
        <v>0.91240768208537104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12204.797999999995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6"/>
        <v>12204.797999999995</v>
      </c>
      <c r="K63" s="10">
        <f t="shared" ca="1" si="7"/>
        <v>0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226.94340000000193</v>
      </c>
      <c r="E64" s="5">
        <f ca="1">OFFSET('84p trace'!$S$56,(A64-1)*56,0)-OFFSET('84p stat'!$H$1,A64*20,0)</f>
        <v>0.1882099999984348</v>
      </c>
      <c r="F64" s="5">
        <f ca="1">OFFSET('84p stat'!$H$1,A64*20,0)-OFFSET('84p stat'!$K$1,A64*20,0)</f>
        <v>854.02451199999996</v>
      </c>
      <c r="G64" s="5">
        <f ca="1">OFFSET('84p stat'!$K$1,A64*20,0)-OFFSET('84p stat'!$N$1,A64*20,0)</f>
        <v>7496.5630019999999</v>
      </c>
      <c r="H64" s="5">
        <f ca="1">OFFSET('84p stat'!$N$1,A64*20,0)</f>
        <v>127.817076</v>
      </c>
      <c r="I64" s="5"/>
      <c r="J64" s="5">
        <f t="shared" ca="1" si="6"/>
        <v>8705.5361999999986</v>
      </c>
      <c r="K64" s="10">
        <f t="shared" ca="1" si="7"/>
        <v>0.86112593524107117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287.40799999999763</v>
      </c>
      <c r="E65" s="5">
        <f ca="1">OFFSET('84p trace'!$S$56,(A65-1)*56,0)-OFFSET('84p stat'!$H$1,A65*20,0)</f>
        <v>0.1977420000021084</v>
      </c>
      <c r="F65" s="5">
        <f ca="1">OFFSET('84p stat'!$H$1,A65*20,0)-OFFSET('84p stat'!$K$1,A65*20,0)</f>
        <v>873.87339800000154</v>
      </c>
      <c r="G65" s="5">
        <f ca="1">OFFSET('84p stat'!$K$1,A65*20,0)-OFFSET('84p stat'!$N$1,A65*20,0)</f>
        <v>13363.428603999999</v>
      </c>
      <c r="H65" s="5">
        <f ca="1">OFFSET('84p stat'!$N$1,A65*20,0)</f>
        <v>131.398256</v>
      </c>
      <c r="I65" s="5"/>
      <c r="J65" s="5">
        <f t="shared" ca="1" si="6"/>
        <v>14656.306</v>
      </c>
      <c r="K65" s="10">
        <f t="shared" ca="1" si="7"/>
        <v>0.91178695395688369</v>
      </c>
      <c r="L65">
        <f t="shared" ca="1" si="8"/>
        <v>3.4162018616101874E-5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12200.862000000001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12200.862000000001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226.77819999999701</v>
      </c>
      <c r="E67" s="5">
        <f ca="1">OFFSET('84p trace'!$S$56,(A67-1)*56,0)-OFFSET('84p stat'!$H$1,A67*20,0)</f>
        <v>0.18034000000079686</v>
      </c>
      <c r="F67" s="5">
        <f ca="1">OFFSET('84p stat'!$H$1,A67*20,0)-OFFSET('84p stat'!$K$1,A67*20,0)</f>
        <v>856.34662800000024</v>
      </c>
      <c r="G67" s="5">
        <f ca="1">OFFSET('84p stat'!$K$1,A67*20,0)-OFFSET('84p stat'!$N$1,A67*20,0)</f>
        <v>7478.6738760000007</v>
      </c>
      <c r="H67" s="5">
        <f ca="1">OFFSET('84p stat'!$N$1,A67*20,0)</f>
        <v>128.136156</v>
      </c>
      <c r="I67" s="5"/>
      <c r="J67" s="5">
        <f t="shared" ca="1" si="9"/>
        <v>8690.1152000000002</v>
      </c>
      <c r="K67" s="10">
        <f t="shared" ca="1" si="10"/>
        <v>0.86059548163412158</v>
      </c>
      <c r="L67">
        <f t="shared" ca="1" si="8"/>
        <v>1.6839677832069627E-4</v>
      </c>
    </row>
    <row r="68" spans="1:12" x14ac:dyDescent="0.25">
      <c r="A68">
        <v>38</v>
      </c>
      <c r="C68" t="str">
        <f ca="1">OFFSET('84p stat'!$A$1,A68*20,0)</f>
        <v>CUDA ant add CPU_AVX_transp Time</v>
      </c>
      <c r="D68" s="5">
        <f ca="1">OFFSET('84p trace'!$R$56,(A68-1)*56,0)-OFFSET('84p trace'!$S$56,(A68-1)*56,0)</f>
        <v>240.20599999999831</v>
      </c>
      <c r="E68" s="5">
        <f ca="1">OFFSET('84p trace'!$S$56,(A68-1)*56,0)-OFFSET('84p stat'!$H$1,A68*20,0)</f>
        <v>35.583624999999302</v>
      </c>
      <c r="F68" s="5">
        <f ca="1">OFFSET('84p stat'!$H$1,A68*20,0)-OFFSET('84p stat'!$K$1,A68*20,0)</f>
        <v>888.94195300000138</v>
      </c>
      <c r="G68" s="5">
        <f ca="1">OFFSET('84p stat'!$K$1,A68*20,0)-OFFSET('84p stat'!$N$1,A68*20,0)</f>
        <v>19917.219388999998</v>
      </c>
      <c r="H68" s="5">
        <f ca="1">OFFSET('84p stat'!$N$1,A68*20,0)</f>
        <v>140.07303300000001</v>
      </c>
      <c r="I68" s="5"/>
      <c r="J68" s="5">
        <f t="shared" ca="1" si="9"/>
        <v>21222.023999999998</v>
      </c>
      <c r="K68" s="10">
        <f t="shared" ca="1" si="10"/>
        <v>0.93851648593932413</v>
      </c>
      <c r="L68">
        <f t="shared" ca="1" si="8"/>
        <v>2.0452982151960136E-5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68</v>
      </c>
    </row>
    <row r="83" spans="1:8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53621.880000000019</v>
      </c>
      <c r="E84" s="5">
        <f ca="1">OFFSET('84p trace'!$S$56,(A84-1)*56,0)</f>
        <v>53385.903999999995</v>
      </c>
      <c r="F84" s="5">
        <f ca="1">OFFSET('84p stat'!$H$1,A84*20,0)</f>
        <v>53281.196875000001</v>
      </c>
      <c r="G84" s="5">
        <f ca="1">OFFSET('84p stat'!$K$1,A84*20,0)</f>
        <v>6976.9341210000002</v>
      </c>
      <c r="H84" s="5">
        <f ca="1">OFFSET('84p stat'!$N$1,A84*20,0)</f>
        <v>3197.6382319999998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53615.49000000002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53736.831999999995</v>
      </c>
      <c r="E86" s="5">
        <f ca="1">OFFSET('84p trace'!$S$56,(A86-1)*56,0)</f>
        <v>53501.671999999991</v>
      </c>
      <c r="F86" s="5">
        <f ca="1">OFFSET('84p stat'!$H$1,A86*20,0)</f>
        <v>53409.598280999999</v>
      </c>
      <c r="G86" s="5">
        <f ca="1">OFFSET('84p stat'!$K$1,A86*20,0)</f>
        <v>6822.1004789999997</v>
      </c>
      <c r="H86" s="5">
        <f ca="1">OFFSET('84p stat'!$N$1,A86*20,0)</f>
        <v>3213.2114259999998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63955.65</v>
      </c>
      <c r="E87" s="5">
        <f ca="1">OFFSET('84p trace'!$S$56,(A87-1)*56,0)</f>
        <v>63717.112000000008</v>
      </c>
      <c r="F87" s="5">
        <f ca="1">OFFSET('84p stat'!$H$1,A87*20,0)</f>
        <v>63610.409765999997</v>
      </c>
      <c r="G87" s="5">
        <f ca="1">OFFSET('84p stat'!$K$1,A87*20,0)</f>
        <v>21481.575195000001</v>
      </c>
      <c r="H87" s="5">
        <f ca="1">OFFSET('84p stat'!$N$1,A87*20,0)</f>
        <v>3176.3130959999999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67456.328000000009</v>
      </c>
      <c r="E88" s="5">
        <f ca="1">OFFSET('84p trace'!$S$56,(A88-1)*56,0)</f>
        <v>67217.555999999997</v>
      </c>
      <c r="F88" s="5">
        <f ca="1">OFFSET('84p stat'!$H$1,A88*20,0)</f>
        <v>67112.806249999994</v>
      </c>
      <c r="G88" s="5">
        <f ca="1">OFFSET('84p stat'!$K$1,A88*20,0)</f>
        <v>20501.069686999999</v>
      </c>
      <c r="H88" s="5">
        <f ca="1">OFFSET('84p stat'!$N$1,A88*20,0)</f>
        <v>3351.7506400000002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63920.010000000009</v>
      </c>
      <c r="E89" s="5">
        <f ca="1">OFFSET('84p trace'!$S$56,(A89-1)*56,0)</f>
        <v>63690.755999999958</v>
      </c>
      <c r="F89" s="5">
        <f ca="1">OFFSET('84p stat'!$H$1,A89*20,0)</f>
        <v>63583.883202999998</v>
      </c>
      <c r="G89" s="5">
        <f ca="1">OFFSET('84p stat'!$K$1,A89*20,0)</f>
        <v>21455.602108999999</v>
      </c>
      <c r="H89" s="5">
        <f ca="1">OFFSET('84p stat'!$N$1,A89*20,0)</f>
        <v>3176.1090869999998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339313.78600000002</v>
      </c>
      <c r="E90" s="5">
        <f ca="1">OFFSET('84p trace'!$S$56,(A90-1)*56,0)</f>
        <v>18845.500000000004</v>
      </c>
      <c r="F90" s="5">
        <f ca="1">OFFSET('84p stat'!$H$1,A90*20,0)</f>
        <v>18811.481445000001</v>
      </c>
      <c r="G90" s="5">
        <f ca="1">OFFSET('84p stat'!$K$1,A90*20,0)</f>
        <v>18204.736523</v>
      </c>
      <c r="H90" s="5">
        <f ca="1">OFFSET('84p stat'!$N$1,A90*20,0)</f>
        <v>125.597157</v>
      </c>
    </row>
    <row r="91" spans="1:8" x14ac:dyDescent="0.25">
      <c r="A91">
        <v>8</v>
      </c>
      <c r="C91" t="str">
        <f ca="1">OFFSET('84p stat'!$A$1,A91*20,0)</f>
        <v>CUDA ant add CPU12</v>
      </c>
      <c r="D91" s="5">
        <f ca="1">OFFSET('84p trace'!$R$56,(A91-1)*56,0)</f>
        <v>64218.835999999996</v>
      </c>
      <c r="E91" s="5">
        <f ca="1">OFFSET('84p trace'!$S$56,(A91-1)*56,0)</f>
        <v>63940.11</v>
      </c>
      <c r="F91" s="5">
        <f ca="1">OFFSET('84p stat'!$H$1,A91*20,0)</f>
        <v>63924.762422</v>
      </c>
      <c r="G91" s="5">
        <f ca="1">OFFSET('84p stat'!$K$1,A91*20,0)</f>
        <v>17599.842578</v>
      </c>
      <c r="H91" s="5">
        <f ca="1">OFFSET('84p stat'!$N$1,A91*20,0)</f>
        <v>3339.6740719999998</v>
      </c>
    </row>
    <row r="92" spans="1:8" x14ac:dyDescent="0.25">
      <c r="A92">
        <v>9</v>
      </c>
      <c r="C92" t="str">
        <f ca="1">OFFSET('84p stat'!$A$1,A92*20,0)</f>
        <v>CUDA opt</v>
      </c>
      <c r="D92" s="5">
        <f ca="1">OFFSET('84p trace'!$R$56,(A92-1)*56,0)</f>
        <v>53614.041999999987</v>
      </c>
      <c r="E92" s="5">
        <f ca="1">OFFSET('84p trace'!$S$56,(A92-1)*56,0)</f>
        <v>0</v>
      </c>
      <c r="F92" s="5">
        <f ca="1">OFFSET('84p stat'!$H$1,A92*20,0)</f>
        <v>0</v>
      </c>
      <c r="G92" s="5">
        <f ca="1">OFFSET('84p stat'!$K$1,A92*20,0)</f>
        <v>0</v>
      </c>
      <c r="H92" s="5">
        <f ca="1">OFFSET('84p stat'!$N$1,A92*20,0)</f>
        <v>0</v>
      </c>
    </row>
    <row r="93" spans="1:8" x14ac:dyDescent="0.25">
      <c r="A93">
        <v>10</v>
      </c>
      <c r="C93" t="str">
        <f ca="1">OFFSET('84p stat'!$A$1,A93*20,0)</f>
        <v>CUDA opt Time</v>
      </c>
      <c r="D93" s="5">
        <f ca="1">OFFSET('84p trace'!$R$56,(A93-1)*56,0)</f>
        <v>53620.047999999988</v>
      </c>
      <c r="E93" s="5">
        <f ca="1">OFFSET('84p trace'!$S$56,(A93-1)*56,0)</f>
        <v>53384.535999999993</v>
      </c>
      <c r="F93" s="5">
        <f ca="1">OFFSET('84p stat'!$H$1,A93*20,0)</f>
        <v>53281.201641</v>
      </c>
      <c r="G93" s="5">
        <f ca="1">OFFSET('84p stat'!$K$1,A93*20,0)</f>
        <v>3780.0916990000001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opt non hash</v>
      </c>
      <c r="D94" s="5">
        <f ca="1">OFFSET('84p trace'!$R$56,(A94-1)*56,0)</f>
        <v>53354.564000000013</v>
      </c>
      <c r="E94" s="5">
        <f ca="1">OFFSET('84p trace'!$S$56,(A94-1)*56,0)</f>
        <v>53124.849999999984</v>
      </c>
      <c r="F94" s="5">
        <f ca="1">OFFSET('84p stat'!$H$1,A94*20,0)</f>
        <v>53023.831484000002</v>
      </c>
      <c r="G94" s="5">
        <f ca="1">OFFSET('84p stat'!$K$1,A94*20,0)</f>
        <v>3528.9795800000002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ant</v>
      </c>
      <c r="D95" s="5">
        <f ca="1">OFFSET('84p trace'!$R$56,(A95-1)*56,0)</f>
        <v>63425.102000000021</v>
      </c>
      <c r="E95" s="5">
        <f ca="1">OFFSET('84p trace'!$S$56,(A95-1)*56,0)</f>
        <v>63189.833999999988</v>
      </c>
      <c r="F95" s="5">
        <f ca="1">OFFSET('84p stat'!$H$1,A95*20,0)</f>
        <v>63081.344531000002</v>
      </c>
      <c r="G95" s="5">
        <f ca="1">OFFSET('84p stat'!$K$1,A95*20,0)</f>
        <v>18194.734608999999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ant non hash</v>
      </c>
      <c r="D96" s="5">
        <f ca="1">OFFSET('84p trace'!$R$56,(A96-1)*56,0)</f>
        <v>63768.082000000002</v>
      </c>
      <c r="E96" s="5">
        <f ca="1">OFFSET('84p trace'!$S$56,(A96-1)*56,0)</f>
        <v>63535.959999999985</v>
      </c>
      <c r="F96" s="5">
        <f ca="1">OFFSET('84p stat'!$H$1,A96*20,0)</f>
        <v>63424.179531000002</v>
      </c>
      <c r="G96" s="5">
        <f ca="1">OFFSET('84p stat'!$K$1,A96*20,0)</f>
        <v>18263.352226999999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 par</v>
      </c>
      <c r="D97" s="5">
        <f ca="1">OFFSET('84p trace'!$R$56,(A97-1)*56,0)</f>
        <v>67443.25400000003</v>
      </c>
      <c r="E97" s="5">
        <f ca="1">OFFSET('84p trace'!$S$56,(A97-1)*56,0)</f>
        <v>67206.693999999989</v>
      </c>
      <c r="F97" s="5">
        <f ca="1">OFFSET('84p stat'!$H$1,A97*20,0)</f>
        <v>67097.526719000001</v>
      </c>
      <c r="G97" s="5">
        <f ca="1">OFFSET('84p stat'!$K$1,A97*20,0)</f>
        <v>17149.782734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non CUDA Time</v>
      </c>
      <c r="D98" s="5">
        <f ca="1">OFFSET('84p trace'!$R$56,(A98-1)*56,0)</f>
        <v>7523.9636</v>
      </c>
      <c r="E98" s="5">
        <f ca="1">OFFSET('84p trace'!$S$56,(A98-1)*56,0)</f>
        <v>7238.9484000000011</v>
      </c>
      <c r="F98" s="5">
        <f ca="1">OFFSET('84p stat'!$H$1,A98*20,0)</f>
        <v>7238.7910899999997</v>
      </c>
      <c r="G98" s="5">
        <f ca="1">OFFSET('84p stat'!$K$1,A98*20,0)</f>
        <v>6654.4646279999997</v>
      </c>
      <c r="H98" s="5">
        <f ca="1">OFFSET('84p stat'!$N$1,A98*20,0)</f>
        <v>110.910882</v>
      </c>
    </row>
    <row r="99" spans="1:8" x14ac:dyDescent="0.25">
      <c r="A99">
        <v>16</v>
      </c>
      <c r="C99" t="str">
        <f ca="1">OFFSET('84p stat'!$A$1,A99*20,0)</f>
        <v>non CUDA</v>
      </c>
      <c r="D99" s="5">
        <f ca="1">OFFSET('84p trace'!$R$56,(A99-1)*56,0)</f>
        <v>15216.365999999996</v>
      </c>
      <c r="E99" s="5">
        <f ca="1">OFFSET('84p trace'!$S$56,(A99-1)*56,0)</f>
        <v>0</v>
      </c>
      <c r="F99" s="5">
        <f ca="1">OFFSET('84p stat'!$H$1,A99*20,0)</f>
        <v>0</v>
      </c>
      <c r="G99" s="5">
        <f ca="1">OFFSET('84p stat'!$K$1,A99*20,0)</f>
        <v>0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non hash</v>
      </c>
      <c r="D100" s="5">
        <f ca="1">OFFSET('84p trace'!$R$56,(A100-1)*56,0)</f>
        <v>7212.8334000000023</v>
      </c>
      <c r="E100" s="5">
        <f ca="1">OFFSET('84p trace'!$S$56,(A100-1)*56,0)</f>
        <v>6986.7231999999985</v>
      </c>
      <c r="F100" s="5">
        <f ca="1">OFFSET('84p stat'!$H$1,A100*20,0)</f>
        <v>6986.5895</v>
      </c>
      <c r="G100" s="5">
        <f ca="1">OFFSET('84p stat'!$K$1,A100*20,0)</f>
        <v>6397.4860559999997</v>
      </c>
      <c r="H100" s="5">
        <f ca="1">OFFSET('84p stat'!$N$1,A100*20,0)</f>
        <v>111.454408</v>
      </c>
    </row>
    <row r="101" spans="1:8" x14ac:dyDescent="0.25">
      <c r="A101">
        <v>18</v>
      </c>
      <c r="C101" t="str">
        <f ca="1">OFFSET('84p stat'!$A$1,A101*20,0)</f>
        <v>Classic ACO</v>
      </c>
      <c r="D101" s="5">
        <f ca="1">OFFSET('84p trace'!$R$56,(A101-1)*56,0)</f>
        <v>356310.24</v>
      </c>
      <c r="E101" s="5">
        <f ca="1">OFFSET('84p trace'!$S$56,(A101-1)*56,0)</f>
        <v>351230.92</v>
      </c>
      <c r="F101" s="5">
        <f ca="1">OFFSET('84p stat'!$H$1,A101*20,0)</f>
        <v>351182.69124999997</v>
      </c>
      <c r="G101" s="5">
        <f ca="1">OFFSET('84p stat'!$K$1,A101*20,0)</f>
        <v>350388.859375</v>
      </c>
      <c r="H101" s="5">
        <f ca="1">OFFSET('84p stat'!$N$1,A101*20,0)</f>
        <v>273.81638600000002</v>
      </c>
    </row>
    <row r="102" spans="1:8" x14ac:dyDescent="0.25">
      <c r="A102">
        <v>19</v>
      </c>
      <c r="C102" t="str">
        <f ca="1">OFFSET('84p stat'!$A$1,A102*20,0)</f>
        <v>Classic ACO non hash</v>
      </c>
      <c r="D102" s="5">
        <f ca="1">OFFSET('84p trace'!$R$56,(A102-1)*56,0)</f>
        <v>393923.26</v>
      </c>
      <c r="E102" s="5">
        <f ca="1">OFFSET('84p trace'!$S$56,(A102-1)*56,0)</f>
        <v>393570.92</v>
      </c>
      <c r="F102" s="5">
        <f ca="1">OFFSET('84p stat'!$H$1,A102*20,0)</f>
        <v>393512.62874999997</v>
      </c>
      <c r="G102" s="5">
        <f ca="1">OFFSET('84p stat'!$K$1,A102*20,0)</f>
        <v>392541.71</v>
      </c>
      <c r="H102" s="5">
        <f ca="1">OFFSET('84p stat'!$N$1,A102*20,0)</f>
        <v>380.66830499999998</v>
      </c>
    </row>
    <row r="103" spans="1:8" x14ac:dyDescent="0.25">
      <c r="A103">
        <v>20</v>
      </c>
      <c r="C103" t="str">
        <f ca="1">OFFSET('84p stat'!$A$1,A103*20,0)</f>
        <v>omp</v>
      </c>
      <c r="D103" s="5">
        <f ca="1">OFFSET('84p trace'!$R$56,(A103-1)*56,0)</f>
        <v>14931.81</v>
      </c>
      <c r="E103" s="5">
        <f ca="1">OFFSET('84p trace'!$S$56,(A103-1)*56,0)</f>
        <v>14641.362000000001</v>
      </c>
      <c r="F103" s="5">
        <f ca="1">OFFSET('84p stat'!$H$1,A103*20,0)</f>
        <v>14641.171558</v>
      </c>
      <c r="G103" s="5">
        <f ca="1">OFFSET('84p stat'!$K$1,A103*20,0)</f>
        <v>14040.380263999999</v>
      </c>
      <c r="H103" s="5">
        <f ca="1">OFFSET('84p stat'!$N$1,A103*20,0)</f>
        <v>122.953802</v>
      </c>
    </row>
    <row r="104" spans="1:8" x14ac:dyDescent="0.25">
      <c r="A104">
        <v>21</v>
      </c>
      <c r="C104" t="str">
        <f ca="1">OFFSET('84p stat'!$A$1,A104*20,0)</f>
        <v>omp non hash</v>
      </c>
      <c r="D104" s="5">
        <f ca="1">OFFSET('84p trace'!$R$56,(A104-1)*56,0)</f>
        <v>14754.602000000003</v>
      </c>
      <c r="E104" s="5">
        <f ca="1">OFFSET('84p trace'!$S$56,(A104-1)*56,0)</f>
        <v>14528.872000000007</v>
      </c>
      <c r="F104" s="5">
        <f ca="1">OFFSET('84p stat'!$H$1,A104*20,0)</f>
        <v>14528.678752</v>
      </c>
      <c r="G104" s="5">
        <f ca="1">OFFSET('84p stat'!$K$1,A104*20,0)</f>
        <v>13930.477849999999</v>
      </c>
      <c r="H104" s="5">
        <f ca="1">OFFSET('84p stat'!$N$1,A104*20,0)</f>
        <v>117.22467</v>
      </c>
    </row>
    <row r="105" spans="1:8" x14ac:dyDescent="0.25">
      <c r="A105">
        <v>22</v>
      </c>
      <c r="C105" t="str">
        <f ca="1">OFFSET('84p stat'!$A$1,A105*20,0)</f>
        <v>non CUDA transp Time</v>
      </c>
      <c r="D105" s="5">
        <f ca="1">OFFSET('84p trace'!$R$56,(A105-1)*56,0)</f>
        <v>14747.845999999996</v>
      </c>
      <c r="E105" s="5">
        <f ca="1">OFFSET('84p trace'!$S$56,(A105-1)*56,0)</f>
        <v>14455.903999999999</v>
      </c>
      <c r="F105" s="5">
        <f ca="1">OFFSET('84p stat'!$H$1,A105*20,0)</f>
        <v>14455.687226</v>
      </c>
      <c r="G105" s="5">
        <f ca="1">OFFSET('84p stat'!$K$1,A105*20,0)</f>
        <v>13533.056167999999</v>
      </c>
      <c r="H105" s="5">
        <f ca="1">OFFSET('84p stat'!$N$1,A105*20,0)</f>
        <v>191.046402</v>
      </c>
    </row>
    <row r="106" spans="1:8" x14ac:dyDescent="0.25">
      <c r="A106">
        <v>23</v>
      </c>
      <c r="C106" t="str">
        <f ca="1">OFFSET('84p stat'!$A$1,A106*20,0)</f>
        <v>non CUDA transp</v>
      </c>
      <c r="D106" s="5">
        <f ca="1">OFFSET('84p trace'!$R$56,(A106-1)*56,0)</f>
        <v>12351.573999999999</v>
      </c>
      <c r="E106" s="5">
        <f ca="1">OFFSET('84p trace'!$S$56,(A106-1)*56,0)</f>
        <v>0</v>
      </c>
      <c r="F106" s="5">
        <f ca="1">OFFSET('84p stat'!$H$1,A106*20,0)</f>
        <v>0</v>
      </c>
      <c r="G106" s="5">
        <f ca="1">OFFSET('84p stat'!$K$1,A106*20,0)</f>
        <v>0</v>
      </c>
      <c r="H106" s="5">
        <f ca="1">OFFSET('84p stat'!$N$1,A106*20,0)</f>
        <v>0</v>
      </c>
    </row>
    <row r="107" spans="1:8" x14ac:dyDescent="0.25">
      <c r="A107">
        <v>24</v>
      </c>
      <c r="C107" t="str">
        <f ca="1">OFFSET('84p stat'!$A$1,A107*20,0)</f>
        <v>non CUDA transp non hash</v>
      </c>
      <c r="D107" s="5">
        <f ca="1">OFFSET('84p trace'!$R$56,(A107-1)*56,0)</f>
        <v>8800.3935999999994</v>
      </c>
      <c r="E107" s="5">
        <f ca="1">OFFSET('84p trace'!$S$56,(A107-1)*56,0)</f>
        <v>8573.7957999999999</v>
      </c>
      <c r="F107" s="5">
        <f ca="1">OFFSET('84p stat'!$H$1,A107*20,0)</f>
        <v>8573.5996140000007</v>
      </c>
      <c r="G107" s="5">
        <f ca="1">OFFSET('84p stat'!$K$1,A107*20,0)</f>
        <v>7671.8159839999998</v>
      </c>
      <c r="H107" s="5">
        <f ca="1">OFFSET('84p stat'!$N$1,A107*20,0)</f>
        <v>179.440414</v>
      </c>
    </row>
    <row r="108" spans="1:8" x14ac:dyDescent="0.25">
      <c r="A108">
        <v>25</v>
      </c>
      <c r="C108" t="str">
        <f ca="1">OFFSET('84p stat'!$A$1,A108*20,0)</f>
        <v>non CUDA AVX Time</v>
      </c>
      <c r="D108" s="5">
        <f ca="1">OFFSET('84p trace'!$R$56,(A108-1)*56,0)</f>
        <v>7514.6348000000007</v>
      </c>
      <c r="E108" s="5">
        <f ca="1">OFFSET('84p trace'!$S$56,(A108-1)*56,0)</f>
        <v>7224.1119999999983</v>
      </c>
      <c r="F108" s="5">
        <f ca="1">OFFSET('84p stat'!$H$1,A108*20,0)</f>
        <v>7223.9434540000002</v>
      </c>
      <c r="G108" s="5">
        <f ca="1">OFFSET('84p stat'!$K$1,A108*20,0)</f>
        <v>6736.3563039999999</v>
      </c>
      <c r="H108" s="5">
        <f ca="1">OFFSET('84p stat'!$N$1,A108*20,0)</f>
        <v>101.77249399999999</v>
      </c>
    </row>
    <row r="109" spans="1:8" x14ac:dyDescent="0.25">
      <c r="A109">
        <v>26</v>
      </c>
      <c r="C109" t="str">
        <f ca="1">OFFSET('84p stat'!$A$1,A109*20,0)</f>
        <v>non CUDA AVX</v>
      </c>
      <c r="D109" s="5">
        <f ca="1">OFFSET('84p trace'!$R$56,(A109-1)*56,0)</f>
        <v>14918.548000000001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 t="str">
        <f ca="1">OFFSET('84p stat'!$A$1,A110*20,0)</f>
        <v>non CUDA AVX non hash</v>
      </c>
      <c r="D110" s="5">
        <f ca="1">OFFSET('84p trace'!$R$56,(A110-1)*56,0)</f>
        <v>7154.532799999999</v>
      </c>
      <c r="E110" s="5">
        <f ca="1">OFFSET('84p trace'!$S$56,(A110-1)*56,0)</f>
        <v>6928.4343999999992</v>
      </c>
      <c r="F110" s="5">
        <f ca="1">OFFSET('84p stat'!$H$1,A110*20,0)</f>
        <v>6928.2543839999998</v>
      </c>
      <c r="G110" s="5">
        <f ca="1">OFFSET('84p stat'!$K$1,A110*20,0)</f>
        <v>6440.5863200000003</v>
      </c>
      <c r="H110" s="5">
        <f ca="1">OFFSET('84p stat'!$N$1,A110*20,0)</f>
        <v>99.021614</v>
      </c>
    </row>
    <row r="111" spans="1:8" x14ac:dyDescent="0.25">
      <c r="A111">
        <v>28</v>
      </c>
      <c r="C111" t="str">
        <f ca="1">OFFSET('84p stat'!$A$1,A111*20,0)</f>
        <v>non CUDA AVX_OMP Time</v>
      </c>
      <c r="D111" s="5">
        <f ca="1">OFFSET('84p trace'!$R$56,(A111-1)*56,0)</f>
        <v>14843.23</v>
      </c>
      <c r="E111" s="5">
        <f ca="1">OFFSET('84p trace'!$S$56,(A111-1)*56,0)</f>
        <v>14552.846000000001</v>
      </c>
      <c r="F111" s="5">
        <f ca="1">OFFSET('84p stat'!$H$1,A111*20,0)</f>
        <v>14552.674897999999</v>
      </c>
      <c r="G111" s="5">
        <f ca="1">OFFSET('84p stat'!$K$1,A111*20,0)</f>
        <v>14061.008948000001</v>
      </c>
      <c r="H111" s="5">
        <f ca="1">OFFSET('84p stat'!$N$1,A111*20,0)</f>
        <v>105.880526</v>
      </c>
    </row>
    <row r="112" spans="1:8" x14ac:dyDescent="0.25">
      <c r="A112">
        <v>29</v>
      </c>
      <c r="C112" t="str">
        <f ca="1">OFFSET('84p stat'!$A$1,A112*20,0)</f>
        <v>non CUDA AVX_OMP</v>
      </c>
      <c r="D112" s="5">
        <f ca="1">OFFSET('84p trace'!$R$56,(A112-1)*56,0)</f>
        <v>14826.707999999995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 t="str">
        <f ca="1">OFFSET('84p stat'!$A$1,A113*20,0)</f>
        <v>non CUDA AVX_OMP non hash</v>
      </c>
      <c r="D113" s="5">
        <f ca="1">OFFSET('84p trace'!$R$56,(A113-1)*56,0)</f>
        <v>14722.916000000003</v>
      </c>
      <c r="E113" s="5">
        <f ca="1">OFFSET('84p trace'!$S$56,(A113-1)*56,0)</f>
        <v>14497.522000000003</v>
      </c>
      <c r="F113" s="5">
        <f ca="1">OFFSET('84p stat'!$H$1,A113*20,0)</f>
        <v>14497.336353999999</v>
      </c>
      <c r="G113" s="5">
        <f ca="1">OFFSET('84p stat'!$K$1,A113*20,0)</f>
        <v>14005.460897999999</v>
      </c>
      <c r="H113" s="5">
        <f ca="1">OFFSET('84p stat'!$N$1,A113*20,0)</f>
        <v>101.443758</v>
      </c>
    </row>
    <row r="114" spans="1:8" x14ac:dyDescent="0.25">
      <c r="A114">
        <v>31</v>
      </c>
      <c r="C114" t="str">
        <f ca="1">OFFSET('84p stat'!$A$1,A114*20,0)</f>
        <v>CUDA ant add CPU_AVX Time</v>
      </c>
      <c r="D114" s="5">
        <f ca="1">OFFSET('84p trace'!$R$56,(A114-1)*56,0)</f>
        <v>19002.508000000002</v>
      </c>
      <c r="E114" s="5">
        <f ca="1">OFFSET('84p trace'!$S$56,(A114-1)*56,0)</f>
        <v>18754.625999999997</v>
      </c>
      <c r="F114" s="5">
        <f ca="1">OFFSET('84p stat'!$H$1,A114*20,0)</f>
        <v>18722.624726999999</v>
      </c>
      <c r="G114" s="5">
        <f ca="1">OFFSET('84p stat'!$K$1,A114*20,0)</f>
        <v>18220.543867</v>
      </c>
      <c r="H114" s="5">
        <f ca="1">OFFSET('84p stat'!$N$1,A114*20,0)</f>
        <v>110.867195</v>
      </c>
    </row>
    <row r="115" spans="1:8" x14ac:dyDescent="0.25">
      <c r="A115">
        <v>32</v>
      </c>
      <c r="C115" t="str">
        <f ca="1">OFFSET('84p stat'!$A$1,A115*20,0)</f>
        <v>non CUDA transp_AVX Time</v>
      </c>
      <c r="D115" s="5">
        <f ca="1">OFFSET('84p trace'!$R$56,(A115-1)*56,0)</f>
        <v>14672.266000000001</v>
      </c>
      <c r="E115" s="5">
        <f ca="1">OFFSET('84p trace'!$S$56,(A115-1)*56,0)</f>
        <v>14385.483999999999</v>
      </c>
      <c r="F115" s="5">
        <f ca="1">OFFSET('84p stat'!$H$1,A115*20,0)</f>
        <v>14385.255592</v>
      </c>
      <c r="G115" s="5">
        <f ca="1">OFFSET('84p stat'!$K$1,A115*20,0)</f>
        <v>13516.922166</v>
      </c>
      <c r="H115" s="5">
        <f ca="1">OFFSET('84p stat'!$N$1,A115*20,0)</f>
        <v>129.83395400000001</v>
      </c>
    </row>
    <row r="116" spans="1:8" x14ac:dyDescent="0.25">
      <c r="A116">
        <v>33</v>
      </c>
      <c r="C116" t="str">
        <f ca="1">OFFSET('84p stat'!$A$1,A116*20,0)</f>
        <v>non CUDA transp_AVX</v>
      </c>
      <c r="D116" s="5">
        <f ca="1">OFFSET('84p trace'!$R$56,(A116-1)*56,0)</f>
        <v>12204.797999999995</v>
      </c>
      <c r="E116" s="5">
        <f ca="1">OFFSET('84p trace'!$S$56,(A116-1)*56,0)</f>
        <v>0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non CUDA transp_AVX non hash</v>
      </c>
      <c r="D117" s="5">
        <f ca="1">OFFSET('84p trace'!$R$56,(A117-1)*56,0)</f>
        <v>8705.5362000000005</v>
      </c>
      <c r="E117" s="5">
        <f ca="1">OFFSET('84p trace'!$S$56,(A117-1)*56,0)</f>
        <v>8478.5927999999985</v>
      </c>
      <c r="F117" s="5">
        <f ca="1">OFFSET('84p stat'!$H$1,A117*20,0)</f>
        <v>8478.4045900000001</v>
      </c>
      <c r="G117" s="5">
        <f ca="1">OFFSET('84p stat'!$K$1,A117*20,0)</f>
        <v>7624.3800780000001</v>
      </c>
      <c r="H117" s="5">
        <f ca="1">OFFSET('84p stat'!$N$1,A117*20,0)</f>
        <v>127.817076</v>
      </c>
    </row>
    <row r="118" spans="1:8" x14ac:dyDescent="0.25">
      <c r="A118">
        <v>35</v>
      </c>
      <c r="C118" t="str">
        <f ca="1">OFFSET('84p stat'!$A$1,A118*20,0)</f>
        <v>non CUDA transp_AVX_OMP Time</v>
      </c>
      <c r="D118" s="5">
        <f ca="1">OFFSET('84p trace'!$R$56,(A118-1)*56,0)</f>
        <v>14656.306</v>
      </c>
      <c r="E118" s="5">
        <f ca="1">OFFSET('84p trace'!$S$56,(A118-1)*56,0)</f>
        <v>14368.898000000003</v>
      </c>
      <c r="F118" s="5">
        <f ca="1">OFFSET('84p stat'!$H$1,A118*20,0)</f>
        <v>14368.700258000001</v>
      </c>
      <c r="G118" s="5">
        <f ca="1">OFFSET('84p stat'!$K$1,A118*20,0)</f>
        <v>13494.826859999999</v>
      </c>
      <c r="H118" s="5">
        <f ca="1">OFFSET('84p stat'!$N$1,A118*20,0)</f>
        <v>131.398256</v>
      </c>
    </row>
    <row r="119" spans="1:8" x14ac:dyDescent="0.25">
      <c r="A119">
        <v>36</v>
      </c>
      <c r="C119" t="str">
        <f ca="1">OFFSET('84p stat'!$A$1,A119*20,0)</f>
        <v>non CUDA transp_AVX_OMP</v>
      </c>
      <c r="D119" s="5">
        <f ca="1">OFFSET('84p trace'!$R$56,(A119-1)*56,0)</f>
        <v>12200.862000000001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non CUDA transp_AVX_OMP non hash</v>
      </c>
      <c r="D120" s="5">
        <f ca="1">OFFSET('84p trace'!$R$56,(A120-1)*56,0)</f>
        <v>8690.1151999999984</v>
      </c>
      <c r="E120" s="5">
        <f ca="1">OFFSET('84p trace'!$S$56,(A120-1)*56,0)</f>
        <v>8463.3370000000014</v>
      </c>
      <c r="F120" s="5">
        <f ca="1">OFFSET('84p stat'!$H$1,A120*20,0)</f>
        <v>8463.1566600000006</v>
      </c>
      <c r="G120" s="5">
        <f ca="1">OFFSET('84p stat'!$K$1,A120*20,0)</f>
        <v>7606.8100320000003</v>
      </c>
      <c r="H120" s="5">
        <f ca="1">OFFSET('84p stat'!$N$1,A120*20,0)</f>
        <v>128.136156</v>
      </c>
    </row>
    <row r="121" spans="1:8" x14ac:dyDescent="0.25">
      <c r="A121">
        <v>38</v>
      </c>
      <c r="C121" t="str">
        <f ca="1">OFFSET('84p stat'!$A$1,A121*20,0)</f>
        <v>CUDA ant add CPU_AVX_transp Time</v>
      </c>
      <c r="D121" s="5">
        <f ca="1">OFFSET('84p trace'!$R$56,(A121-1)*56,0)</f>
        <v>21222.023999999998</v>
      </c>
      <c r="E121" s="5">
        <f ca="1">OFFSET('84p trace'!$S$56,(A121-1)*56,0)</f>
        <v>20981.817999999999</v>
      </c>
      <c r="F121" s="5">
        <f ca="1">OFFSET('84p stat'!$H$1,A121*20,0)</f>
        <v>20946.234375</v>
      </c>
      <c r="G121" s="5">
        <f ca="1">OFFSET('84p stat'!$K$1,A121*20,0)</f>
        <v>20057.292421999999</v>
      </c>
      <c r="H121" s="5">
        <f ca="1">OFFSET('84p stat'!$N$1,A121*20,0)</f>
        <v>140.07303300000001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87.344399999995403</v>
      </c>
      <c r="E138" s="5">
        <f ca="1">OFFSET('84p trace'!$V$56,(A31-1)*56,0)</f>
        <v>81.141984000002765</v>
      </c>
      <c r="F138" s="5">
        <f ca="1">OFFSET('84p stat'!$H$1,A138*20,1)</f>
        <v>31.917028999999999</v>
      </c>
      <c r="G138" s="5">
        <f ca="1">OFFSET('84p stat'!$K$1,A138*20,1)</f>
        <v>5.0205029999999997</v>
      </c>
      <c r="H138" s="5">
        <f ca="1">OFFSET('84p stat'!$N$1,A138*20,1)</f>
        <v>0.10237599999999999</v>
      </c>
      <c r="J138" s="5">
        <f ca="1">SUM(D138:H138)</f>
        <v>205.52629199999816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94.77929999998733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94.77929999998733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8643.2853760000235</v>
      </c>
      <c r="E140" s="5">
        <f ca="1">OFFSET('84p trace'!$V$56,(A33-1)*56,0)</f>
        <v>9177.9128159999655</v>
      </c>
      <c r="F140" s="5">
        <f ca="1">OFFSET('84p stat'!$H$1,A140*20,1)</f>
        <v>8183.427248</v>
      </c>
      <c r="G140" s="5">
        <f ca="1">OFFSET('84p stat'!$K$1,A140*20,1)</f>
        <v>246.42148399999999</v>
      </c>
      <c r="H140" s="5">
        <f ca="1">OFFSET('84p stat'!$N$1,A140*20,1)</f>
        <v>33.253416000000001</v>
      </c>
      <c r="J140" s="5">
        <f t="shared" ca="1" si="11"/>
        <v>26284.300339999987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34.856899999996074</v>
      </c>
      <c r="E141" s="5">
        <f ca="1">OFFSET('84p trace'!$V$56,(A34-1)*56,0)</f>
        <v>61.761855999999845</v>
      </c>
      <c r="F141" s="5">
        <f ca="1">OFFSET('84p stat'!$H$1,A141*20,1)</f>
        <v>6.342727</v>
      </c>
      <c r="G141" s="5">
        <f ca="1">OFFSET('84p stat'!$K$1,A141*20,1)</f>
        <v>1.1182319999999999</v>
      </c>
      <c r="H141" s="5">
        <f ca="1">OFFSET('84p stat'!$N$1,A141*20,1)</f>
        <v>3.16E-3</v>
      </c>
      <c r="J141" s="5">
        <f t="shared" ca="1" si="11"/>
        <v>104.08287499999592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30.74521599999434</v>
      </c>
      <c r="E142" s="5">
        <f ca="1">OFFSET('84p trace'!$V$56,(A35-1)*56,0)</f>
        <v>73.015263999993692</v>
      </c>
      <c r="F142" s="5">
        <f ca="1">OFFSET('84p stat'!$H$1,A142*20,1)</f>
        <v>2.954879</v>
      </c>
      <c r="G142" s="5">
        <f ca="1">OFFSET('84p stat'!$K$1,A142*20,1)</f>
        <v>0.92647299999999999</v>
      </c>
      <c r="H142" s="5">
        <f ca="1">OFFSET('84p stat'!$N$1,A142*20,1)</f>
        <v>8.8099999999999995E-4</v>
      </c>
      <c r="J142" s="5">
        <f t="shared" ca="1" si="11"/>
        <v>107.64271299998805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38.074499999998523</v>
      </c>
      <c r="E143" s="5">
        <f ca="1">OFFSET('84p trace'!$V$56,(A36-1)*56,0)</f>
        <v>38.081663999998078</v>
      </c>
      <c r="F143" s="5">
        <f ca="1">OFFSET('84p stat'!$H$1,A143*20,1)</f>
        <v>5.8630610000000001</v>
      </c>
      <c r="G143" s="5">
        <f ca="1">OFFSET('84p stat'!$K$1,A143*20,1)</f>
        <v>0.53650799999999998</v>
      </c>
      <c r="H143" s="5">
        <f ca="1">OFFSET('84p stat'!$N$1,A143*20,1)</f>
        <v>2.3140000000000001E-3</v>
      </c>
      <c r="J143" s="5">
        <f t="shared" ca="1" si="11"/>
        <v>82.558046999996606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5024953875040.334</v>
      </c>
      <c r="E144" s="5">
        <f ca="1">OFFSET('84p trace'!$V$56,(A37-1)*56,0)</f>
        <v>5170.2640000000229</v>
      </c>
      <c r="F144" s="5">
        <f ca="1">OFFSET('84p stat'!$H$1,A144*20,1)</f>
        <v>5164.4336110000004</v>
      </c>
      <c r="G144" s="5">
        <f ca="1">OFFSET('84p stat'!$K$1,A144*20,1)</f>
        <v>5146.9444439999997</v>
      </c>
      <c r="H144" s="5">
        <f ca="1">OFFSET('84p stat'!$N$1,A144*20,1)</f>
        <v>21.385065999999998</v>
      </c>
      <c r="J144" s="5">
        <f t="shared" ca="1" si="11"/>
        <v>5024953890543.3604</v>
      </c>
    </row>
    <row r="145" spans="1:10" x14ac:dyDescent="0.25">
      <c r="A145">
        <v>8</v>
      </c>
      <c r="C145" t="str">
        <f ca="1">OFFSET('84p stat'!$A$1,A145*20,0)</f>
        <v>CUDA ant add CPU12</v>
      </c>
      <c r="D145" s="5">
        <f ca="1">OFFSET('84p trace'!$U$56,(A38-1)*56,0)</f>
        <v>217334.22550400018</v>
      </c>
      <c r="E145" s="5">
        <f ca="1">OFFSET('84p trace'!$V$56,(A38-1)*56,0)</f>
        <v>221777.48250000007</v>
      </c>
      <c r="F145" s="5">
        <f ca="1">OFFSET('84p stat'!$H$1,A145*20,1)</f>
        <v>224512.38000999999</v>
      </c>
      <c r="G145" s="5">
        <f ca="1">OFFSET('84p stat'!$K$1,A145*20,1)</f>
        <v>226340.420747</v>
      </c>
      <c r="H145" s="5">
        <f ca="1">OFFSET('84p stat'!$N$1,A145*20,1)</f>
        <v>6.9285399999999999</v>
      </c>
      <c r="J145" s="5">
        <f t="shared" ca="1" si="11"/>
        <v>889971.43730100023</v>
      </c>
    </row>
    <row r="146" spans="1:10" x14ac:dyDescent="0.25">
      <c r="A146">
        <v>9</v>
      </c>
      <c r="C146" t="str">
        <f ca="1">OFFSET('84p stat'!$A$1,A146*20,0)</f>
        <v>CUDA opt</v>
      </c>
      <c r="D146" s="5">
        <f ca="1">OFFSET('84p trace'!$U$56,(A39-1)*56,0)</f>
        <v>54.857235999994955</v>
      </c>
      <c r="E146" s="5">
        <f ca="1">OFFSET('84p trace'!$V$56,(A39-1)*56,0)</f>
        <v>0</v>
      </c>
      <c r="F146" s="5">
        <f ca="1">OFFSET('84p stat'!$H$1,A146*20,1)</f>
        <v>0</v>
      </c>
      <c r="G146" s="5">
        <f ca="1">OFFSET('84p stat'!$K$1,A146*20,1)</f>
        <v>0</v>
      </c>
      <c r="H146" s="5">
        <f ca="1">OFFSET('84p stat'!$N$1,A146*20,1)</f>
        <v>0</v>
      </c>
      <c r="J146" s="5">
        <f t="shared" ca="1" si="11"/>
        <v>54.857235999994955</v>
      </c>
    </row>
    <row r="147" spans="1:10" x14ac:dyDescent="0.25">
      <c r="A147">
        <v>10</v>
      </c>
      <c r="C147" t="str">
        <f ca="1">OFFSET('84p stat'!$A$1,A147*20,0)</f>
        <v>CUDA opt Time</v>
      </c>
      <c r="D147" s="5">
        <f ca="1">OFFSET('84p trace'!$U$56,(A40-1)*56,0)</f>
        <v>81.768896000000865</v>
      </c>
      <c r="E147" s="5">
        <f ca="1">OFFSET('84p trace'!$V$56,(A40-1)*56,0)</f>
        <v>53.94150399999932</v>
      </c>
      <c r="F147" s="5">
        <f ca="1">OFFSET('84p stat'!$H$1,A147*20,1)</f>
        <v>18.031656999999999</v>
      </c>
      <c r="G147" s="5">
        <f ca="1">OFFSET('84p stat'!$K$1,A147*20,1)</f>
        <v>3.5769359999999999</v>
      </c>
      <c r="H147" s="5">
        <f ca="1">OFFSET('84p stat'!$N$1,A147*20,1)</f>
        <v>0</v>
      </c>
      <c r="J147" s="5">
        <f t="shared" ca="1" si="11"/>
        <v>157.31899300000018</v>
      </c>
    </row>
    <row r="148" spans="1:10" x14ac:dyDescent="0.25">
      <c r="A148">
        <v>11</v>
      </c>
      <c r="C148" t="str">
        <f ca="1">OFFSET('84p stat'!$A$1,A148*20,0)</f>
        <v>CUDA opt non hash</v>
      </c>
      <c r="D148" s="5">
        <f ca="1">OFFSET('84p trace'!$U$56,(A41-1)*56,0)</f>
        <v>93.477904000001686</v>
      </c>
      <c r="E148" s="5">
        <f ca="1">OFFSET('84p trace'!$V$56,(A41-1)*56,0)</f>
        <v>98.266500000002864</v>
      </c>
      <c r="F148" s="5">
        <f ca="1">OFFSET('84p stat'!$H$1,A148*20,1)</f>
        <v>28.707654000000002</v>
      </c>
      <c r="G148" s="5">
        <f ca="1">OFFSET('84p stat'!$K$1,A148*20,1)</f>
        <v>3.1320380000000001</v>
      </c>
      <c r="H148" s="5">
        <f ca="1">OFFSET('84p stat'!$N$1,A148*20,1)</f>
        <v>0</v>
      </c>
      <c r="J148" s="5">
        <f t="shared" ca="1" si="11"/>
        <v>223.58409600000454</v>
      </c>
    </row>
    <row r="149" spans="1:10" x14ac:dyDescent="0.25">
      <c r="A149">
        <v>12</v>
      </c>
      <c r="C149" t="str">
        <f ca="1">OFFSET('84p stat'!$A$1,A149*20,0)</f>
        <v>CUDA opt ant</v>
      </c>
      <c r="D149" s="5">
        <f ca="1">OFFSET('84p trace'!$U$56,(A42-1)*56,0)</f>
        <v>64.219396000000103</v>
      </c>
      <c r="E149" s="5">
        <f ca="1">OFFSET('84p trace'!$V$56,(A42-1)*56,0)</f>
        <v>55.859443999992301</v>
      </c>
      <c r="F149" s="5">
        <f ca="1">OFFSET('84p stat'!$H$1,A149*20,1)</f>
        <v>15.716473000000001</v>
      </c>
      <c r="G149" s="5">
        <f ca="1">OFFSET('84p stat'!$K$1,A149*20,1)</f>
        <v>1.113507</v>
      </c>
      <c r="H149" s="5">
        <f ca="1">OFFSET('84p stat'!$N$1,A149*20,1)</f>
        <v>0</v>
      </c>
      <c r="J149" s="5">
        <f t="shared" ca="1" si="11"/>
        <v>136.9088199999924</v>
      </c>
    </row>
    <row r="150" spans="1:10" x14ac:dyDescent="0.25">
      <c r="A150">
        <v>13</v>
      </c>
      <c r="C150" t="str">
        <f ca="1">OFFSET('84p stat'!$A$1,A150*20,0)</f>
        <v>CUDA opt ant non hash</v>
      </c>
      <c r="D150" s="5">
        <f ca="1">OFFSET('84p trace'!$U$56,(A43-1)*56,0)</f>
        <v>19521.930275999992</v>
      </c>
      <c r="E150" s="5">
        <f ca="1">OFFSET('84p trace'!$V$56,(A43-1)*56,0)</f>
        <v>19493.664800000035</v>
      </c>
      <c r="F150" s="5">
        <f ca="1">OFFSET('84p stat'!$H$1,A150*20,1)</f>
        <v>19308.590767000002</v>
      </c>
      <c r="G150" s="5">
        <f ca="1">OFFSET('84p stat'!$K$1,A150*20,1)</f>
        <v>1277.7281359999999</v>
      </c>
      <c r="H150" s="5">
        <f ca="1">OFFSET('84p stat'!$N$1,A150*20,1)</f>
        <v>0</v>
      </c>
      <c r="J150" s="5">
        <f t="shared" ca="1" si="11"/>
        <v>59601.913979000026</v>
      </c>
    </row>
    <row r="151" spans="1:10" x14ac:dyDescent="0.25">
      <c r="A151">
        <v>14</v>
      </c>
      <c r="C151" t="str">
        <f ca="1">OFFSET('84p stat'!$A$1,A151*20,0)</f>
        <v>CUDA opt ant par</v>
      </c>
      <c r="D151" s="5">
        <f ca="1">OFFSET('84p trace'!$U$56,(A44-1)*56,0)</f>
        <v>118.88448399999248</v>
      </c>
      <c r="E151" s="5">
        <f ca="1">OFFSET('84p trace'!$V$56,(A44-1)*56,0)</f>
        <v>102.28936399999249</v>
      </c>
      <c r="F151" s="5">
        <f ca="1">OFFSET('84p stat'!$H$1,A151*20,1)</f>
        <v>64.161472000000003</v>
      </c>
      <c r="G151" s="5">
        <f ca="1">OFFSET('84p stat'!$K$1,A151*20,1)</f>
        <v>59.471209999999999</v>
      </c>
      <c r="H151" s="5">
        <f ca="1">OFFSET('84p stat'!$N$1,A151*20,1)</f>
        <v>0</v>
      </c>
      <c r="J151" s="5">
        <f t="shared" ref="J151:J166" ca="1" si="12">SUM(D151:H151)</f>
        <v>344.80652999998495</v>
      </c>
    </row>
    <row r="152" spans="1:10" x14ac:dyDescent="0.25">
      <c r="A152">
        <v>15</v>
      </c>
      <c r="C152" t="str">
        <f ca="1">OFFSET('84p stat'!$A$1,A152*20,0)</f>
        <v>non CUDA Time</v>
      </c>
      <c r="D152" s="5">
        <f ca="1">OFFSET('84p trace'!$U$56,(A45-1)*56,0)</f>
        <v>19159.789639040009</v>
      </c>
      <c r="E152" s="5">
        <f ca="1">OFFSET('84p trace'!$V$56,(A45-1)*56,0)</f>
        <v>19008.354405440008</v>
      </c>
      <c r="F152" s="5">
        <f ca="1">OFFSET('84p stat'!$H$1,A152*20,1)</f>
        <v>19007.547104000001</v>
      </c>
      <c r="G152" s="5">
        <f ca="1">OFFSET('84p stat'!$K$1,A152*20,1)</f>
        <v>17166.765094999999</v>
      </c>
      <c r="H152" s="5">
        <f ca="1">OFFSET('84p stat'!$N$1,A152*20,1)</f>
        <v>14.643746999999999</v>
      </c>
      <c r="J152" s="5">
        <f t="shared" ca="1" si="12"/>
        <v>74357.099990480012</v>
      </c>
    </row>
    <row r="153" spans="1:10" x14ac:dyDescent="0.25">
      <c r="A153">
        <v>16</v>
      </c>
      <c r="C153" t="str">
        <f ca="1">OFFSET('84p stat'!$A$1,A153*20,0)</f>
        <v>non CUDA</v>
      </c>
      <c r="D153" s="5">
        <f ca="1">OFFSET('84p trace'!$U$56,(A46-1)*56,0)</f>
        <v>58513.708643999991</v>
      </c>
      <c r="E153" s="5">
        <f ca="1">OFFSET('84p trace'!$V$56,(A46-1)*56,0)</f>
        <v>0</v>
      </c>
      <c r="F153" s="5">
        <f ca="1">OFFSET('84p stat'!$H$1,A153*20,1)</f>
        <v>0</v>
      </c>
      <c r="G153" s="5">
        <f ca="1">OFFSET('84p stat'!$K$1,A153*20,1)</f>
        <v>0</v>
      </c>
      <c r="H153" s="5">
        <f ca="1">OFFSET('84p stat'!$N$1,A153*20,1)</f>
        <v>0</v>
      </c>
      <c r="J153" s="5">
        <f t="shared" ca="1" si="12"/>
        <v>58513.708643999991</v>
      </c>
    </row>
    <row r="154" spans="1:10" x14ac:dyDescent="0.25">
      <c r="A154">
        <v>17</v>
      </c>
      <c r="C154" t="str">
        <f ca="1">OFFSET('84p stat'!$A$1,A154*20,0)</f>
        <v>non CUDA non hash</v>
      </c>
      <c r="D154" s="5">
        <f ca="1">OFFSET('84p trace'!$U$56,(A47-1)*56,0)</f>
        <v>22814.879146440002</v>
      </c>
      <c r="E154" s="5">
        <f ca="1">OFFSET('84p trace'!$V$56,(A47-1)*56,0)</f>
        <v>22668.864777759984</v>
      </c>
      <c r="F154" s="5">
        <f ca="1">OFFSET('84p stat'!$H$1,A154*20,1)</f>
        <v>22669.652504000001</v>
      </c>
      <c r="G154" s="5">
        <f ca="1">OFFSET('84p stat'!$K$1,A154*20,1)</f>
        <v>20550.943319999998</v>
      </c>
      <c r="H154" s="5">
        <f ca="1">OFFSET('84p stat'!$N$1,A154*20,1)</f>
        <v>12.276996</v>
      </c>
      <c r="J154" s="5">
        <f t="shared" ca="1" si="12"/>
        <v>88716.616744199971</v>
      </c>
    </row>
    <row r="155" spans="1:10" x14ac:dyDescent="0.25">
      <c r="A155">
        <v>18</v>
      </c>
      <c r="C155" t="str">
        <f ca="1">OFFSET('84p stat'!$A$1,A155*20,0)</f>
        <v>Classic ACO</v>
      </c>
      <c r="D155" s="5">
        <f ca="1">OFFSET('84p trace'!$U$56,(A48-1)*56,0)</f>
        <v>398533422.86240005</v>
      </c>
      <c r="E155" s="5">
        <f ca="1">OFFSET('84p trace'!$V$56,(A48-1)*56,0)</f>
        <v>396701519.59359986</v>
      </c>
      <c r="F155" s="5">
        <f ca="1">OFFSET('84p stat'!$H$1,A155*20,1)</f>
        <v>396707088.79235798</v>
      </c>
      <c r="G155" s="5">
        <f ca="1">OFFSET('84p stat'!$K$1,A155*20,1)</f>
        <v>396750032.64598101</v>
      </c>
      <c r="H155" s="5">
        <f ca="1">OFFSET('84p stat'!$N$1,A155*20,1)</f>
        <v>66.765568000000002</v>
      </c>
      <c r="J155" s="5">
        <f t="shared" ca="1" si="12"/>
        <v>1588692130.6599069</v>
      </c>
    </row>
    <row r="156" spans="1:10" x14ac:dyDescent="0.25">
      <c r="A156">
        <v>19</v>
      </c>
      <c r="C156" t="str">
        <f ca="1">OFFSET('84p stat'!$A$1,A156*20,0)</f>
        <v>Classic ACO non hash</v>
      </c>
      <c r="D156" s="5">
        <f ca="1">OFFSET('84p trace'!$U$56,(A49-1)*56,0)</f>
        <v>13480051561.752399</v>
      </c>
      <c r="E156" s="5">
        <f ca="1">OFFSET('84p trace'!$V$56,(A49-1)*56,0)</f>
        <v>13452227734.9536</v>
      </c>
      <c r="F156" s="5">
        <f ca="1">OFFSET('84p stat'!$H$1,A156*20,1)</f>
        <v>13448795879.555201</v>
      </c>
      <c r="G156" s="5">
        <f ca="1">OFFSET('84p stat'!$K$1,A156*20,1)</f>
        <v>13390383464.390499</v>
      </c>
      <c r="H156" s="5">
        <f ca="1">OFFSET('84p stat'!$N$1,A156*20,1)</f>
        <v>25813.979562</v>
      </c>
      <c r="J156" s="5">
        <f t="shared" ca="1" si="12"/>
        <v>53771484454.631264</v>
      </c>
    </row>
    <row r="157" spans="1:10" x14ac:dyDescent="0.25">
      <c r="A157">
        <v>20</v>
      </c>
      <c r="C157" t="str">
        <f ca="1">OFFSET('84p stat'!$A$1,A157*20,0)</f>
        <v>omp</v>
      </c>
      <c r="D157" s="5">
        <f ca="1">OFFSET('84p trace'!$U$56,(A50-1)*56,0)</f>
        <v>31597.051699999967</v>
      </c>
      <c r="E157" s="5">
        <f ca="1">OFFSET('84p trace'!$V$56,(A50-1)*56,0)</f>
        <v>31575.404755999996</v>
      </c>
      <c r="F157" s="5">
        <f ca="1">OFFSET('84p stat'!$H$1,A157*20,1)</f>
        <v>31575.947190999999</v>
      </c>
      <c r="G157" s="5">
        <f ca="1">OFFSET('84p stat'!$K$1,A157*20,1)</f>
        <v>33512.687554999997</v>
      </c>
      <c r="H157" s="5">
        <f ca="1">OFFSET('84p stat'!$N$1,A157*20,1)</f>
        <v>15.601205999999999</v>
      </c>
      <c r="J157" s="5">
        <f t="shared" ca="1" si="12"/>
        <v>128276.69240799997</v>
      </c>
    </row>
    <row r="158" spans="1:10" x14ac:dyDescent="0.25">
      <c r="A158">
        <v>21</v>
      </c>
      <c r="C158" t="str">
        <f ca="1">OFFSET('84p stat'!$A$1,A158*20,0)</f>
        <v>omp non hash</v>
      </c>
      <c r="D158" s="5">
        <f ca="1">OFFSET('84p trace'!$U$56,(A51-1)*56,0)</f>
        <v>29616.426995999991</v>
      </c>
      <c r="E158" s="5">
        <f ca="1">OFFSET('84p trace'!$V$56,(A51-1)*56,0)</f>
        <v>29696.128815999975</v>
      </c>
      <c r="F158" s="5">
        <f ca="1">OFFSET('84p stat'!$H$1,A158*20,1)</f>
        <v>29696.031423</v>
      </c>
      <c r="G158" s="5">
        <f ca="1">OFFSET('84p stat'!$K$1,A158*20,1)</f>
        <v>31433.068986999999</v>
      </c>
      <c r="H158" s="5">
        <f ca="1">OFFSET('84p stat'!$N$1,A158*20,1)</f>
        <v>10.710651</v>
      </c>
      <c r="J158" s="5">
        <f t="shared" ca="1" si="12"/>
        <v>120452.36687299996</v>
      </c>
    </row>
    <row r="159" spans="1:10" x14ac:dyDescent="0.25">
      <c r="A159">
        <v>22</v>
      </c>
      <c r="C159" t="str">
        <f ca="1">OFFSET('84p stat'!$A$1,A159*20,0)</f>
        <v>non CUDA transp Time</v>
      </c>
      <c r="D159" s="5">
        <f ca="1">OFFSET('84p trace'!$U$56,(A52-1)*56,0)</f>
        <v>16837.12928399997</v>
      </c>
      <c r="E159" s="5">
        <f ca="1">OFFSET('84p trace'!$V$56,(A52-1)*56,0)</f>
        <v>16772.165984000014</v>
      </c>
      <c r="F159" s="5">
        <f ca="1">OFFSET('84p stat'!$H$1,A159*20,1)</f>
        <v>16773.533323</v>
      </c>
      <c r="G159" s="5">
        <f ca="1">OFFSET('84p stat'!$K$1,A159*20,1)</f>
        <v>16027.702133999999</v>
      </c>
      <c r="H159" s="5">
        <f ca="1">OFFSET('84p stat'!$N$1,A159*20,1)</f>
        <v>14.349659000000001</v>
      </c>
      <c r="J159" s="5">
        <f t="shared" ca="1" si="12"/>
        <v>66424.880383999989</v>
      </c>
    </row>
    <row r="160" spans="1:10" x14ac:dyDescent="0.25">
      <c r="A160">
        <v>23</v>
      </c>
      <c r="C160" t="str">
        <f ca="1">OFFSET('84p stat'!$A$1,A160*20,0)</f>
        <v>non CUDA transp</v>
      </c>
      <c r="D160" s="5">
        <f ca="1">OFFSET('84p trace'!$U$56,(A53-1)*56,0)</f>
        <v>6094.0335239999749</v>
      </c>
      <c r="E160" s="5">
        <f ca="1">OFFSET('84p trace'!$V$56,(A53-1)*56,0)</f>
        <v>0</v>
      </c>
      <c r="F160" s="5">
        <f ca="1">OFFSET('84p stat'!$H$1,A160*20,1)</f>
        <v>0</v>
      </c>
      <c r="G160" s="5">
        <f ca="1">OFFSET('84p stat'!$K$1,A160*20,1)</f>
        <v>0</v>
      </c>
      <c r="H160" s="5">
        <f ca="1">OFFSET('84p stat'!$N$1,A160*20,1)</f>
        <v>0</v>
      </c>
      <c r="J160" s="5">
        <f t="shared" ca="1" si="12"/>
        <v>6094.0335239999749</v>
      </c>
    </row>
    <row r="161" spans="1:10" x14ac:dyDescent="0.25">
      <c r="A161">
        <v>24</v>
      </c>
      <c r="C161" t="str">
        <f ca="1">OFFSET('84p stat'!$A$1,A161*20,0)</f>
        <v>non CUDA transp non hash</v>
      </c>
      <c r="D161" s="5">
        <f ca="1">OFFSET('84p trace'!$U$56,(A54-1)*56,0)</f>
        <v>42916.314667040038</v>
      </c>
      <c r="E161" s="5">
        <f ca="1">OFFSET('84p trace'!$V$56,(A54-1)*56,0)</f>
        <v>42880.80711235998</v>
      </c>
      <c r="F161" s="5">
        <f ca="1">OFFSET('84p stat'!$H$1,A161*20,1)</f>
        <v>42881.029161999999</v>
      </c>
      <c r="G161" s="5">
        <f ca="1">OFFSET('84p stat'!$K$1,A161*20,1)</f>
        <v>42135.258045000002</v>
      </c>
      <c r="H161" s="5">
        <f ca="1">OFFSET('84p stat'!$N$1,A161*20,1)</f>
        <v>12.028914</v>
      </c>
      <c r="J161" s="5">
        <f t="shared" ca="1" si="12"/>
        <v>170825.43790039999</v>
      </c>
    </row>
    <row r="162" spans="1:10" x14ac:dyDescent="0.25">
      <c r="A162">
        <v>25</v>
      </c>
      <c r="C162" t="str">
        <f ca="1">OFFSET('84p stat'!$A$1,A162*20,0)</f>
        <v>non CUDA AVX Time</v>
      </c>
      <c r="D162" s="5">
        <f ca="1">OFFSET('84p trace'!$U$56,(A55-1)*56,0)</f>
        <v>11152.252068960006</v>
      </c>
      <c r="E162" s="5">
        <f ca="1">OFFSET('84p trace'!$V$56,(A55-1)*56,0)</f>
        <v>10960.76385600001</v>
      </c>
      <c r="F162" s="5">
        <f ca="1">OFFSET('84p stat'!$H$1,A162*20,1)</f>
        <v>10962.083465</v>
      </c>
      <c r="G162" s="5">
        <f ca="1">OFFSET('84p stat'!$K$1,A162*20,1)</f>
        <v>9213.3581169999998</v>
      </c>
      <c r="H162" s="5">
        <f ca="1">OFFSET('84p stat'!$N$1,A162*20,1)</f>
        <v>11.457775</v>
      </c>
      <c r="J162" s="5">
        <f t="shared" ca="1" si="12"/>
        <v>42299.915281960013</v>
      </c>
    </row>
    <row r="163" spans="1:10" x14ac:dyDescent="0.25">
      <c r="A163">
        <v>26</v>
      </c>
      <c r="C163" t="str">
        <f ca="1">OFFSET('84p stat'!$A$1,A163*20,0)</f>
        <v>non CUDA AVX</v>
      </c>
      <c r="D163" s="5">
        <f ca="1">OFFSET('84p trace'!$U$56,(A56-1)*56,0)</f>
        <v>17102.946895999987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12"/>
        <v>17102.946895999987</v>
      </c>
    </row>
    <row r="164" spans="1:10" x14ac:dyDescent="0.25">
      <c r="A164">
        <v>27</v>
      </c>
      <c r="C164" t="str">
        <f ca="1">OFFSET('84p stat'!$A$1,A164*20,0)</f>
        <v>non CUDA AVX non hash</v>
      </c>
      <c r="D164" s="5">
        <f ca="1">OFFSET('84p trace'!$U$56,(A57-1)*56,0)</f>
        <v>19549.115536160021</v>
      </c>
      <c r="E164" s="5">
        <f ca="1">OFFSET('84p trace'!$V$56,(A57-1)*56,0)</f>
        <v>19320.700236640008</v>
      </c>
      <c r="F164" s="5">
        <f ca="1">OFFSET('84p stat'!$H$1,A164*20,1)</f>
        <v>19320.996751999999</v>
      </c>
      <c r="G164" s="5">
        <f ca="1">OFFSET('84p stat'!$K$1,A164*20,1)</f>
        <v>16435.690981</v>
      </c>
      <c r="H164" s="5">
        <f ca="1">OFFSET('84p stat'!$N$1,A164*20,1)</f>
        <v>27.103407000000001</v>
      </c>
      <c r="J164" s="5">
        <f t="shared" ca="1" si="12"/>
        <v>74653.606912800038</v>
      </c>
    </row>
    <row r="165" spans="1:10" x14ac:dyDescent="0.25">
      <c r="A165">
        <v>28</v>
      </c>
      <c r="C165" t="str">
        <f ca="1">OFFSET('84p stat'!$A$1,A165*20,0)</f>
        <v>non CUDA AVX_OMP Time</v>
      </c>
      <c r="D165" s="5">
        <f ca="1">OFFSET('84p trace'!$U$56,(A58-1)*56,0)</f>
        <v>22218.502899999974</v>
      </c>
      <c r="E165" s="5">
        <f ca="1">OFFSET('84p trace'!$V$56,(A58-1)*56,0)</f>
        <v>22672.018484000015</v>
      </c>
      <c r="F165" s="5">
        <f ca="1">OFFSET('84p stat'!$H$1,A165*20,1)</f>
        <v>22671.952742000001</v>
      </c>
      <c r="G165" s="5">
        <f ca="1">OFFSET('84p stat'!$K$1,A165*20,1)</f>
        <v>23949.512827999999</v>
      </c>
      <c r="H165" s="5">
        <f ca="1">OFFSET('84p stat'!$N$1,A165*20,1)</f>
        <v>11.455743</v>
      </c>
      <c r="J165" s="5">
        <f t="shared" ca="1" si="12"/>
        <v>91523.442696999991</v>
      </c>
    </row>
    <row r="166" spans="1:10" x14ac:dyDescent="0.25">
      <c r="A166">
        <v>29</v>
      </c>
      <c r="C166" t="str">
        <f ca="1">OFFSET('84p stat'!$A$1,A166*20,0)</f>
        <v>non CUDA AVX_OMP</v>
      </c>
      <c r="D166" s="5">
        <f ca="1">OFFSET('84p trace'!$U$56,(A59-1)*56,0)</f>
        <v>226574.12113600009</v>
      </c>
      <c r="E166" s="5">
        <f ca="1">OFFSET('84p trace'!$V$56,(A59-1)*56,0)</f>
        <v>0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>
        <f t="shared" ca="1" si="12"/>
        <v>226574.12113600009</v>
      </c>
    </row>
    <row r="167" spans="1:10" x14ac:dyDescent="0.25">
      <c r="A167">
        <v>30</v>
      </c>
      <c r="C167" t="str">
        <f ca="1">OFFSET('84p stat'!$A$1,A167*20,0)</f>
        <v>non CUDA AVX_OMP non hash</v>
      </c>
      <c r="D167" s="5">
        <f ca="1">OFFSET('84p trace'!$U$56,(A60-1)*56,0)</f>
        <v>21840.937343999998</v>
      </c>
      <c r="E167" s="5">
        <f ca="1">OFFSET('84p trace'!$V$56,(A60-1)*56,0)</f>
        <v>21919.188115999983</v>
      </c>
      <c r="F167" s="5">
        <f ca="1">OFFSET('84p stat'!$H$1,A167*20,1)</f>
        <v>21917.791577</v>
      </c>
      <c r="G167" s="5">
        <f ca="1">OFFSET('84p stat'!$K$1,A167*20,1)</f>
        <v>24725.300276999998</v>
      </c>
      <c r="H167" s="5">
        <f ca="1">OFFSET('84p stat'!$N$1,A167*20,1)</f>
        <v>13.611304000000001</v>
      </c>
      <c r="J167" s="5">
        <f t="shared" ref="J167:J187" ca="1" si="13">SUM(D167:H167)</f>
        <v>90416.828617999985</v>
      </c>
    </row>
    <row r="168" spans="1:10" x14ac:dyDescent="0.25">
      <c r="A168">
        <v>31</v>
      </c>
      <c r="C168" t="str">
        <f ca="1">OFFSET('84p stat'!$A$1,A168*20,0)</f>
        <v>CUDA ant add CPU_AVX Time</v>
      </c>
      <c r="D168" s="5">
        <f ca="1">OFFSET('84p trace'!$U$56,(A61-1)*56,0)</f>
        <v>619.67993599999306</v>
      </c>
      <c r="E168" s="5">
        <f ca="1">OFFSET('84p trace'!$V$56,(A61-1)*56,0)</f>
        <v>603.50272399999665</v>
      </c>
      <c r="F168" s="5">
        <f ca="1">OFFSET('84p stat'!$H$1,A168*20,1)</f>
        <v>411.33961199999999</v>
      </c>
      <c r="G168" s="5">
        <f ca="1">OFFSET('84p stat'!$K$1,A168*20,1)</f>
        <v>166.67610199999999</v>
      </c>
      <c r="H168" s="5">
        <f ca="1">OFFSET('84p stat'!$N$1,A168*20,1)</f>
        <v>19.423743999999999</v>
      </c>
      <c r="J168" s="5">
        <f t="shared" ca="1" si="13"/>
        <v>1820.6221179999895</v>
      </c>
    </row>
    <row r="169" spans="1:10" x14ac:dyDescent="0.25">
      <c r="A169">
        <v>32</v>
      </c>
      <c r="C169" t="str">
        <f ca="1">OFFSET('84p stat'!$A$1,A169*20,0)</f>
        <v>non CUDA transp_AVX Time</v>
      </c>
      <c r="D169" s="5">
        <f ca="1">OFFSET('84p trace'!$U$56,(A62-1)*56,0)</f>
        <v>12986.618644000006</v>
      </c>
      <c r="E169" s="5">
        <f ca="1">OFFSET('84p trace'!$V$56,(A62-1)*56,0)</f>
        <v>12936.20494399999</v>
      </c>
      <c r="F169" s="5">
        <f ca="1">OFFSET('84p stat'!$H$1,A169*20,1)</f>
        <v>12938.608834000001</v>
      </c>
      <c r="G169" s="5">
        <f ca="1">OFFSET('84p stat'!$K$1,A169*20,1)</f>
        <v>12549.928932999999</v>
      </c>
      <c r="H169" s="5">
        <f ca="1">OFFSET('84p stat'!$N$1,A169*20,1)</f>
        <v>8.9594860000000001</v>
      </c>
      <c r="J169" s="5">
        <f t="shared" ca="1" si="13"/>
        <v>51420.320841000001</v>
      </c>
    </row>
    <row r="170" spans="1:10" x14ac:dyDescent="0.25">
      <c r="A170">
        <v>33</v>
      </c>
      <c r="C170" t="str">
        <f ca="1">OFFSET('84p stat'!$A$1,A170*20,0)</f>
        <v>non CUDA transp_AVX</v>
      </c>
      <c r="D170" s="5">
        <f ca="1">OFFSET('84p trace'!$U$56,(A63-1)*56,0)</f>
        <v>9173.9193959999557</v>
      </c>
      <c r="E170" s="5">
        <f ca="1">OFFSET('84p trace'!$V$56,(A63-1)*56,0)</f>
        <v>0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>
        <f t="shared" ca="1" si="13"/>
        <v>9173.9193959999557</v>
      </c>
    </row>
    <row r="171" spans="1:10" x14ac:dyDescent="0.25">
      <c r="A171">
        <v>34</v>
      </c>
      <c r="C171" t="str">
        <f ca="1">OFFSET('84p stat'!$A$1,A171*20,0)</f>
        <v>non CUDA transp_AVX non hash</v>
      </c>
      <c r="D171" s="5">
        <f ca="1">OFFSET('84p trace'!$U$56,(A64-1)*56,0)</f>
        <v>5671.3480395600018</v>
      </c>
      <c r="E171" s="5">
        <f ca="1">OFFSET('84p trace'!$V$56,(A64-1)*56,0)</f>
        <v>5646.4415481599981</v>
      </c>
      <c r="F171" s="5">
        <f ca="1">OFFSET('84p stat'!$H$1,A171*20,1)</f>
        <v>5646.5806679999996</v>
      </c>
      <c r="G171" s="5">
        <f ca="1">OFFSET('84p stat'!$K$1,A171*20,1)</f>
        <v>5192.519988</v>
      </c>
      <c r="H171" s="5">
        <f ca="1">OFFSET('84p stat'!$N$1,A171*20,1)</f>
        <v>12.810029</v>
      </c>
      <c r="J171" s="5">
        <f t="shared" ca="1" si="13"/>
        <v>22169.700272719998</v>
      </c>
    </row>
    <row r="172" spans="1:10" x14ac:dyDescent="0.25">
      <c r="A172">
        <v>35</v>
      </c>
      <c r="C172" t="str">
        <f ca="1">OFFSET('84p stat'!$A$1,A172*20,0)</f>
        <v>non CUDA transp_AVX_OMP Time</v>
      </c>
      <c r="D172" s="5">
        <f ca="1">OFFSET('84p trace'!$U$56,(A65-1)*56,0)</f>
        <v>22037.692164000022</v>
      </c>
      <c r="E172" s="5">
        <f ca="1">OFFSET('84p trace'!$V$56,(A65-1)*56,0)</f>
        <v>21911.976595999979</v>
      </c>
      <c r="F172" s="5">
        <f ca="1">OFFSET('84p stat'!$H$1,A172*20,1)</f>
        <v>21913.321229000001</v>
      </c>
      <c r="G172" s="5">
        <f ca="1">OFFSET('84p stat'!$K$1,A172*20,1)</f>
        <v>23495.235059999999</v>
      </c>
      <c r="H172" s="5">
        <f ca="1">OFFSET('84p stat'!$N$1,A172*20,1)</f>
        <v>10.153067</v>
      </c>
      <c r="J172" s="5">
        <f t="shared" ca="1" si="13"/>
        <v>89368.378116000007</v>
      </c>
    </row>
    <row r="173" spans="1:10" x14ac:dyDescent="0.25">
      <c r="A173">
        <v>36</v>
      </c>
      <c r="C173" t="str">
        <f ca="1">OFFSET('84p stat'!$A$1,A173*20,0)</f>
        <v>non CUDA transp_AVX_OMP</v>
      </c>
      <c r="D173" s="5">
        <f ca="1">OFFSET('84p trace'!$U$56,(A66-1)*56,0)</f>
        <v>10051.653555999992</v>
      </c>
      <c r="E173" s="5">
        <f ca="1">OFFSET('84p trace'!$V$56,(A66-1)*56,0)</f>
        <v>0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10051.653555999992</v>
      </c>
    </row>
    <row r="174" spans="1:10" x14ac:dyDescent="0.25">
      <c r="A174">
        <v>37</v>
      </c>
      <c r="C174" t="str">
        <f ca="1">OFFSET('84p stat'!$A$1,A174*20,0)</f>
        <v>non CUDA transp_AVX_OMP non hash</v>
      </c>
      <c r="D174" s="5">
        <f ca="1">OFFSET('84p trace'!$U$56,(A67-1)*56,0)</f>
        <v>4836.4591569599852</v>
      </c>
      <c r="E174" s="5">
        <f ca="1">OFFSET('84p trace'!$V$56,(A67-1)*56,0)</f>
        <v>4815.1254289999924</v>
      </c>
      <c r="F174" s="5">
        <f ca="1">OFFSET('84p stat'!$H$1,A174*20,1)</f>
        <v>4815.2136600000003</v>
      </c>
      <c r="G174" s="5">
        <f ca="1">OFFSET('84p stat'!$K$1,A174*20,1)</f>
        <v>4379.1998999999996</v>
      </c>
      <c r="H174" s="5">
        <f ca="1">OFFSET('84p stat'!$N$1,A174*20,1)</f>
        <v>12.3513</v>
      </c>
      <c r="J174" s="5">
        <f t="shared" ca="1" si="13"/>
        <v>18858.349445959975</v>
      </c>
    </row>
    <row r="175" spans="1:10" x14ac:dyDescent="0.25">
      <c r="A175">
        <v>38</v>
      </c>
      <c r="C175" t="str">
        <f ca="1">OFFSET('84p stat'!$A$1,A175*20,0)</f>
        <v>CUDA ant add CPU_AVX_transp Time</v>
      </c>
      <c r="D175" s="5">
        <f ca="1">OFFSET('84p trace'!$U$56,(A68-1)*56,0)</f>
        <v>1621.6110240000116</v>
      </c>
      <c r="E175" s="5">
        <f ca="1">OFFSET('84p trace'!$V$56,(A68-1)*56,0)</f>
        <v>1653.4138760000203</v>
      </c>
      <c r="F175" s="5">
        <f ca="1">OFFSET('84p stat'!$H$1,A175*20,1)</f>
        <v>1212.566746</v>
      </c>
      <c r="G175" s="5">
        <f ca="1">OFFSET('84p stat'!$K$1,A175*20,1)</f>
        <v>215.56399099999999</v>
      </c>
      <c r="H175" s="5">
        <f ca="1">OFFSET('84p stat'!$N$1,A175*20,1)</f>
        <v>20.806844000000002</v>
      </c>
      <c r="J175" s="5">
        <f t="shared" ca="1" si="13"/>
        <v>4723.9624810000314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73</v>
      </c>
      <c r="D191">
        <v>1.96</v>
      </c>
      <c r="E191">
        <f>SQRT(E190)</f>
        <v>7.0710678118654755</v>
      </c>
    </row>
    <row r="192" spans="1:10" x14ac:dyDescent="0.25">
      <c r="D192" t="s">
        <v>57</v>
      </c>
      <c r="E192" t="s">
        <v>53</v>
      </c>
      <c r="F192" t="s">
        <v>54</v>
      </c>
      <c r="G192" t="s">
        <v>55</v>
      </c>
      <c r="H192" t="s">
        <v>56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2.5905298571527116</v>
      </c>
      <c r="E193" s="8">
        <f t="shared" ca="1" si="14"/>
        <v>2.4968582087672124</v>
      </c>
      <c r="F193" s="8">
        <f t="shared" ca="1" si="14"/>
        <v>1.5659658911125747</v>
      </c>
      <c r="G193" s="8">
        <f t="shared" ca="1" si="14"/>
        <v>0.62107591041353383</v>
      </c>
      <c r="H193" s="8">
        <f t="shared" ca="1" si="14"/>
        <v>8.8689079553234712E-2</v>
      </c>
      <c r="J193" s="8">
        <f ca="1">$D$191*SQRT(J138)/$E$191</f>
        <v>3.9737886288709241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2.6985335235269958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2.6985335235269958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25.769767209053981</v>
      </c>
      <c r="E195" s="8">
        <f t="shared" ca="1" si="17"/>
        <v>26.554799895290291</v>
      </c>
      <c r="F195" s="8">
        <f t="shared" ca="1" si="17"/>
        <v>25.074869537414067</v>
      </c>
      <c r="G195" s="8">
        <f t="shared" ca="1" si="17"/>
        <v>4.351213101962256</v>
      </c>
      <c r="H195" s="8">
        <f t="shared" ca="1" si="17"/>
        <v>1.5984137318329068</v>
      </c>
      <c r="J195" s="8">
        <f t="shared" ca="1" si="16"/>
        <v>44.93857322749443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1.6364978890300157</v>
      </c>
      <c r="E196" s="8">
        <f t="shared" ca="1" si="18"/>
        <v>2.1783679487616383</v>
      </c>
      <c r="F196" s="8">
        <f t="shared" ca="1" si="18"/>
        <v>0.69808624170943234</v>
      </c>
      <c r="G196" s="8">
        <f t="shared" ca="1" si="18"/>
        <v>0.29311431391864845</v>
      </c>
      <c r="H196" s="8">
        <f t="shared" ca="1" si="18"/>
        <v>1.5581691820851805E-2</v>
      </c>
      <c r="J196" s="8">
        <f t="shared" ca="1" si="16"/>
        <v>2.8278782597558343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1.5369503686559189</v>
      </c>
      <c r="E197" s="8">
        <f t="shared" ca="1" si="19"/>
        <v>2.3685245963779886</v>
      </c>
      <c r="F197" s="8">
        <f t="shared" ca="1" si="19"/>
        <v>0.47647587906209904</v>
      </c>
      <c r="G197" s="8">
        <f t="shared" ca="1" si="19"/>
        <v>0.26680099987818634</v>
      </c>
      <c r="H197" s="8">
        <f t="shared" ca="1" si="19"/>
        <v>8.2273320098316203E-3</v>
      </c>
      <c r="J197" s="8">
        <f t="shared" ca="1" si="16"/>
        <v>2.8758311711947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1.7103625299917813</v>
      </c>
      <c r="E198" s="8">
        <f t="shared" ca="1" si="20"/>
        <v>1.7105234311309072</v>
      </c>
      <c r="F198" s="8">
        <f t="shared" ca="1" si="20"/>
        <v>0.67117114266928957</v>
      </c>
      <c r="G198" s="8">
        <f t="shared" ca="1" si="20"/>
        <v>0.20302951178584849</v>
      </c>
      <c r="H198" s="8">
        <f t="shared" ca="1" si="20"/>
        <v>1.333376345972884E-2</v>
      </c>
      <c r="J198" s="8">
        <f t="shared" ca="1" si="16"/>
        <v>2.5185511444288236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621351.1536378595</v>
      </c>
      <c r="E199" s="8">
        <f t="shared" ca="1" si="21"/>
        <v>19.930923803175851</v>
      </c>
      <c r="F199" s="8">
        <f t="shared" ca="1" si="21"/>
        <v>19.919682808728457</v>
      </c>
      <c r="G199" s="8">
        <f t="shared" ca="1" si="21"/>
        <v>19.885925563609248</v>
      </c>
      <c r="H199" s="8">
        <f t="shared" ca="1" si="21"/>
        <v>1.2818180022577308</v>
      </c>
      <c r="J199" s="8">
        <f t="shared" ca="1" si="16"/>
        <v>621351.15459635819</v>
      </c>
    </row>
    <row r="200" spans="1:10" x14ac:dyDescent="0.25">
      <c r="A200">
        <v>8</v>
      </c>
      <c r="C200" t="str">
        <f ca="1">OFFSET('84p stat'!$A$1,A200*20,0)</f>
        <v>CUDA ant add CPU12</v>
      </c>
      <c r="D200" s="8">
        <f t="shared" ref="D200:H200" ca="1" si="22">$D$191*SQRT(D145)/$E$191</f>
        <v>129.22160505860984</v>
      </c>
      <c r="E200" s="8">
        <f t="shared" ca="1" si="22"/>
        <v>130.53584770261386</v>
      </c>
      <c r="F200" s="8">
        <f t="shared" ca="1" si="22"/>
        <v>131.33824721279143</v>
      </c>
      <c r="G200" s="8">
        <f t="shared" ca="1" si="22"/>
        <v>131.87185904063648</v>
      </c>
      <c r="H200" s="8">
        <f t="shared" ca="1" si="22"/>
        <v>0.72961194156894116</v>
      </c>
      <c r="J200" s="8">
        <f t="shared" ca="1" si="16"/>
        <v>261.49241952819676</v>
      </c>
    </row>
    <row r="201" spans="1:10" x14ac:dyDescent="0.25">
      <c r="A201">
        <v>9</v>
      </c>
      <c r="C201" t="str">
        <f ca="1">OFFSET('84p stat'!$A$1,A201*20,0)</f>
        <v>CUDA opt</v>
      </c>
      <c r="D201" s="8">
        <f t="shared" ref="D201:H215" ca="1" si="23">$D$191*SQRT(D146)/$E$191</f>
        <v>2.0529956542456711</v>
      </c>
      <c r="E201" s="8">
        <f t="shared" ref="E201:H205" ca="1" si="24">$D$191*SQRT(E146)/$E$191</f>
        <v>0</v>
      </c>
      <c r="F201" s="8">
        <f t="shared" ca="1" si="24"/>
        <v>0</v>
      </c>
      <c r="G201" s="8">
        <f t="shared" ca="1" si="24"/>
        <v>0</v>
      </c>
      <c r="H201" s="8">
        <f t="shared" ca="1" si="24"/>
        <v>0</v>
      </c>
      <c r="J201" s="8">
        <f t="shared" ca="1" si="16"/>
        <v>2.0529956542456711</v>
      </c>
    </row>
    <row r="202" spans="1:10" x14ac:dyDescent="0.25">
      <c r="A202">
        <v>10</v>
      </c>
      <c r="C202" t="str">
        <f ca="1">OFFSET('84p stat'!$A$1,A202*20,0)</f>
        <v>CUDA opt Time</v>
      </c>
      <c r="D202" s="8">
        <f t="shared" ca="1" si="23"/>
        <v>2.506485152054978</v>
      </c>
      <c r="E202" s="8">
        <f t="shared" ca="1" si="24"/>
        <v>2.0357882098410793</v>
      </c>
      <c r="F202" s="8">
        <f t="shared" ca="1" si="24"/>
        <v>1.1770336743797942</v>
      </c>
      <c r="G202" s="8">
        <f t="shared" ca="1" si="24"/>
        <v>0.52423577401012977</v>
      </c>
      <c r="H202" s="8">
        <f t="shared" ca="1" si="24"/>
        <v>0</v>
      </c>
      <c r="J202" s="8">
        <f t="shared" ca="1" si="16"/>
        <v>3.4766554143567365</v>
      </c>
    </row>
    <row r="203" spans="1:10" x14ac:dyDescent="0.25">
      <c r="A203">
        <v>11</v>
      </c>
      <c r="C203" t="str">
        <f ca="1">OFFSET('84p stat'!$A$1,A203*20,0)</f>
        <v>CUDA opt non hash</v>
      </c>
      <c r="D203" s="8">
        <f t="shared" ca="1" si="23"/>
        <v>2.6799429695663544</v>
      </c>
      <c r="E203" s="8">
        <f t="shared" ca="1" si="24"/>
        <v>2.7477284669341366</v>
      </c>
      <c r="F203" s="8">
        <f t="shared" ca="1" si="24"/>
        <v>1.4851486363754978</v>
      </c>
      <c r="G203" s="8">
        <f t="shared" ca="1" si="24"/>
        <v>0.49055146887559109</v>
      </c>
      <c r="H203" s="8">
        <f t="shared" ca="1" si="24"/>
        <v>0</v>
      </c>
      <c r="J203" s="8">
        <f t="shared" ca="1" si="16"/>
        <v>4.1446849414487881</v>
      </c>
    </row>
    <row r="204" spans="1:10" x14ac:dyDescent="0.25">
      <c r="A204">
        <v>12</v>
      </c>
      <c r="C204" t="str">
        <f ca="1">OFFSET('84p stat'!$A$1,A204*20,0)</f>
        <v>CUDA opt ant</v>
      </c>
      <c r="D204" s="8">
        <f t="shared" ca="1" si="23"/>
        <v>2.2212844557759834</v>
      </c>
      <c r="E204" s="8">
        <f t="shared" ca="1" si="24"/>
        <v>2.0716642588526279</v>
      </c>
      <c r="F204" s="8">
        <f t="shared" ca="1" si="24"/>
        <v>1.098875813518525</v>
      </c>
      <c r="G204" s="8">
        <f t="shared" ca="1" si="24"/>
        <v>0.29249439280779382</v>
      </c>
      <c r="H204" s="8">
        <f t="shared" ca="1" si="24"/>
        <v>0</v>
      </c>
      <c r="J204" s="8">
        <f t="shared" ca="1" si="16"/>
        <v>3.2432974668135848</v>
      </c>
    </row>
    <row r="205" spans="1:10" x14ac:dyDescent="0.25">
      <c r="A205">
        <v>13</v>
      </c>
      <c r="C205" t="str">
        <f ca="1">OFFSET('84p stat'!$A$1,A205*20,0)</f>
        <v>CUDA opt ant non hash</v>
      </c>
      <c r="D205" s="8">
        <f t="shared" ca="1" si="23"/>
        <v>38.728657954615876</v>
      </c>
      <c r="E205" s="8">
        <f t="shared" ca="1" si="24"/>
        <v>38.700610510864067</v>
      </c>
      <c r="F205" s="8">
        <f t="shared" ca="1" si="24"/>
        <v>38.516459414257483</v>
      </c>
      <c r="G205" s="8">
        <f t="shared" ca="1" si="24"/>
        <v>9.9080981093826477</v>
      </c>
      <c r="H205" s="8">
        <f t="shared" ca="1" si="24"/>
        <v>0</v>
      </c>
      <c r="J205" s="8">
        <f t="shared" ca="1" si="16"/>
        <v>67.670778441174505</v>
      </c>
    </row>
    <row r="206" spans="1:10" x14ac:dyDescent="0.25">
      <c r="A206">
        <v>14</v>
      </c>
      <c r="C206" t="str">
        <f ca="1">OFFSET('84p stat'!$A$1,A206*20,0)</f>
        <v>CUDA opt ant par</v>
      </c>
      <c r="D206" s="8">
        <f t="shared" ca="1" si="23"/>
        <v>3.0222727664271836</v>
      </c>
      <c r="E206" s="8">
        <f t="shared" ca="1" si="23"/>
        <v>2.803408000068385</v>
      </c>
      <c r="F206" s="8">
        <f t="shared" ca="1" si="23"/>
        <v>2.2202824632699327</v>
      </c>
      <c r="G206" s="8">
        <f t="shared" ca="1" si="23"/>
        <v>2.1375902335854735</v>
      </c>
      <c r="H206" s="8">
        <f t="shared" ca="1" si="23"/>
        <v>0</v>
      </c>
      <c r="J206" s="8">
        <f t="shared" ca="1" si="16"/>
        <v>5.1470550135935831</v>
      </c>
    </row>
    <row r="207" spans="1:10" x14ac:dyDescent="0.25">
      <c r="A207">
        <v>15</v>
      </c>
      <c r="C207" t="str">
        <f ca="1">OFFSET('84p stat'!$A$1,A207*20,0)</f>
        <v>non CUDA Time</v>
      </c>
      <c r="D207" s="8">
        <f t="shared" ca="1" si="23"/>
        <v>38.367759350093955</v>
      </c>
      <c r="E207" s="8">
        <f t="shared" ca="1" si="23"/>
        <v>38.215832918814769</v>
      </c>
      <c r="F207" s="8">
        <f t="shared" ca="1" si="23"/>
        <v>38.215021380270457</v>
      </c>
      <c r="G207" s="8">
        <f t="shared" ca="1" si="23"/>
        <v>36.317446162678337</v>
      </c>
      <c r="H207" s="8">
        <f t="shared" ca="1" si="23"/>
        <v>1.0607112564237262</v>
      </c>
      <c r="J207" s="8">
        <f t="shared" ca="1" si="16"/>
        <v>75.584421056647386</v>
      </c>
    </row>
    <row r="208" spans="1:10" x14ac:dyDescent="0.25">
      <c r="A208">
        <v>16</v>
      </c>
      <c r="C208" t="str">
        <f ca="1">OFFSET('84p stat'!$A$1,A208*20,0)</f>
        <v>non CUDA</v>
      </c>
      <c r="D208" s="8">
        <f t="shared" ca="1" si="23"/>
        <v>67.050169742781463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6"/>
        <v>67.050169742781463</v>
      </c>
    </row>
    <row r="209" spans="1:10" x14ac:dyDescent="0.25">
      <c r="A209">
        <v>17</v>
      </c>
      <c r="C209" t="str">
        <f ca="1">OFFSET('84p stat'!$A$1,A209*20,0)</f>
        <v>non CUDA non hash</v>
      </c>
      <c r="D209" s="8">
        <f t="shared" ca="1" si="23"/>
        <v>41.867801406083863</v>
      </c>
      <c r="E209" s="8">
        <f t="shared" ca="1" si="23"/>
        <v>41.733610179384854</v>
      </c>
      <c r="F209" s="8">
        <f t="shared" ca="1" si="23"/>
        <v>41.734335279087986</v>
      </c>
      <c r="G209" s="8">
        <f t="shared" ca="1" si="23"/>
        <v>39.73625645631757</v>
      </c>
      <c r="H209" s="8">
        <f t="shared" ca="1" si="23"/>
        <v>0.97121890255081011</v>
      </c>
      <c r="J209" s="8">
        <f t="shared" ca="1" si="16"/>
        <v>82.560735811221875</v>
      </c>
    </row>
    <row r="210" spans="1:10" x14ac:dyDescent="0.25">
      <c r="A210">
        <v>18</v>
      </c>
      <c r="C210" t="str">
        <f ca="1">OFFSET('84p stat'!$A$1,A210*20,0)</f>
        <v>Classic ACO</v>
      </c>
      <c r="D210" s="8">
        <f t="shared" ca="1" si="23"/>
        <v>5533.5449709353516</v>
      </c>
      <c r="E210" s="8">
        <f t="shared" ca="1" si="23"/>
        <v>5520.8125446727008</v>
      </c>
      <c r="F210" s="8">
        <f t="shared" ca="1" si="23"/>
        <v>5520.8512972271265</v>
      </c>
      <c r="G210" s="8">
        <f t="shared" ca="1" si="23"/>
        <v>5521.1501073830623</v>
      </c>
      <c r="H210" s="8">
        <f t="shared" ca="1" si="23"/>
        <v>2.2648911939817329</v>
      </c>
      <c r="J210" s="8">
        <f t="shared" ca="1" si="16"/>
        <v>11048.185089998353</v>
      </c>
    </row>
    <row r="211" spans="1:10" x14ac:dyDescent="0.25">
      <c r="A211">
        <v>19</v>
      </c>
      <c r="C211" t="str">
        <f ca="1">OFFSET('84p stat'!$A$1,A211*20,0)</f>
        <v>Classic ACO non hash</v>
      </c>
      <c r="D211" s="8">
        <f t="shared" ca="1" si="23"/>
        <v>32182.282728118589</v>
      </c>
      <c r="E211" s="8">
        <f t="shared" ca="1" si="23"/>
        <v>32149.052261800112</v>
      </c>
      <c r="F211" s="8">
        <f t="shared" ca="1" si="23"/>
        <v>32144.951159054279</v>
      </c>
      <c r="G211" s="8">
        <f t="shared" ca="1" si="23"/>
        <v>32075.067300569313</v>
      </c>
      <c r="H211" s="8">
        <f t="shared" ca="1" si="23"/>
        <v>44.534701949239356</v>
      </c>
      <c r="J211" s="8">
        <f t="shared" ca="1" si="16"/>
        <v>64275.739541589319</v>
      </c>
    </row>
    <row r="212" spans="1:10" x14ac:dyDescent="0.25">
      <c r="A212">
        <v>20</v>
      </c>
      <c r="C212" t="str">
        <f ca="1">OFFSET('84p stat'!$A$1,A212*20,0)</f>
        <v>omp</v>
      </c>
      <c r="D212" s="8">
        <f t="shared" ca="1" si="23"/>
        <v>49.271337268379447</v>
      </c>
      <c r="E212" s="8">
        <f t="shared" ca="1" si="23"/>
        <v>49.254456633009276</v>
      </c>
      <c r="F212" s="8">
        <f t="shared" ca="1" si="23"/>
        <v>49.254879703222421</v>
      </c>
      <c r="G212" s="8">
        <f t="shared" ca="1" si="23"/>
        <v>50.742948379314335</v>
      </c>
      <c r="H212" s="8">
        <f t="shared" ca="1" si="23"/>
        <v>1.0948387367060044</v>
      </c>
      <c r="J212" s="8">
        <f t="shared" ca="1" si="16"/>
        <v>99.276154393144452</v>
      </c>
    </row>
    <row r="213" spans="1:10" x14ac:dyDescent="0.25">
      <c r="A213">
        <v>21</v>
      </c>
      <c r="C213" t="str">
        <f ca="1">OFFSET('84p stat'!$A$1,A213*20,0)</f>
        <v>omp non hash</v>
      </c>
      <c r="D213" s="8">
        <f t="shared" ca="1" si="23"/>
        <v>47.702089251485319</v>
      </c>
      <c r="E213" s="8">
        <f t="shared" ca="1" si="23"/>
        <v>47.766232520378978</v>
      </c>
      <c r="F213" s="8">
        <f t="shared" ca="1" si="23"/>
        <v>47.76615419197924</v>
      </c>
      <c r="G213" s="8">
        <f t="shared" ca="1" si="23"/>
        <v>49.143316497863509</v>
      </c>
      <c r="H213" s="8">
        <f t="shared" ca="1" si="23"/>
        <v>0.90714978786967704</v>
      </c>
      <c r="J213" s="8">
        <f t="shared" ca="1" si="16"/>
        <v>96.200812115004169</v>
      </c>
    </row>
    <row r="214" spans="1:10" x14ac:dyDescent="0.25">
      <c r="A214">
        <v>22</v>
      </c>
      <c r="C214" t="str">
        <f ca="1">OFFSET('84p stat'!$A$1,A214*20,0)</f>
        <v>non CUDA transp Time</v>
      </c>
      <c r="D214" s="8">
        <f t="shared" ca="1" si="23"/>
        <v>35.967072679720339</v>
      </c>
      <c r="E214" s="8">
        <f t="shared" ca="1" si="23"/>
        <v>35.897619097687929</v>
      </c>
      <c r="F214" s="8">
        <f t="shared" ca="1" si="23"/>
        <v>35.899082331902804</v>
      </c>
      <c r="G214" s="8">
        <f t="shared" ca="1" si="23"/>
        <v>35.091885249434632</v>
      </c>
      <c r="H214" s="8">
        <f t="shared" ca="1" si="23"/>
        <v>1.0500061905950842</v>
      </c>
      <c r="J214" s="8">
        <f t="shared" ca="1" si="16"/>
        <v>71.439179794168169</v>
      </c>
    </row>
    <row r="215" spans="1:10" x14ac:dyDescent="0.25">
      <c r="A215">
        <v>23</v>
      </c>
      <c r="C215" t="str">
        <f ca="1">OFFSET('84p stat'!$A$1,A215*20,0)</f>
        <v>non CUDA transp</v>
      </c>
      <c r="D215" s="8">
        <f t="shared" ca="1" si="23"/>
        <v>21.638317488103507</v>
      </c>
      <c r="E215" s="8">
        <f t="shared" ca="1" si="23"/>
        <v>0</v>
      </c>
      <c r="F215" s="8">
        <f t="shared" ca="1" si="23"/>
        <v>0</v>
      </c>
      <c r="G215" s="8">
        <f t="shared" ca="1" si="23"/>
        <v>0</v>
      </c>
      <c r="H215" s="8">
        <f t="shared" ca="1" si="23"/>
        <v>0</v>
      </c>
      <c r="J215" s="8">
        <f t="shared" ca="1" si="16"/>
        <v>21.638317488103507</v>
      </c>
    </row>
    <row r="216" spans="1:10" x14ac:dyDescent="0.25">
      <c r="A216">
        <v>24</v>
      </c>
      <c r="C216" t="str">
        <f ca="1">OFFSET('84p stat'!$A$1,A216*20,0)</f>
        <v>non CUDA transp non hash</v>
      </c>
      <c r="D216" s="8">
        <f t="shared" ref="D216:H221" ca="1" si="25">$D$191*SQRT(D161)/$E$191</f>
        <v>57.422524226108514</v>
      </c>
      <c r="E216" s="8">
        <f t="shared" ca="1" si="25"/>
        <v>57.39876455165949</v>
      </c>
      <c r="F216" s="8">
        <f t="shared" ca="1" si="25"/>
        <v>57.398913165449251</v>
      </c>
      <c r="G216" s="8">
        <f t="shared" ca="1" si="25"/>
        <v>56.897593500195072</v>
      </c>
      <c r="H216" s="8">
        <f t="shared" ca="1" si="25"/>
        <v>0.96135608410619622</v>
      </c>
      <c r="J216" s="8">
        <f t="shared" ca="1" si="16"/>
        <v>114.56378155753907</v>
      </c>
    </row>
    <row r="217" spans="1:10" x14ac:dyDescent="0.25">
      <c r="A217">
        <v>25</v>
      </c>
      <c r="C217" t="str">
        <f ca="1">OFFSET('84p stat'!$A$1,A217*20,0)</f>
        <v>non CUDA AVX Time</v>
      </c>
      <c r="D217" s="8">
        <f t="shared" ca="1" si="25"/>
        <v>29.271997385937556</v>
      </c>
      <c r="E217" s="8">
        <f t="shared" ca="1" si="25"/>
        <v>29.019603866768971</v>
      </c>
      <c r="F217" s="8">
        <f t="shared" ca="1" si="25"/>
        <v>29.021350705693898</v>
      </c>
      <c r="G217" s="8">
        <f t="shared" ca="1" si="25"/>
        <v>26.606028092245257</v>
      </c>
      <c r="H217" s="8">
        <f t="shared" ca="1" si="25"/>
        <v>0.93825570544494941</v>
      </c>
      <c r="J217" s="8">
        <f t="shared" ca="1" si="16"/>
        <v>57.008658034929674</v>
      </c>
    </row>
    <row r="218" spans="1:10" x14ac:dyDescent="0.25">
      <c r="A218">
        <v>26</v>
      </c>
      <c r="C218" t="str">
        <f ca="1">OFFSET('84p stat'!$A$1,A218*20,0)</f>
        <v>non CUDA AVX</v>
      </c>
      <c r="D218" s="8">
        <f t="shared" ca="1" si="25"/>
        <v>36.249877460668337</v>
      </c>
      <c r="E218" s="8">
        <f t="shared" ca="1" si="25"/>
        <v>0</v>
      </c>
      <c r="F218" s="8">
        <f t="shared" ca="1" si="25"/>
        <v>0</v>
      </c>
      <c r="G218" s="8">
        <f t="shared" ca="1" si="25"/>
        <v>0</v>
      </c>
      <c r="H218" s="8">
        <f t="shared" ca="1" si="25"/>
        <v>0</v>
      </c>
      <c r="J218" s="8">
        <f t="shared" ca="1" si="16"/>
        <v>36.249877460668337</v>
      </c>
    </row>
    <row r="219" spans="1:10" x14ac:dyDescent="0.25">
      <c r="A219">
        <v>27</v>
      </c>
      <c r="C219" t="str">
        <f ca="1">OFFSET('84p stat'!$A$1,A219*20,0)</f>
        <v>non CUDA AVX non hash</v>
      </c>
      <c r="D219" s="8">
        <f t="shared" ca="1" si="25"/>
        <v>38.755614365847002</v>
      </c>
      <c r="E219" s="8">
        <f t="shared" ca="1" si="25"/>
        <v>38.528535406650548</v>
      </c>
      <c r="F219" s="8">
        <f t="shared" ca="1" si="25"/>
        <v>38.528831054804456</v>
      </c>
      <c r="G219" s="8">
        <f t="shared" ca="1" si="25"/>
        <v>35.535714562284966</v>
      </c>
      <c r="H219" s="8">
        <f t="shared" ca="1" si="25"/>
        <v>1.4430554274261262</v>
      </c>
      <c r="J219" s="8">
        <f t="shared" ca="1" si="16"/>
        <v>75.734971620277591</v>
      </c>
    </row>
    <row r="220" spans="1:10" x14ac:dyDescent="0.25">
      <c r="A220">
        <v>28</v>
      </c>
      <c r="C220" t="str">
        <f ca="1">OFFSET('84p stat'!$A$1,A220*20,0)</f>
        <v>non CUDA AVX_OMP Time</v>
      </c>
      <c r="D220" s="8">
        <f t="shared" ca="1" si="25"/>
        <v>41.316970058473522</v>
      </c>
      <c r="E220" s="8">
        <f t="shared" ca="1" si="25"/>
        <v>41.736513081026409</v>
      </c>
      <c r="F220" s="8">
        <f t="shared" ca="1" si="25"/>
        <v>41.736452569346909</v>
      </c>
      <c r="G220" s="8">
        <f t="shared" ca="1" si="25"/>
        <v>42.8962582237763</v>
      </c>
      <c r="H220" s="8">
        <f t="shared" ca="1" si="25"/>
        <v>0.93817250342141234</v>
      </c>
      <c r="J220" s="8">
        <f t="shared" ca="1" si="16"/>
        <v>83.856598722437482</v>
      </c>
    </row>
    <row r="221" spans="1:10" x14ac:dyDescent="0.25">
      <c r="A221">
        <v>29</v>
      </c>
      <c r="C221" t="str">
        <f ca="1">OFFSET('84p stat'!$A$1,A221*20,0)</f>
        <v>non CUDA AVX_OMP</v>
      </c>
      <c r="D221" s="8">
        <f t="shared" ca="1" si="25"/>
        <v>131.93992146094811</v>
      </c>
      <c r="E221" s="8">
        <f t="shared" ca="1" si="25"/>
        <v>0</v>
      </c>
      <c r="F221" s="8">
        <f t="shared" ca="1" si="25"/>
        <v>0</v>
      </c>
      <c r="G221" s="8">
        <f t="shared" ca="1" si="25"/>
        <v>0</v>
      </c>
      <c r="H221" s="8">
        <f t="shared" ca="1" si="25"/>
        <v>0</v>
      </c>
      <c r="J221" s="8">
        <f t="shared" ca="1" si="16"/>
        <v>131.93992146094811</v>
      </c>
    </row>
    <row r="222" spans="1:10" x14ac:dyDescent="0.25">
      <c r="A222">
        <v>30</v>
      </c>
      <c r="C222" t="str">
        <f ca="1">OFFSET('84p stat'!$A$1,A222*20,0)</f>
        <v>non CUDA AVX_OMP non hash</v>
      </c>
      <c r="D222" s="8">
        <f t="shared" ref="D222:H222" ca="1" si="26">$D$191*SQRT(D167)/$E$191</f>
        <v>40.964410138731495</v>
      </c>
      <c r="E222" s="8">
        <f t="shared" ca="1" si="26"/>
        <v>41.037727292437992</v>
      </c>
      <c r="F222" s="8">
        <f t="shared" ca="1" si="26"/>
        <v>41.036419951599875</v>
      </c>
      <c r="G222" s="8">
        <f t="shared" ca="1" si="26"/>
        <v>43.585482340826104</v>
      </c>
      <c r="H222" s="8">
        <f t="shared" ca="1" si="26"/>
        <v>1.0226356677370489</v>
      </c>
      <c r="J222" s="8">
        <f t="shared" ca="1" si="16"/>
        <v>83.348100016606097</v>
      </c>
    </row>
    <row r="223" spans="1:10" x14ac:dyDescent="0.25">
      <c r="A223">
        <v>31</v>
      </c>
      <c r="C223" t="str">
        <f ca="1">OFFSET('84p stat'!$A$1,A223*20,0)</f>
        <v>CUDA ant add CPU_AVX Time</v>
      </c>
      <c r="D223" s="8">
        <f t="shared" ref="D223:H223" ca="1" si="27">$D$191*SQRT(D168)/$E$191</f>
        <v>6.9000904952581212</v>
      </c>
      <c r="E223" s="8">
        <f t="shared" ca="1" si="27"/>
        <v>6.8094288519939576</v>
      </c>
      <c r="F223" s="8">
        <f t="shared" ca="1" si="27"/>
        <v>5.6217475102661796</v>
      </c>
      <c r="G223" s="8">
        <f t="shared" ca="1" si="27"/>
        <v>3.5785553326536674</v>
      </c>
      <c r="H223" s="8">
        <f t="shared" ca="1" si="27"/>
        <v>1.2216239597388387</v>
      </c>
      <c r="J223" s="8">
        <f t="shared" ca="1" si="16"/>
        <v>11.827173735520043</v>
      </c>
    </row>
    <row r="224" spans="1:10" x14ac:dyDescent="0.25">
      <c r="A224">
        <v>32</v>
      </c>
      <c r="C224" t="str">
        <f ca="1">OFFSET('84p stat'!$A$1,A224*20,0)</f>
        <v>non CUDA transp_AVX Time</v>
      </c>
      <c r="D224" s="8">
        <f t="shared" ref="D224:H224" ca="1" si="28">$D$191*SQRT(D169)/$E$191</f>
        <v>31.587780606680937</v>
      </c>
      <c r="E224" s="8">
        <f t="shared" ca="1" si="28"/>
        <v>31.526409536409425</v>
      </c>
      <c r="F224" s="8">
        <f t="shared" ca="1" si="28"/>
        <v>31.529338621891327</v>
      </c>
      <c r="G224" s="8">
        <f t="shared" ca="1" si="28"/>
        <v>31.05215193477347</v>
      </c>
      <c r="H224" s="8">
        <f t="shared" ca="1" si="28"/>
        <v>0.82968381227549559</v>
      </c>
      <c r="J224" s="8">
        <f t="shared" ca="1" si="16"/>
        <v>62.854801653141124</v>
      </c>
    </row>
    <row r="225" spans="1:10" x14ac:dyDescent="0.25">
      <c r="A225">
        <v>33</v>
      </c>
      <c r="C225" t="str">
        <f ca="1">OFFSET('84p stat'!$A$1,A225*20,0)</f>
        <v>non CUDA transp_AVX</v>
      </c>
      <c r="D225" s="8">
        <f t="shared" ref="D225:H225" ca="1" si="29">$D$191*SQRT(D170)/$E$191</f>
        <v>26.549022110681754</v>
      </c>
      <c r="E225" s="8">
        <f t="shared" ca="1" si="29"/>
        <v>0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>
        <f t="shared" ca="1" si="16"/>
        <v>26.549022110681754</v>
      </c>
    </row>
    <row r="226" spans="1:10" x14ac:dyDescent="0.25">
      <c r="A226">
        <v>34</v>
      </c>
      <c r="C226" t="str">
        <f ca="1">OFFSET('84p stat'!$A$1,A226*20,0)</f>
        <v>non CUDA transp_AVX non hash</v>
      </c>
      <c r="D226" s="8">
        <f t="shared" ref="D226:H226" ca="1" si="30">$D$191*SQRT(D171)/$E$191</f>
        <v>20.874410472525302</v>
      </c>
      <c r="E226" s="8">
        <f t="shared" ca="1" si="30"/>
        <v>20.828523640148596</v>
      </c>
      <c r="F226" s="8">
        <f t="shared" ca="1" si="30"/>
        <v>20.828780230339362</v>
      </c>
      <c r="G226" s="8">
        <f t="shared" ca="1" si="30"/>
        <v>19.973775199446298</v>
      </c>
      <c r="H226" s="8">
        <f t="shared" ca="1" si="30"/>
        <v>0.99207870057168335</v>
      </c>
      <c r="J226" s="8">
        <f t="shared" ca="1" si="16"/>
        <v>41.271569043999556</v>
      </c>
    </row>
    <row r="227" spans="1:10" x14ac:dyDescent="0.25">
      <c r="A227">
        <v>35</v>
      </c>
      <c r="C227" t="str">
        <f ca="1">OFFSET('84p stat'!$A$1,A227*20,0)</f>
        <v>non CUDA transp_AVX_OMP Time</v>
      </c>
      <c r="D227" s="8">
        <f t="shared" ref="D227:H227" ca="1" si="31">$D$191*SQRT(D172)/$E$191</f>
        <v>41.148511082959601</v>
      </c>
      <c r="E227" s="8">
        <f t="shared" ca="1" si="31"/>
        <v>41.030975930677918</v>
      </c>
      <c r="F227" s="8">
        <f t="shared" ca="1" si="31"/>
        <v>41.032234848549599</v>
      </c>
      <c r="G227" s="8">
        <f t="shared" ca="1" si="31"/>
        <v>42.487479333680412</v>
      </c>
      <c r="H227" s="8">
        <f t="shared" ca="1" si="31"/>
        <v>0.88322162776055235</v>
      </c>
      <c r="J227" s="8">
        <f t="shared" ca="1" si="16"/>
        <v>82.863449285004492</v>
      </c>
    </row>
    <row r="228" spans="1:10" x14ac:dyDescent="0.25">
      <c r="A228">
        <v>36</v>
      </c>
      <c r="C228" t="str">
        <f ca="1">OFFSET('84p stat'!$A$1,A228*20,0)</f>
        <v>non CUDA transp_AVX_OMP</v>
      </c>
      <c r="D228" s="8">
        <f t="shared" ref="D228:H228" ca="1" si="32">$D$191*SQRT(D173)/$E$191</f>
        <v>27.790081792153675</v>
      </c>
      <c r="E228" s="8">
        <f t="shared" ca="1" si="32"/>
        <v>0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27.790081792153675</v>
      </c>
    </row>
    <row r="229" spans="1:10" x14ac:dyDescent="0.25">
      <c r="A229">
        <v>37</v>
      </c>
      <c r="C229" t="str">
        <f ca="1">OFFSET('84p stat'!$A$1,A229*20,0)</f>
        <v>non CUDA transp_AVX_OMP non hash</v>
      </c>
      <c r="D229" s="8">
        <f t="shared" ref="D229:H229" ca="1" si="33">$D$191*SQRT(D174)/$E$191</f>
        <v>19.276795116085804</v>
      </c>
      <c r="E229" s="8">
        <f t="shared" ca="1" si="33"/>
        <v>19.234232944438602</v>
      </c>
      <c r="F229" s="8">
        <f t="shared" ca="1" si="33"/>
        <v>19.234409164960592</v>
      </c>
      <c r="G229" s="8">
        <f t="shared" ca="1" si="33"/>
        <v>18.342919252856124</v>
      </c>
      <c r="H229" s="8">
        <f t="shared" ca="1" si="33"/>
        <v>0.9741535205500208</v>
      </c>
      <c r="J229" s="8">
        <f t="shared" ca="1" si="16"/>
        <v>38.064743590782221</v>
      </c>
    </row>
    <row r="230" spans="1:10" x14ac:dyDescent="0.25">
      <c r="A230">
        <v>38</v>
      </c>
      <c r="C230" t="str">
        <f ca="1">OFFSET('84p stat'!$A$1,A230*20,0)</f>
        <v>CUDA ant add CPU_AVX_transp Time</v>
      </c>
      <c r="D230" s="8">
        <f t="shared" ref="D230:H230" ca="1" si="34">$D$191*SQRT(D175)/$E$191</f>
        <v>11.162061556718315</v>
      </c>
      <c r="E230" s="8">
        <f t="shared" ca="1" si="34"/>
        <v>11.270984647351515</v>
      </c>
      <c r="F230" s="8">
        <f t="shared" ca="1" si="34"/>
        <v>9.652146301661201</v>
      </c>
      <c r="G230" s="8">
        <f t="shared" ca="1" si="34"/>
        <v>4.0696698338454924</v>
      </c>
      <c r="H230" s="8">
        <f t="shared" ca="1" si="34"/>
        <v>1.2643699767900216</v>
      </c>
      <c r="J230" s="8">
        <f t="shared" ca="1" si="16"/>
        <v>19.051285661083199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64</v>
      </c>
      <c r="D245">
        <v>1.96</v>
      </c>
      <c r="E245">
        <v>50</v>
      </c>
    </row>
    <row r="246" spans="1:10" x14ac:dyDescent="0.25">
      <c r="D246" t="s">
        <v>57</v>
      </c>
      <c r="E246" t="s">
        <v>53</v>
      </c>
      <c r="F246" t="s">
        <v>54</v>
      </c>
      <c r="G246" t="s">
        <v>55</v>
      </c>
      <c r="H246" t="s">
        <v>56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3.0377427498986952E-8</v>
      </c>
      <c r="E247" s="9">
        <f ca="1">POWER(SQRT(E138)/E84,2)</f>
        <v>2.847032469001179E-8</v>
      </c>
      <c r="F247" s="9">
        <f ca="1">POWER(SQRT(F138)/F84,2)</f>
        <v>1.1242800756953759E-8</v>
      </c>
      <c r="G247" s="9">
        <f ca="1">POWER(SQRT(G138)/G84,2)</f>
        <v>1.031378292396372E-7</v>
      </c>
      <c r="H247" s="9">
        <f ca="1">POWER(SQRT(H138)/H84,2)</f>
        <v>1.0012430194286014E-8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3.297106215088829E-8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2.9931930864760242E-6</v>
      </c>
      <c r="E249" s="9">
        <f t="shared" ca="1" si="48"/>
        <v>3.2063373850826599E-6</v>
      </c>
      <c r="F249" s="9">
        <f t="shared" ca="1" si="48"/>
        <v>2.8687757620289439E-6</v>
      </c>
      <c r="G249" s="9">
        <f t="shared" ca="1" si="48"/>
        <v>5.2947120405452859E-6</v>
      </c>
      <c r="H249" s="9">
        <f t="shared" ca="1" si="48"/>
        <v>3.2207547810189934E-6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8.5217919303520525E-9</v>
      </c>
      <c r="E250" s="9">
        <f t="shared" ca="1" si="49"/>
        <v>1.5212765556225016E-8</v>
      </c>
      <c r="F250" s="9">
        <f t="shared" ca="1" si="49"/>
        <v>1.567543612491587E-9</v>
      </c>
      <c r="G250" s="9">
        <f t="shared" ca="1" si="49"/>
        <v>2.4232580721218366E-9</v>
      </c>
      <c r="H250" s="9">
        <f t="shared" ca="1" si="49"/>
        <v>3.1321349973845668E-10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6.7566613985483412E-9</v>
      </c>
      <c r="E251" s="9">
        <f t="shared" ca="1" si="50"/>
        <v>1.6160255560331031E-8</v>
      </c>
      <c r="F251" s="9">
        <f t="shared" ca="1" si="50"/>
        <v>6.5603786118136428E-10</v>
      </c>
      <c r="G251" s="9">
        <f t="shared" ca="1" si="50"/>
        <v>2.2043457968256605E-9</v>
      </c>
      <c r="H251" s="9">
        <f t="shared" ca="1" si="50"/>
        <v>7.8421023558863295E-11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9.3188117868972128E-9</v>
      </c>
      <c r="E252" s="9">
        <f t="shared" ca="1" si="51"/>
        <v>9.3877844429593937E-9</v>
      </c>
      <c r="F252" s="9">
        <f t="shared" ca="1" si="51"/>
        <v>1.4502080692761512E-9</v>
      </c>
      <c r="G252" s="9">
        <f t="shared" ca="1" si="51"/>
        <v>1.1654530665091179E-9</v>
      </c>
      <c r="H252" s="9">
        <f t="shared" ca="1" si="51"/>
        <v>2.29388971374681E-10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43.644454494740401</v>
      </c>
      <c r="E253" s="9">
        <f t="shared" ca="1" si="52"/>
        <v>1.4557855033976096E-5</v>
      </c>
      <c r="F253" s="9">
        <f t="shared" ca="1" si="52"/>
        <v>1.4594079303665244E-5</v>
      </c>
      <c r="G253" s="9">
        <f t="shared" ca="1" si="52"/>
        <v>1.5530330032972961E-5</v>
      </c>
      <c r="H253" s="9">
        <f t="shared" ca="1" si="52"/>
        <v>1.3556606093168382E-3</v>
      </c>
    </row>
    <row r="254" spans="1:10" x14ac:dyDescent="0.25">
      <c r="A254">
        <v>8</v>
      </c>
      <c r="C254" t="str">
        <f ca="1">OFFSET('84p stat'!$A$1,A254*20,0)</f>
        <v>CUDA ant add CPU12</v>
      </c>
      <c r="D254" s="9">
        <f t="shared" ref="D254:H254" ca="1" si="53">POWER(SQRT(D145)/D91,2)</f>
        <v>5.2699108068467849E-5</v>
      </c>
      <c r="E254" s="9">
        <f t="shared" ca="1" si="53"/>
        <v>5.4246371159682621E-5</v>
      </c>
      <c r="F254" s="9">
        <f t="shared" ca="1" si="53"/>
        <v>5.4941694346606668E-5</v>
      </c>
      <c r="G254" s="9">
        <f t="shared" ca="1" si="53"/>
        <v>7.3070916120301661E-4</v>
      </c>
      <c r="H254" s="9">
        <f t="shared" ca="1" si="53"/>
        <v>6.2120302060223442E-7</v>
      </c>
    </row>
    <row r="255" spans="1:10" x14ac:dyDescent="0.25">
      <c r="A255">
        <v>9</v>
      </c>
      <c r="C255" t="str">
        <f ca="1">OFFSET('84p stat'!$A$1,A255*20,0)</f>
        <v>CUDA opt</v>
      </c>
      <c r="D255" s="9">
        <f t="shared" ref="D255:H259" ca="1" si="54">POWER(SQRT(D146)/D92,2)</f>
        <v>1.9084325767017578E-8</v>
      </c>
      <c r="E255" s="9" t="e">
        <f t="shared" ca="1" si="54"/>
        <v>#DIV/0!</v>
      </c>
      <c r="F255" s="9" t="e">
        <f t="shared" ca="1" si="54"/>
        <v>#DIV/0!</v>
      </c>
      <c r="G255" s="9" t="e">
        <f t="shared" ca="1" si="54"/>
        <v>#DIV/0!</v>
      </c>
      <c r="H255" s="9" t="e">
        <f t="shared" ca="1" si="54"/>
        <v>#DIV/0!</v>
      </c>
    </row>
    <row r="256" spans="1:10" x14ac:dyDescent="0.25">
      <c r="A256">
        <v>10</v>
      </c>
      <c r="C256" t="str">
        <f ca="1">OFFSET('84p stat'!$A$1,A256*20,0)</f>
        <v>CUDA opt Time</v>
      </c>
      <c r="D256" s="9">
        <f t="shared" ca="1" si="54"/>
        <v>2.8440271456949267E-8</v>
      </c>
      <c r="E256" s="9">
        <f t="shared" ca="1" si="54"/>
        <v>1.8927449957980481E-8</v>
      </c>
      <c r="F256" s="9">
        <f t="shared" ca="1" si="54"/>
        <v>6.3516654604981781E-9</v>
      </c>
      <c r="G256" s="9">
        <f t="shared" ca="1" si="54"/>
        <v>2.5032631089358265E-7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opt non hash</v>
      </c>
      <c r="D257" s="9">
        <f t="shared" ca="1" si="54"/>
        <v>3.2837177102949296E-8</v>
      </c>
      <c r="E257" s="9">
        <f t="shared" ca="1" si="54"/>
        <v>3.4818499736026465E-8</v>
      </c>
      <c r="F257" s="9">
        <f t="shared" ca="1" si="54"/>
        <v>1.0210699384949422E-8</v>
      </c>
      <c r="G257" s="9">
        <f t="shared" ca="1" si="54"/>
        <v>2.5149463899523213E-7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ant</v>
      </c>
      <c r="D258" s="9">
        <f t="shared" ca="1" si="54"/>
        <v>1.5964078988113992E-8</v>
      </c>
      <c r="E258" s="9">
        <f t="shared" ca="1" si="54"/>
        <v>1.3989499583139937E-8</v>
      </c>
      <c r="F258" s="9">
        <f t="shared" ca="1" si="54"/>
        <v>3.949600852533277E-9</v>
      </c>
      <c r="G258" s="9">
        <f t="shared" ca="1" si="54"/>
        <v>3.3635779823838061E-9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ant non hash</v>
      </c>
      <c r="D259" s="9">
        <f t="shared" ca="1" si="54"/>
        <v>4.8008269104923517E-6</v>
      </c>
      <c r="E259" s="9">
        <f t="shared" ca="1" si="54"/>
        <v>4.8289677094292385E-6</v>
      </c>
      <c r="F259" s="9">
        <f t="shared" ca="1" si="54"/>
        <v>4.7999958561735003E-6</v>
      </c>
      <c r="G259" s="9">
        <f t="shared" ca="1" si="54"/>
        <v>3.8306940596090956E-6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 par</v>
      </c>
      <c r="D260" s="9">
        <f t="shared" ref="D260:H260" ca="1" si="55">POWER(SQRT(D151)/D97,2)</f>
        <v>2.6136543059372914E-8</v>
      </c>
      <c r="E260" s="9">
        <f t="shared" ca="1" si="55"/>
        <v>2.2646725376508765E-8</v>
      </c>
      <c r="F260" s="9">
        <f t="shared" ca="1" si="55"/>
        <v>1.4251523561255832E-8</v>
      </c>
      <c r="G260" s="9">
        <f t="shared" ca="1" si="55"/>
        <v>2.0220390095684016E-7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non CUDA Time</v>
      </c>
      <c r="D261" s="9">
        <f t="shared" ref="D261:H261" ca="1" si="56">POWER(SQRT(D152)/D98,2)</f>
        <v>3.3845221827183782E-4</v>
      </c>
      <c r="E261" s="9">
        <f t="shared" ca="1" si="56"/>
        <v>3.6273842150700349E-4</v>
      </c>
      <c r="F261" s="9">
        <f t="shared" ca="1" si="56"/>
        <v>3.6273878091183935E-4</v>
      </c>
      <c r="G261" s="9">
        <f t="shared" ca="1" si="56"/>
        <v>3.8767002532710945E-4</v>
      </c>
      <c r="H261" s="9">
        <f t="shared" ca="1" si="56"/>
        <v>1.1904300988542201E-3</v>
      </c>
    </row>
    <row r="262" spans="1:8" x14ac:dyDescent="0.25">
      <c r="A262">
        <v>16</v>
      </c>
      <c r="C262" t="str">
        <f ca="1">OFFSET('84p stat'!$A$1,A262*20,0)</f>
        <v>non CUDA</v>
      </c>
      <c r="D262" s="9">
        <f t="shared" ref="D262:H262" ca="1" si="57">POWER(SQRT(D153)/D99,2)</f>
        <v>2.5271774240814685E-4</v>
      </c>
      <c r="E262" s="9" t="e">
        <f t="shared" ca="1" si="57"/>
        <v>#DIV/0!</v>
      </c>
      <c r="F262" s="9" t="e">
        <f t="shared" ca="1" si="57"/>
        <v>#DIV/0!</v>
      </c>
      <c r="G262" s="9" t="e">
        <f t="shared" ca="1" si="57"/>
        <v>#DIV/0!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non hash</v>
      </c>
      <c r="D263" s="9">
        <f t="shared" ref="D263:H263" ca="1" si="58">POWER(SQRT(D154)/D100,2)</f>
        <v>4.3853713036984092E-4</v>
      </c>
      <c r="E263" s="9">
        <f t="shared" ca="1" si="58"/>
        <v>4.6438982591731284E-4</v>
      </c>
      <c r="F263" s="9">
        <f t="shared" ca="1" si="58"/>
        <v>4.6442373764910271E-4</v>
      </c>
      <c r="G263" s="9">
        <f t="shared" ca="1" si="58"/>
        <v>5.0212641144773166E-4</v>
      </c>
      <c r="H263" s="9">
        <f t="shared" ca="1" si="58"/>
        <v>9.8832007171912391E-4</v>
      </c>
    </row>
    <row r="264" spans="1:8" x14ac:dyDescent="0.25">
      <c r="A264">
        <v>18</v>
      </c>
      <c r="C264" t="str">
        <f ca="1">OFFSET('84p stat'!$A$1,A264*20,0)</f>
        <v>Classic ACO</v>
      </c>
      <c r="D264" s="9">
        <f t="shared" ref="D264:H264" ca="1" si="59">POWER(SQRT(D155)/D101,2)</f>
        <v>3.1391216180792032E-3</v>
      </c>
      <c r="E264" s="9">
        <f t="shared" ca="1" si="59"/>
        <v>3.2157211462627384E-3</v>
      </c>
      <c r="F264" s="9">
        <f t="shared" ca="1" si="59"/>
        <v>3.2166496092494224E-3</v>
      </c>
      <c r="G264" s="9">
        <f t="shared" ca="1" si="59"/>
        <v>3.2315910193230035E-3</v>
      </c>
      <c r="H264" s="9">
        <f t="shared" ca="1" si="59"/>
        <v>8.9049949994152308E-4</v>
      </c>
    </row>
    <row r="265" spans="1:8" x14ac:dyDescent="0.25">
      <c r="A265">
        <v>19</v>
      </c>
      <c r="C265" t="str">
        <f ca="1">OFFSET('84p stat'!$A$1,A265*20,0)</f>
        <v>Classic ACO non hash</v>
      </c>
      <c r="D265" s="9">
        <f t="shared" ref="D265:H265" ca="1" si="60">POWER(SQRT(D156)/D102,2)</f>
        <v>8.6869696191586493E-2</v>
      </c>
      <c r="E265" s="9">
        <f t="shared" ca="1" si="60"/>
        <v>8.6845677391272774E-2</v>
      </c>
      <c r="F265" s="9">
        <f t="shared" ca="1" si="60"/>
        <v>8.6849246159471968E-2</v>
      </c>
      <c r="G265" s="9">
        <f t="shared" ca="1" si="60"/>
        <v>8.6900323696015871E-2</v>
      </c>
      <c r="H265" s="9">
        <f t="shared" ca="1" si="60"/>
        <v>0.17814003168208958</v>
      </c>
    </row>
    <row r="266" spans="1:8" x14ac:dyDescent="0.25">
      <c r="A266">
        <v>20</v>
      </c>
      <c r="C266" t="str">
        <f ca="1">OFFSET('84p stat'!$A$1,A266*20,0)</f>
        <v>omp</v>
      </c>
      <c r="D266" s="9">
        <f t="shared" ref="D266:H266" ca="1" si="61">POWER(SQRT(D157)/D103,2)</f>
        <v>1.4171690222598686E-4</v>
      </c>
      <c r="E266" s="9">
        <f t="shared" ca="1" si="61"/>
        <v>1.472943096985211E-4</v>
      </c>
      <c r="F266" s="9">
        <f t="shared" ca="1" si="61"/>
        <v>1.4730067196376729E-4</v>
      </c>
      <c r="G266" s="9">
        <f t="shared" ca="1" si="61"/>
        <v>1.700010160801141E-4</v>
      </c>
      <c r="H266" s="9">
        <f t="shared" ca="1" si="61"/>
        <v>1.0319870466601461E-3</v>
      </c>
    </row>
    <row r="267" spans="1:8" x14ac:dyDescent="0.25">
      <c r="A267">
        <v>21</v>
      </c>
      <c r="C267" t="str">
        <f ca="1">OFFSET('84p stat'!$A$1,A267*20,0)</f>
        <v>omp non hash</v>
      </c>
      <c r="D267" s="9">
        <f t="shared" ref="D267:H267" ca="1" si="62">POWER(SQRT(D158)/D104,2)</f>
        <v>1.3604345873439736E-4</v>
      </c>
      <c r="E267" s="9">
        <f t="shared" ca="1" si="62"/>
        <v>1.4068119320017377E-4</v>
      </c>
      <c r="F267" s="9">
        <f t="shared" ca="1" si="62"/>
        <v>1.406844742679665E-4</v>
      </c>
      <c r="G267" s="9">
        <f t="shared" ca="1" si="62"/>
        <v>1.6197752457944011E-4</v>
      </c>
      <c r="H267" s="9">
        <f t="shared" ca="1" si="62"/>
        <v>7.7943127969607351E-4</v>
      </c>
    </row>
    <row r="268" spans="1:8" x14ac:dyDescent="0.25">
      <c r="A268">
        <v>22</v>
      </c>
      <c r="C268" t="str">
        <f ca="1">OFFSET('84p stat'!$A$1,A268*20,0)</f>
        <v>non CUDA transp Time</v>
      </c>
      <c r="D268" s="9">
        <f t="shared" ref="D268:H268" ca="1" si="63">POWER(SQRT(D159)/D105,2)</f>
        <v>7.7412458234584348E-5</v>
      </c>
      <c r="E268" s="9">
        <f t="shared" ca="1" si="63"/>
        <v>8.025990489546076E-5</v>
      </c>
      <c r="F268" s="9">
        <f t="shared" ca="1" si="63"/>
        <v>8.0268855358238663E-5</v>
      </c>
      <c r="G268" s="9">
        <f t="shared" ca="1" si="63"/>
        <v>8.7514394850929299E-5</v>
      </c>
      <c r="H268" s="9">
        <f t="shared" ca="1" si="63"/>
        <v>3.9315504669657631E-4</v>
      </c>
    </row>
    <row r="269" spans="1:8" x14ac:dyDescent="0.25">
      <c r="A269">
        <v>23</v>
      </c>
      <c r="C269" t="str">
        <f ca="1">OFFSET('84p stat'!$A$1,A269*20,0)</f>
        <v>non CUDA transp</v>
      </c>
      <c r="D269" s="9">
        <f t="shared" ref="D269:H269" ca="1" si="64">POWER(SQRT(D160)/D106,2)</f>
        <v>3.9944798040737784E-5</v>
      </c>
      <c r="E269" s="9" t="e">
        <f t="shared" ca="1" si="64"/>
        <v>#DIV/0!</v>
      </c>
      <c r="F269" s="9" t="e">
        <f t="shared" ca="1" si="64"/>
        <v>#DIV/0!</v>
      </c>
      <c r="G269" s="9" t="e">
        <f t="shared" ca="1" si="64"/>
        <v>#DIV/0!</v>
      </c>
      <c r="H269" s="9" t="e">
        <f t="shared" ca="1" si="64"/>
        <v>#DIV/0!</v>
      </c>
    </row>
    <row r="270" spans="1:8" x14ac:dyDescent="0.25">
      <c r="A270">
        <v>24</v>
      </c>
      <c r="C270" t="str">
        <f ca="1">OFFSET('84p stat'!$A$1,A270*20,0)</f>
        <v>non CUDA transp non hash</v>
      </c>
      <c r="D270" s="9">
        <f t="shared" ref="D270:H270" ca="1" si="65">POWER(SQRT(D161)/D107,2)</f>
        <v>5.5413837635807765E-4</v>
      </c>
      <c r="E270" s="9">
        <f t="shared" ca="1" si="65"/>
        <v>5.8333317962135436E-4</v>
      </c>
      <c r="F270" s="9">
        <f t="shared" ca="1" si="65"/>
        <v>5.8336289706419173E-4</v>
      </c>
      <c r="G270" s="9">
        <f t="shared" ca="1" si="65"/>
        <v>7.158949573935683E-4</v>
      </c>
      <c r="H270" s="9">
        <f t="shared" ca="1" si="65"/>
        <v>3.7358195870605611E-4</v>
      </c>
    </row>
    <row r="271" spans="1:8" x14ac:dyDescent="0.25">
      <c r="A271">
        <v>25</v>
      </c>
      <c r="C271" t="str">
        <f ca="1">OFFSET('84p stat'!$A$1,A271*20,0)</f>
        <v>non CUDA AVX Time</v>
      </c>
      <c r="D271" s="9">
        <f t="shared" ref="D271:H271" ca="1" si="66">POWER(SQRT(D162)/D108,2)</f>
        <v>1.9749077689916702E-4</v>
      </c>
      <c r="E271" s="9">
        <f t="shared" ca="1" si="66"/>
        <v>2.1002542886562676E-4</v>
      </c>
      <c r="F271" s="9">
        <f t="shared" ca="1" si="66"/>
        <v>2.100605163876444E-4</v>
      </c>
      <c r="G271" s="9">
        <f t="shared" ca="1" si="66"/>
        <v>2.030335704678275E-4</v>
      </c>
      <c r="H271" s="9">
        <f t="shared" ca="1" si="66"/>
        <v>1.106214775585672E-3</v>
      </c>
    </row>
    <row r="272" spans="1:8" x14ac:dyDescent="0.25">
      <c r="A272">
        <v>26</v>
      </c>
      <c r="C272" t="str">
        <f ca="1">OFFSET('84p stat'!$A$1,A272*20,0)</f>
        <v>non CUDA AVX</v>
      </c>
      <c r="D272" s="9">
        <f t="shared" ref="D272:H272" ca="1" si="67">POWER(SQRT(D163)/D109,2)</f>
        <v>7.6845392884386551E-5</v>
      </c>
      <c r="E272" s="9" t="e">
        <f t="shared" ca="1" si="67"/>
        <v>#DIV/0!</v>
      </c>
      <c r="F272" s="9" t="e">
        <f t="shared" ca="1" si="67"/>
        <v>#DIV/0!</v>
      </c>
      <c r="G272" s="9" t="e">
        <f t="shared" ca="1" si="67"/>
        <v>#DIV/0!</v>
      </c>
      <c r="H272" s="9" t="e">
        <f t="shared" ca="1" si="67"/>
        <v>#DIV/0!</v>
      </c>
    </row>
    <row r="273" spans="1:8" x14ac:dyDescent="0.25">
      <c r="A273">
        <v>27</v>
      </c>
      <c r="C273" t="str">
        <f ca="1">OFFSET('84p stat'!$A$1,A273*20,0)</f>
        <v>non CUDA AVX non hash</v>
      </c>
      <c r="D273" s="9">
        <f t="shared" ref="D273:H273" ca="1" si="68">POWER(SQRT(D164)/D110,2)</f>
        <v>3.8191309988303181E-4</v>
      </c>
      <c r="E273" s="9">
        <f t="shared" ca="1" si="68"/>
        <v>4.0248772862122974E-4</v>
      </c>
      <c r="F273" s="9">
        <f t="shared" ca="1" si="68"/>
        <v>4.0251482178551163E-4</v>
      </c>
      <c r="G273" s="9">
        <f t="shared" ca="1" si="68"/>
        <v>3.9622069617065939E-4</v>
      </c>
      <c r="H273" s="9">
        <f t="shared" ca="1" si="68"/>
        <v>2.7641645003244689E-3</v>
      </c>
    </row>
    <row r="274" spans="1:8" x14ac:dyDescent="0.25">
      <c r="A274">
        <v>28</v>
      </c>
      <c r="C274" t="str">
        <f ca="1">OFFSET('84p stat'!$A$1,A274*20,0)</f>
        <v>non CUDA AVX_OMP Time</v>
      </c>
      <c r="D274" s="9">
        <f t="shared" ref="D274:H274" ca="1" si="69">POWER(SQRT(D165)/D111,2)</f>
        <v>1.0084583318607341E-4</v>
      </c>
      <c r="E274" s="9">
        <f t="shared" ca="1" si="69"/>
        <v>1.0705188521462574E-4</v>
      </c>
      <c r="F274" s="9">
        <f t="shared" ca="1" si="69"/>
        <v>1.0705409211328214E-4</v>
      </c>
      <c r="G274" s="9">
        <f t="shared" ca="1" si="69"/>
        <v>1.211333461940846E-4</v>
      </c>
      <c r="H274" s="9">
        <f t="shared" ca="1" si="69"/>
        <v>1.0218592527380039E-3</v>
      </c>
    </row>
    <row r="275" spans="1:8" x14ac:dyDescent="0.25">
      <c r="A275">
        <v>29</v>
      </c>
      <c r="C275" t="str">
        <f ca="1">OFFSET('84p stat'!$A$1,A275*20,0)</f>
        <v>non CUDA AVX_OMP</v>
      </c>
      <c r="D275" s="9">
        <f t="shared" ref="D275:H275" ca="1" si="70">POWER(SQRT(D166)/D112,2)</f>
        <v>1.0306728474758823E-3</v>
      </c>
      <c r="E275" s="9" t="e">
        <f t="shared" ca="1" si="70"/>
        <v>#DIV/0!</v>
      </c>
      <c r="F275" s="9" t="e">
        <f t="shared" ca="1" si="70"/>
        <v>#DIV/0!</v>
      </c>
      <c r="G275" s="9" t="e">
        <f t="shared" ca="1" si="70"/>
        <v>#DIV/0!</v>
      </c>
      <c r="H275" s="9" t="e">
        <f t="shared" ca="1" si="70"/>
        <v>#DIV/0!</v>
      </c>
    </row>
    <row r="276" spans="1:8" x14ac:dyDescent="0.25">
      <c r="A276">
        <v>30</v>
      </c>
      <c r="C276" t="str">
        <f ca="1">OFFSET('84p stat'!$A$1,A276*20,0)</f>
        <v>non CUDA AVX_OMP non hash</v>
      </c>
      <c r="D276" s="9">
        <f t="shared" ref="D276:H276" ca="1" si="71">POWER(SQRT(D167)/D113,2)</f>
        <v>1.0075894334738096E-4</v>
      </c>
      <c r="E276" s="9">
        <f t="shared" ca="1" si="71"/>
        <v>1.0428861766592196E-4</v>
      </c>
      <c r="F276" s="9">
        <f t="shared" ca="1" si="71"/>
        <v>1.0428464390469801E-4</v>
      </c>
      <c r="G276" s="9">
        <f t="shared" ca="1" si="71"/>
        <v>1.2605113597387923E-4</v>
      </c>
      <c r="H276" s="9">
        <f t="shared" ca="1" si="71"/>
        <v>1.3226626049473984E-3</v>
      </c>
    </row>
    <row r="277" spans="1:8" x14ac:dyDescent="0.25">
      <c r="A277">
        <v>31</v>
      </c>
      <c r="C277" t="str">
        <f ca="1">OFFSET('84p stat'!$A$1,A277*20,0)</f>
        <v>CUDA ant add CPU_AVX Time</v>
      </c>
      <c r="D277" s="9">
        <f t="shared" ref="D277:H277" ca="1" si="72">POWER(SQRT(D168)/D114,2)</f>
        <v>1.7161118362412703E-6</v>
      </c>
      <c r="E277" s="9">
        <f t="shared" ca="1" si="72"/>
        <v>1.7157832299708571E-6</v>
      </c>
      <c r="F277" s="9">
        <f t="shared" ca="1" si="72"/>
        <v>1.1734567004796006E-6</v>
      </c>
      <c r="G277" s="9">
        <f t="shared" ca="1" si="72"/>
        <v>5.0205426746108772E-7</v>
      </c>
      <c r="H277" s="9">
        <f t="shared" ca="1" si="72"/>
        <v>1.5802537368272557E-3</v>
      </c>
    </row>
    <row r="278" spans="1:8" x14ac:dyDescent="0.25">
      <c r="A278">
        <v>32</v>
      </c>
      <c r="C278" t="str">
        <f ca="1">OFFSET('84p stat'!$A$1,A278*20,0)</f>
        <v>non CUDA transp_AVX Time</v>
      </c>
      <c r="D278" s="9">
        <f t="shared" ref="D278:H278" ca="1" si="73">POWER(SQRT(D169)/D115,2)</f>
        <v>6.0325607444739057E-5</v>
      </c>
      <c r="E278" s="9">
        <f t="shared" ca="1" si="73"/>
        <v>6.251121363801407E-5</v>
      </c>
      <c r="F278" s="9">
        <f t="shared" ca="1" si="73"/>
        <v>6.2524815360850871E-5</v>
      </c>
      <c r="G278" s="9">
        <f t="shared" ca="1" si="73"/>
        <v>6.8688754324977864E-5</v>
      </c>
      <c r="H278" s="9">
        <f t="shared" ca="1" si="73"/>
        <v>5.3150398903623291E-4</v>
      </c>
    </row>
    <row r="279" spans="1:8" x14ac:dyDescent="0.25">
      <c r="A279">
        <v>33</v>
      </c>
      <c r="C279" t="str">
        <f ca="1">OFFSET('84p stat'!$A$1,A279*20,0)</f>
        <v>non CUDA transp_AVX</v>
      </c>
      <c r="D279" s="9">
        <f t="shared" ref="D279:H279" ca="1" si="74">POWER(SQRT(D170)/D116,2)</f>
        <v>6.1587663507997546E-5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non CUDA transp_AVX non hash</v>
      </c>
      <c r="D280" s="9">
        <f t="shared" ref="D280:H280" ca="1" si="75">POWER(SQRT(D171)/D117,2)</f>
        <v>7.4833360514147337E-5</v>
      </c>
      <c r="E280" s="9">
        <f t="shared" ca="1" si="75"/>
        <v>7.8546580106621204E-5</v>
      </c>
      <c r="F280" s="9">
        <f t="shared" ca="1" si="75"/>
        <v>7.8552002773112268E-5</v>
      </c>
      <c r="G280" s="9">
        <f t="shared" ca="1" si="75"/>
        <v>8.9324192983235878E-5</v>
      </c>
      <c r="H280" s="9">
        <f t="shared" ca="1" si="75"/>
        <v>7.8410162968094166E-4</v>
      </c>
    </row>
    <row r="281" spans="1:8" x14ac:dyDescent="0.25">
      <c r="A281">
        <v>35</v>
      </c>
      <c r="C281" t="str">
        <f ca="1">OFFSET('84p stat'!$A$1,A281*20,0)</f>
        <v>non CUDA transp_AVX_OMP Time</v>
      </c>
      <c r="D281" s="9">
        <f t="shared" ref="D281:H281" ca="1" si="76">POWER(SQRT(D172)/D118,2)</f>
        <v>1.0259284294810091E-4</v>
      </c>
      <c r="E281" s="9">
        <f t="shared" ca="1" si="76"/>
        <v>1.0612913672770685E-4</v>
      </c>
      <c r="F281" s="9">
        <f t="shared" ca="1" si="76"/>
        <v>1.0613857066118204E-4</v>
      </c>
      <c r="G281" s="9">
        <f t="shared" ca="1" si="76"/>
        <v>1.2901647163035857E-4</v>
      </c>
      <c r="H281" s="9">
        <f t="shared" ca="1" si="76"/>
        <v>5.8805513956506044E-4</v>
      </c>
    </row>
    <row r="282" spans="1:8" x14ac:dyDescent="0.25">
      <c r="A282">
        <v>36</v>
      </c>
      <c r="C282" t="str">
        <f ca="1">OFFSET('84p stat'!$A$1,A282*20,0)</f>
        <v>non CUDA transp_AVX_OMP</v>
      </c>
      <c r="D282" s="9">
        <f t="shared" ref="D282:H282" ca="1" si="77">POWER(SQRT(D173)/D119,2)</f>
        <v>6.7523738864096341E-5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non CUDA transp_AVX_OMP non hash</v>
      </c>
      <c r="D283" s="9">
        <f t="shared" ref="D283:H283" ca="1" si="78">POWER(SQRT(D174)/D120,2)</f>
        <v>6.4043706300224128E-5</v>
      </c>
      <c r="E283" s="9">
        <f t="shared" ca="1" si="78"/>
        <v>6.7223997736160526E-5</v>
      </c>
      <c r="F283" s="9">
        <f t="shared" ca="1" si="78"/>
        <v>6.7228094542763023E-5</v>
      </c>
      <c r="G283" s="9">
        <f t="shared" ca="1" si="78"/>
        <v>7.5681482198031026E-5</v>
      </c>
      <c r="H283" s="9">
        <f t="shared" ca="1" si="78"/>
        <v>7.5226228321652214E-4</v>
      </c>
    </row>
    <row r="284" spans="1:8" x14ac:dyDescent="0.25">
      <c r="A284">
        <v>38</v>
      </c>
      <c r="C284" t="str">
        <f ca="1">OFFSET('84p stat'!$A$1,A284*20,0)</f>
        <v>CUDA ant add CPU_AVX_transp Time</v>
      </c>
      <c r="D284" s="9">
        <f t="shared" ref="D284:H284" ca="1" si="79">POWER(SQRT(D175)/D121,2)</f>
        <v>3.600585145366385E-6</v>
      </c>
      <c r="E284" s="9">
        <f t="shared" ca="1" si="79"/>
        <v>3.7557385069958655E-6</v>
      </c>
      <c r="F284" s="9">
        <f t="shared" ca="1" si="79"/>
        <v>2.7637180589820097E-6</v>
      </c>
      <c r="G284" s="9">
        <f t="shared" ca="1" si="79"/>
        <v>5.3583564819580316E-7</v>
      </c>
      <c r="H284" s="9">
        <f t="shared" ca="1" si="79"/>
        <v>1.0604669693924415E-3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41"/>
  <sheetViews>
    <sheetView workbookViewId="0">
      <selection activeCell="A2" sqref="A2:AN74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activeCell="G1" sqref="G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198</v>
      </c>
      <c r="F1" t="s">
        <v>195</v>
      </c>
      <c r="G1" t="s">
        <v>199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196</v>
      </c>
      <c r="B2074">
        <v>6935.48</v>
      </c>
      <c r="C2074">
        <v>6847.88</v>
      </c>
      <c r="D2074">
        <v>6827.48</v>
      </c>
      <c r="E2074">
        <v>6627.47</v>
      </c>
      <c r="F2074">
        <v>74.744500000000002</v>
      </c>
      <c r="G2074">
        <v>1.17374E-2</v>
      </c>
      <c r="H2074">
        <v>0.98101700000000003</v>
      </c>
      <c r="I2074">
        <v>0</v>
      </c>
    </row>
    <row r="2075" spans="1:25" x14ac:dyDescent="0.25">
      <c r="A2075" t="s">
        <v>196</v>
      </c>
      <c r="B2075">
        <v>6592</v>
      </c>
      <c r="C2075">
        <v>6526.65</v>
      </c>
      <c r="D2075">
        <v>6506.99</v>
      </c>
      <c r="E2075">
        <v>6307.08</v>
      </c>
      <c r="F2075">
        <v>75.031800000000004</v>
      </c>
      <c r="G2075">
        <v>1.1096E-2</v>
      </c>
      <c r="H2075">
        <v>0.98101899999999997</v>
      </c>
      <c r="I2075">
        <v>0</v>
      </c>
    </row>
    <row r="2076" spans="1:25" x14ac:dyDescent="0.25">
      <c r="A2076" t="s">
        <v>196</v>
      </c>
      <c r="B2076">
        <v>6588.81</v>
      </c>
      <c r="C2076">
        <v>6523.71</v>
      </c>
      <c r="D2076">
        <v>6503.46</v>
      </c>
      <c r="E2076">
        <v>6300.5</v>
      </c>
      <c r="F2076">
        <v>75.567599999999999</v>
      </c>
      <c r="G2076">
        <v>1.0961200000000001E-2</v>
      </c>
      <c r="H2076">
        <v>0.99480299999999999</v>
      </c>
      <c r="I2076">
        <v>0</v>
      </c>
    </row>
    <row r="2077" spans="1:25" x14ac:dyDescent="0.25">
      <c r="A2077" t="s">
        <v>196</v>
      </c>
      <c r="B2077">
        <v>6605.5</v>
      </c>
      <c r="C2077">
        <v>6539.43</v>
      </c>
      <c r="D2077">
        <v>6517.8</v>
      </c>
      <c r="E2077">
        <v>6306.03</v>
      </c>
      <c r="F2077">
        <v>79.2697</v>
      </c>
      <c r="G2077">
        <v>1.22021E-2</v>
      </c>
      <c r="H2077">
        <v>0.99474099999999999</v>
      </c>
      <c r="I2077">
        <v>0</v>
      </c>
    </row>
    <row r="2078" spans="1:25" x14ac:dyDescent="0.25">
      <c r="A2078" t="s">
        <v>196</v>
      </c>
      <c r="B2078">
        <v>6600.74</v>
      </c>
      <c r="C2078">
        <v>6535.21</v>
      </c>
      <c r="D2078">
        <v>6513.18</v>
      </c>
      <c r="E2078">
        <v>6302.86</v>
      </c>
      <c r="F2078">
        <v>77.973500000000001</v>
      </c>
      <c r="G2078">
        <v>1.12129E-2</v>
      </c>
      <c r="H2078">
        <v>0.98101799999999995</v>
      </c>
      <c r="I2078">
        <v>0</v>
      </c>
    </row>
    <row r="2079" spans="1:25" x14ac:dyDescent="0.25">
      <c r="A2079" t="s">
        <v>196</v>
      </c>
      <c r="B2079">
        <v>6596.27</v>
      </c>
      <c r="C2079">
        <v>6531.47</v>
      </c>
      <c r="D2079">
        <v>6508.32</v>
      </c>
      <c r="E2079">
        <v>6301.79</v>
      </c>
      <c r="F2079">
        <v>76.427599999999998</v>
      </c>
      <c r="G2079">
        <v>1.84257E-2</v>
      </c>
      <c r="H2079">
        <v>0.98098600000000002</v>
      </c>
      <c r="I2079">
        <v>0</v>
      </c>
    </row>
    <row r="2080" spans="1:25" x14ac:dyDescent="0.25">
      <c r="A2080" t="s">
        <v>196</v>
      </c>
      <c r="B2080">
        <v>6621.08</v>
      </c>
      <c r="C2080">
        <v>6556.78</v>
      </c>
      <c r="D2080">
        <v>6515.97</v>
      </c>
      <c r="E2080">
        <v>6307.34</v>
      </c>
      <c r="F2080">
        <v>77.520799999999994</v>
      </c>
      <c r="G2080">
        <v>1.08602E-2</v>
      </c>
      <c r="H2080">
        <v>0.98096499999999998</v>
      </c>
      <c r="I2080">
        <v>0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>
        <f>AVERAGE(B2079:B2128)</f>
        <v>6608.6750000000002</v>
      </c>
      <c r="S2128">
        <f>AVERAGE(C2079:C2128)</f>
        <v>6544.125</v>
      </c>
      <c r="U2128">
        <f>_xlfn.VAR.P(B2079:B2128)</f>
        <v>153.88402499999367</v>
      </c>
      <c r="V2128">
        <f>_xlfn.VAR.P(C2079:C2128)</f>
        <v>160.14902499999354</v>
      </c>
      <c r="X2128">
        <f>1.96*SQRT(U2128)/50</f>
        <v>0.48627599999998999</v>
      </c>
      <c r="Y2128">
        <f>1.96*SQRT(V2128)/50</f>
        <v>0.49607599999999002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SUM(D31:H31)</f>
        <v>6119.5003999999999</v>
      </c>
      <c r="K31" s="10">
        <f ca="1">G31/J31</f>
        <v>0.13233182270892571</v>
      </c>
      <c r="L31">
        <f ca="1">$K$29*POWER(K31,2)*SQRT(G139/(POWER(G31,2)*$L$29)+J139/(POWER(J31,2)*$L$29))</f>
        <v>5.4501228942211975E-5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6145.8157999999985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5852.8402000000006</v>
      </c>
      <c r="K33" s="10">
        <f t="shared" ca="1" si="1"/>
        <v>9.2695892671048816E-2</v>
      </c>
      <c r="L33">
        <f ca="1">$K$29*POWER(K33,2)*SQRT(G141/(POWER(G33,2)*$L$29)+J141/(POWER(J33,2)*$L$29))</f>
        <v>6.7630353170072751E-5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10815.681999999999</v>
      </c>
      <c r="K34" s="10">
        <f t="shared" ca="1" si="1"/>
        <v>0.53167486738238057</v>
      </c>
      <c r="L34">
        <f ca="1">$K$29*POWER(K34,2)*SQRT(G142/(POWER(G34,2)*$L$29)+J142/(POWER(J34,2)*$L$29))</f>
        <v>7.7886939811641493E-5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10686.84</v>
      </c>
      <c r="K35" s="10">
        <f ca="1">E35/J35</f>
        <v>7.5804706536264626E-3</v>
      </c>
      <c r="L35">
        <f ca="1">$K$29*POWER(K35,2)*SQRT(E143/(POWER(E35,2)*$L$29)+J143/(POWER(J35,2)*$L$29))</f>
        <v>8.6564377738396798E-7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10765.552</v>
      </c>
      <c r="K36" s="10">
        <f ca="1">E36/J36</f>
        <v>7.5955624012594277E-3</v>
      </c>
      <c r="L36">
        <f ca="1">$K$29*POWER(K36,2)*SQRT(E144/(POWER(E36,2)*$L$29)+J144/(POWER(J36,2)*$L$29))</f>
        <v>7.9280604276557152E-7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5813.594399999999</v>
      </c>
      <c r="K37" s="10">
        <f t="shared" ca="1" si="1"/>
        <v>0.94799175687247816</v>
      </c>
      <c r="L37">
        <f ca="1">$K$29*POWER(K37,2)*SQRT(G145/(POWER(G37,2)*$L$29)+J145/(POWER(J37,2)*$L$29))</f>
        <v>1.0170105308782325E-3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7899.3852000000006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6157.3750000000009</v>
      </c>
      <c r="K39" s="10">
        <f t="shared" ca="1" si="1"/>
        <v>0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6159.7608</v>
      </c>
      <c r="K40" s="10">
        <f t="shared" ca="1" si="1"/>
        <v>0.13207963335199638</v>
      </c>
      <c r="L40">
        <f t="shared" ca="1" si="2"/>
        <v>7.2450843386019465E-6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5811.6969999999983</v>
      </c>
      <c r="K41" s="10">
        <f t="shared" ca="1" si="1"/>
        <v>8.1519725821907113E-2</v>
      </c>
      <c r="L41">
        <f t="shared" ca="1" si="2"/>
        <v>3.0664113740575296E-6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10786.878000000001</v>
      </c>
      <c r="K42" s="10">
        <f t="shared" ca="1" si="1"/>
        <v>0.5326747325778598</v>
      </c>
      <c r="L42">
        <f t="shared" ca="1" si="2"/>
        <v>7.6534099335934426E-5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10733.72</v>
      </c>
      <c r="K43" s="10">
        <f t="shared" ca="1" si="1"/>
        <v>0.53089245722824896</v>
      </c>
      <c r="L43">
        <f t="shared" ca="1" si="2"/>
        <v>6.703386624854736E-5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ref="J44:J59" ca="1" si="3">SUM(D44:H44)</f>
        <v>10692.225999999993</v>
      </c>
      <c r="K44" s="10">
        <f t="shared" ref="K44:K59" ca="1" si="4">G44/J44</f>
        <v>0.4937191843868623</v>
      </c>
      <c r="L44">
        <f t="shared" ca="1" si="2"/>
        <v>8.9532188271566302E-5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3"/>
        <v>3427.5573999999997</v>
      </c>
      <c r="K45" s="10">
        <f t="shared" ca="1" si="4"/>
        <v>0.90682139998589084</v>
      </c>
      <c r="L45">
        <f t="shared" ca="1" si="2"/>
        <v>7.5324189267044102E-3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3"/>
        <v>2659.8315999999995</v>
      </c>
      <c r="K46" s="10">
        <f t="shared" ca="1" si="4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3"/>
        <v>3660.0802000000008</v>
      </c>
      <c r="K47" s="10">
        <f t="shared" ca="1" si="4"/>
        <v>0.92967714696524928</v>
      </c>
      <c r="L47">
        <f t="shared" ca="1" si="2"/>
        <v>6.7163764301089862E-3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3"/>
        <v>99080.55799999999</v>
      </c>
      <c r="K48" s="10">
        <f t="shared" ca="1" si="4"/>
        <v>0.94512426480278822</v>
      </c>
      <c r="L48">
        <f t="shared" ca="1" si="2"/>
        <v>7.9406894728338978E-3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3"/>
        <v>94196.173999999999</v>
      </c>
      <c r="K49" s="10">
        <f t="shared" ca="1" si="4"/>
        <v>0.99450409327665479</v>
      </c>
      <c r="L49">
        <f t="shared" ca="1" si="2"/>
        <v>9.0567112117768533E-3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3"/>
        <v>2738.7930000000006</v>
      </c>
      <c r="K50" s="10">
        <f t="shared" ca="1" si="4"/>
        <v>0.88338455005544381</v>
      </c>
      <c r="L50">
        <f t="shared" ca="1" si="2"/>
        <v>6.6625979190823859E-3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3"/>
        <v>2578.6000000000004</v>
      </c>
      <c r="K51" s="10">
        <f t="shared" ca="1" si="4"/>
        <v>0.90025874583107091</v>
      </c>
      <c r="L51">
        <f t="shared" ca="1" si="2"/>
        <v>7.3776612931752573E-3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3"/>
        <v>2999.574000000001</v>
      </c>
      <c r="K52" s="10">
        <f t="shared" ca="1" si="4"/>
        <v>0.87370781450966006</v>
      </c>
      <c r="L52">
        <f t="shared" ca="1" si="2"/>
        <v>2.6049936451202453E-3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3"/>
        <v>3795.6890000000003</v>
      </c>
      <c r="K53" s="10">
        <f t="shared" ca="1" si="4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3"/>
        <v>3532.6944000000008</v>
      </c>
      <c r="K54" s="10">
        <f t="shared" ca="1" si="4"/>
        <v>0.90887223134840056</v>
      </c>
      <c r="L54">
        <f t="shared" ca="1" si="2"/>
        <v>7.2817915580399789E-3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3"/>
        <v>3434.9710000000009</v>
      </c>
      <c r="K55" s="10">
        <f t="shared" ca="1" si="4"/>
        <v>0.91413591264671501</v>
      </c>
      <c r="L55">
        <f t="shared" ca="1" si="2"/>
        <v>5.6957005486026752E-3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3"/>
        <v>2688.5577999999996</v>
      </c>
      <c r="K56" s="10">
        <f t="shared" ca="1" si="4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3"/>
        <v>3678.7057999999997</v>
      </c>
      <c r="K57" s="10">
        <f t="shared" ca="1" si="4"/>
        <v>0.93621088807917185</v>
      </c>
      <c r="L57">
        <f t="shared" ca="1" si="2"/>
        <v>7.6723514649416668E-3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3"/>
        <v>2694.9826000000003</v>
      </c>
      <c r="K58" s="10">
        <f t="shared" ca="1" si="4"/>
        <v>0.88971310093059597</v>
      </c>
      <c r="L58">
        <f t="shared" ca="1" si="2"/>
        <v>6.4664844891223847E-3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3"/>
        <v>2730.0869999999995</v>
      </c>
      <c r="K59" s="10">
        <f t="shared" ca="1" si="4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ref="J60:J80" ca="1" si="5">SUM(D60:H60)</f>
        <v>2599.5039999999995</v>
      </c>
      <c r="K60" s="10">
        <f t="shared" ref="K60:K80" ca="1" si="6">G60/J60</f>
        <v>0.91011056801605239</v>
      </c>
      <c r="L60">
        <f t="shared" ref="L60:L80" ca="1" si="7">$K$29*POWER(K60,2)*SQRT(G168/(POWER(G60,2)*$L$29)+J168/(POWER(J60,2)*$L$29))</f>
        <v>6.2945514265270947E-3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5"/>
        <v>5782.666400000001</v>
      </c>
      <c r="K61" s="10">
        <f t="shared" ca="1" si="6"/>
        <v>0.95073546954048715</v>
      </c>
      <c r="L61">
        <f t="shared" ca="1" si="7"/>
        <v>2.2338936627050126E-3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5"/>
        <v>3058.0083999999997</v>
      </c>
      <c r="K62" s="10">
        <f t="shared" ca="1" si="6"/>
        <v>0.88073711177510194</v>
      </c>
      <c r="L62">
        <f t="shared" ca="1" si="7"/>
        <v>4.7217476220231223E-3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5"/>
        <v>3840.8015999999998</v>
      </c>
      <c r="K63" s="10">
        <f t="shared" ca="1" si="6"/>
        <v>0</v>
      </c>
      <c r="L63" t="e">
        <f t="shared" ca="1" si="7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5"/>
        <v>3579.3663999999994</v>
      </c>
      <c r="K64" s="10">
        <f t="shared" ca="1" si="6"/>
        <v>0.91670277119436561</v>
      </c>
      <c r="L64">
        <f t="shared" ca="1" si="7"/>
        <v>6.9958773628018833E-3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5"/>
        <v>3031.7523999999999</v>
      </c>
      <c r="K65" s="10">
        <f t="shared" ca="1" si="6"/>
        <v>0.88401140739593398</v>
      </c>
      <c r="L65">
        <f t="shared" ca="1" si="7"/>
        <v>2.0266841497625712E-3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3815.5712000000003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5"/>
        <v>3569.4023999999995</v>
      </c>
      <c r="K67" s="10">
        <f t="shared" ca="1" si="6"/>
        <v>0.91795904546934814</v>
      </c>
      <c r="L67">
        <f t="shared" ca="1" si="7"/>
        <v>8.8972145076515931E-3</v>
      </c>
    </row>
    <row r="68" spans="1:12" x14ac:dyDescent="0.25">
      <c r="A68">
        <v>38</v>
      </c>
      <c r="C68">
        <f ca="1">OFFSET('168p stat'!$A$1,A68*20,0)</f>
        <v>0</v>
      </c>
      <c r="D68" s="5">
        <f ca="1">OFFSET('168p trace'!$R$56,(A68-1)*56,0)-OFFSET('168p trace'!$S$56,(A68-1)*56,0)</f>
        <v>64.550000000000182</v>
      </c>
      <c r="E68" s="5">
        <f ca="1">OFFSET('168p trace'!$S$56,(A68-1)*56,0)-OFFSET('168p stat'!$H$1,A68*20,0)</f>
        <v>6544.125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6608.6750000000002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>
        <f ca="1">OFFSET('168p stat'!$A$1,A122*20,0)</f>
        <v>0</v>
      </c>
      <c r="D122" s="5">
        <f ca="1">OFFSET('168p trace'!$R$56,(A122-1)*56,0)</f>
        <v>6608.6750000000002</v>
      </c>
      <c r="E122" s="5">
        <f ca="1">OFFSET('168p trace'!$S$56,(A122-1)*56,0)</f>
        <v>6544.125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SUM(D139:H139)</f>
        <v>2639.8465034000028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18.08771235999976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8"/>
        <v>389.14427440000009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8"/>
        <v>84.550739000000789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8"/>
        <v>50.229282999999469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8"/>
        <v>46.280270999999466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8"/>
        <v>529.85048163999863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8"/>
        <v>3472.8106344000007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8"/>
        <v>19.032096999999968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8"/>
        <v>82.583991320000749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8"/>
        <v>92.863564039999872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8"/>
        <v>99.015557999996602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8"/>
        <v>84.779673000001452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8"/>
        <v>200.69530399999871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8"/>
        <v>9948.2614572799976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8"/>
        <v>1789.69516144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8"/>
        <v>8179.8032153999993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8"/>
        <v>8022506.3393459972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8"/>
        <v>7737225.3597560013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8"/>
        <v>5434.1165189999983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8"/>
        <v>5520.7416232399983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8"/>
        <v>1110.9852658400007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8"/>
        <v>708.27625299999954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8"/>
        <v>9876.9140014799996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8"/>
        <v>5519.9587829599986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8"/>
        <v>809.22197716000039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8"/>
        <v>10527.401977519994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8"/>
        <v>4838.6843356000008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8"/>
        <v>1055.1207329999988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ref="J168:J188" ca="1" si="9">SUM(D168:H168)</f>
        <v>3926.2286616399997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9"/>
        <v>2176.5979940400002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9"/>
        <v>3661.6898514799996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9"/>
        <v>1559.8317574399991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9"/>
        <v>9096.3257852800016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9"/>
        <v>648.59248100000093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1294.1865105599991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9"/>
        <v>14506.45629224</v>
      </c>
    </row>
    <row r="176" spans="1:10" x14ac:dyDescent="0.25">
      <c r="A176">
        <v>38</v>
      </c>
      <c r="C176">
        <f ca="1">OFFSET('168p stat'!$A$1,A176*20,0)</f>
        <v>0</v>
      </c>
      <c r="D176" s="5">
        <f ca="1">OFFSET('168p trace'!$U$56,(A68-1)*56,0)</f>
        <v>153.88402499999367</v>
      </c>
      <c r="E176" s="5">
        <f ca="1">OFFSET('168p trace'!$V$56,(A68-1)*56,0)</f>
        <v>160.14902499999354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314.03304999998721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8.2421879722391047</v>
      </c>
      <c r="E194" s="8">
        <f t="shared" ca="1" si="10"/>
        <v>8.1992908598098921</v>
      </c>
      <c r="F194" s="8">
        <f t="shared" ca="1" si="10"/>
        <v>8.0196422050842138</v>
      </c>
      <c r="G194" s="8">
        <f t="shared" ca="1" si="10"/>
        <v>1.6734014212304231</v>
      </c>
      <c r="H194" s="8">
        <f t="shared" ca="1" si="10"/>
        <v>0.74008105069647612</v>
      </c>
      <c r="J194" s="8">
        <f ca="1">$D$192*SQRT(J139)/$E$192</f>
        <v>14.241653223879206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1.1788617883549799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1.1788617883549799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0.55033239776587062</v>
      </c>
      <c r="E196" s="8">
        <f t="shared" ca="1" si="13"/>
        <v>0.54767811409081724</v>
      </c>
      <c r="F196" s="8">
        <f t="shared" ca="1" si="13"/>
        <v>3.3640663253675602</v>
      </c>
      <c r="G196" s="8">
        <f t="shared" ca="1" si="13"/>
        <v>4.2400082518787627</v>
      </c>
      <c r="H196" s="8">
        <f t="shared" ca="1" si="13"/>
        <v>3.6105519578036815E-2</v>
      </c>
      <c r="J196" s="8">
        <f t="shared" ca="1" si="12"/>
        <v>5.4679733805771953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1.4710156086296242</v>
      </c>
      <c r="E197" s="8">
        <f t="shared" ca="1" si="14"/>
        <v>1.4667397531559843</v>
      </c>
      <c r="F197" s="8">
        <f t="shared" ca="1" si="14"/>
        <v>1.2275436656477845</v>
      </c>
      <c r="G197" s="8">
        <f t="shared" ca="1" si="14"/>
        <v>0.82102161105783311</v>
      </c>
      <c r="H197" s="8">
        <f t="shared" ca="1" si="14"/>
        <v>7.0723144726461355E-3</v>
      </c>
      <c r="J197" s="8">
        <f t="shared" ca="1" si="12"/>
        <v>2.5487648731980084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1.2288184009038821</v>
      </c>
      <c r="E198" s="8">
        <f t="shared" ca="1" si="15"/>
        <v>1.2202814557437087</v>
      </c>
      <c r="F198" s="8">
        <f t="shared" ca="1" si="15"/>
        <v>0.92590698729408016</v>
      </c>
      <c r="G198" s="8">
        <f t="shared" ca="1" si="15"/>
        <v>4.9379553987455166E-2</v>
      </c>
      <c r="H198" s="8">
        <f t="shared" ca="1" si="15"/>
        <v>1.9816365761662753E-2</v>
      </c>
      <c r="J198" s="8">
        <f t="shared" ca="1" si="12"/>
        <v>1.9644888066507173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1.1752188765808467</v>
      </c>
      <c r="E199" s="8">
        <f t="shared" ca="1" si="16"/>
        <v>1.1235904417678226</v>
      </c>
      <c r="F199" s="8">
        <f t="shared" ca="1" si="16"/>
        <v>0.95334815048438637</v>
      </c>
      <c r="G199" s="8">
        <f t="shared" ca="1" si="16"/>
        <v>5.7368768088568882E-2</v>
      </c>
      <c r="H199" s="8">
        <f t="shared" ca="1" si="16"/>
        <v>6.8571994283380738E-3</v>
      </c>
      <c r="J199" s="8">
        <f t="shared" ca="1" si="12"/>
        <v>1.8856844331626537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4.1439301809123696</v>
      </c>
      <c r="E200" s="8">
        <f t="shared" ca="1" si="17"/>
        <v>4.1743058759223599</v>
      </c>
      <c r="F200" s="8">
        <f t="shared" ca="1" si="17"/>
        <v>1.9136074936977017</v>
      </c>
      <c r="G200" s="8">
        <f t="shared" ca="1" si="17"/>
        <v>1.5209292357713424</v>
      </c>
      <c r="H200" s="8">
        <f t="shared" ca="1" si="17"/>
        <v>0.37062910728651627</v>
      </c>
      <c r="J200" s="8">
        <f t="shared" ca="1" si="12"/>
        <v>6.3803974958747176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8">$D$192*SQRT(D146)/$E$192</f>
        <v>9.3800300272388544</v>
      </c>
      <c r="E201" s="8">
        <f t="shared" ca="1" si="18"/>
        <v>8.2928928788749161</v>
      </c>
      <c r="F201" s="8">
        <f t="shared" ca="1" si="18"/>
        <v>7.6753906762410464</v>
      </c>
      <c r="G201" s="8">
        <f t="shared" ca="1" si="18"/>
        <v>7.100241943701918</v>
      </c>
      <c r="H201" s="8">
        <f t="shared" ca="1" si="18"/>
        <v>0.86075162375217162</v>
      </c>
      <c r="J201" s="8">
        <f t="shared" ca="1" si="12"/>
        <v>16.334717220148651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9">$D$192*SQRT(D147)/$E$192</f>
        <v>1.2092452508502969</v>
      </c>
      <c r="E202" s="8">
        <f t="shared" ref="E202:H206" ca="1" si="20">$D$192*SQRT(E147)/$E$192</f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2"/>
        <v>1.2092452508502969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9"/>
        <v>1.6529501552640691</v>
      </c>
      <c r="E203" s="8">
        <f t="shared" ca="1" si="20"/>
        <v>1.6481821212180365</v>
      </c>
      <c r="F203" s="8">
        <f t="shared" ca="1" si="20"/>
        <v>0.94491663015950766</v>
      </c>
      <c r="G203" s="8">
        <f t="shared" ca="1" si="20"/>
        <v>5.8968319087455763E-2</v>
      </c>
      <c r="H203" s="8">
        <f t="shared" ca="1" si="20"/>
        <v>0</v>
      </c>
      <c r="J203" s="8">
        <f t="shared" ca="1" si="12"/>
        <v>2.5189468476127672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9"/>
        <v>1.7932478846963611</v>
      </c>
      <c r="E204" s="8">
        <f t="shared" ca="1" si="20"/>
        <v>1.8013542701338061</v>
      </c>
      <c r="F204" s="8">
        <f t="shared" ca="1" si="20"/>
        <v>0.82091557697000717</v>
      </c>
      <c r="G204" s="8">
        <f t="shared" ca="1" si="20"/>
        <v>1.9385182795114416E-2</v>
      </c>
      <c r="H204" s="8">
        <f t="shared" ca="1" si="20"/>
        <v>0</v>
      </c>
      <c r="J204" s="8">
        <f t="shared" ca="1" si="12"/>
        <v>2.6711221148276372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9"/>
        <v>1.7042426204363785</v>
      </c>
      <c r="E205" s="8">
        <f t="shared" ca="1" si="20"/>
        <v>1.7839134862968788</v>
      </c>
      <c r="F205" s="8">
        <f t="shared" ca="1" si="20"/>
        <v>1.1301935476156284</v>
      </c>
      <c r="G205" s="8">
        <f t="shared" ca="1" si="20"/>
        <v>0.49339199555728502</v>
      </c>
      <c r="H205" s="8">
        <f t="shared" ca="1" si="20"/>
        <v>0</v>
      </c>
      <c r="J205" s="8">
        <f t="shared" ca="1" si="12"/>
        <v>2.7581811674100991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9"/>
        <v>1.7024176841186942</v>
      </c>
      <c r="E206" s="8">
        <f t="shared" ca="1" si="20"/>
        <v>1.669297468939569</v>
      </c>
      <c r="F206" s="8">
        <f t="shared" ca="1" si="20"/>
        <v>0.90996904611970175</v>
      </c>
      <c r="G206" s="8">
        <f t="shared" ca="1" si="20"/>
        <v>3.1115270077568022E-2</v>
      </c>
      <c r="H206" s="8">
        <f t="shared" ca="1" si="20"/>
        <v>0</v>
      </c>
      <c r="J206" s="8">
        <f t="shared" ca="1" si="12"/>
        <v>2.5522131251006668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9"/>
        <v>3.3510512009170812</v>
      </c>
      <c r="E207" s="8">
        <f t="shared" ca="1" si="19"/>
        <v>1.8234034115225537</v>
      </c>
      <c r="F207" s="8">
        <f t="shared" ca="1" si="19"/>
        <v>0.92986696696678062</v>
      </c>
      <c r="G207" s="8">
        <f t="shared" ca="1" si="19"/>
        <v>2.872052144373427E-2</v>
      </c>
      <c r="H207" s="8">
        <f t="shared" ca="1" si="19"/>
        <v>0</v>
      </c>
      <c r="J207" s="8">
        <f t="shared" ca="1" si="12"/>
        <v>3.9268080672383134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9"/>
        <v>14.05436235833214</v>
      </c>
      <c r="E208" s="8">
        <f t="shared" ca="1" si="19"/>
        <v>13.868860224229001</v>
      </c>
      <c r="F208" s="8">
        <f t="shared" ca="1" si="19"/>
        <v>13.868471825099691</v>
      </c>
      <c r="G208" s="8">
        <f t="shared" ca="1" si="19"/>
        <v>13.492154637871</v>
      </c>
      <c r="H208" s="8">
        <f t="shared" ca="1" si="19"/>
        <v>0.31889109649533964</v>
      </c>
      <c r="J208" s="8">
        <f t="shared" ca="1" si="12"/>
        <v>27.646786870913886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9"/>
        <v>11.726289210306815</v>
      </c>
      <c r="E209" s="8">
        <f t="shared" ca="1" si="19"/>
        <v>0</v>
      </c>
      <c r="F209" s="8">
        <f t="shared" ca="1" si="19"/>
        <v>0</v>
      </c>
      <c r="G209" s="8">
        <f t="shared" ca="1" si="19"/>
        <v>0</v>
      </c>
      <c r="H209" s="8">
        <f t="shared" ca="1" si="19"/>
        <v>0</v>
      </c>
      <c r="J209" s="8">
        <f t="shared" ca="1" si="12"/>
        <v>11.726289210306815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9"/>
        <v>12.528468194870692</v>
      </c>
      <c r="E210" s="8">
        <f t="shared" ca="1" si="19"/>
        <v>12.557446913812941</v>
      </c>
      <c r="F210" s="8">
        <f t="shared" ca="1" si="19"/>
        <v>12.557352825785538</v>
      </c>
      <c r="G210" s="8">
        <f t="shared" ca="1" si="19"/>
        <v>12.489587016943034</v>
      </c>
      <c r="H210" s="8">
        <f t="shared" ca="1" si="19"/>
        <v>0.37650829664165436</v>
      </c>
      <c r="J210" s="8">
        <f t="shared" ca="1" si="12"/>
        <v>25.069316716767784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9"/>
        <v>433.60211831143204</v>
      </c>
      <c r="E211" s="8">
        <f t="shared" ca="1" si="19"/>
        <v>378.24943216035268</v>
      </c>
      <c r="F211" s="8">
        <f t="shared" ca="1" si="19"/>
        <v>378.04882361033617</v>
      </c>
      <c r="G211" s="8">
        <f t="shared" ca="1" si="19"/>
        <v>377.33209127590629</v>
      </c>
      <c r="H211" s="8">
        <f t="shared" ca="1" si="19"/>
        <v>1.1648995808394815</v>
      </c>
      <c r="J211" s="8">
        <f t="shared" ca="1" si="12"/>
        <v>785.10203608488462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9"/>
        <v>386.50150335417521</v>
      </c>
      <c r="E212" s="8">
        <f t="shared" ca="1" si="19"/>
        <v>385.59773376508855</v>
      </c>
      <c r="F212" s="8">
        <f t="shared" ca="1" si="19"/>
        <v>385.34011343163979</v>
      </c>
      <c r="G212" s="8">
        <f t="shared" ca="1" si="19"/>
        <v>384.58872643448751</v>
      </c>
      <c r="H212" s="8">
        <f t="shared" ca="1" si="19"/>
        <v>1.4081693624276874</v>
      </c>
      <c r="J212" s="8">
        <f t="shared" ca="1" si="12"/>
        <v>771.01653603588363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9"/>
        <v>10.449186327149492</v>
      </c>
      <c r="E213" s="8">
        <f t="shared" ca="1" si="19"/>
        <v>10.183447615422979</v>
      </c>
      <c r="F213" s="8">
        <f t="shared" ca="1" si="19"/>
        <v>10.182519469328993</v>
      </c>
      <c r="G213" s="8">
        <f t="shared" ca="1" si="19"/>
        <v>10.043354551358224</v>
      </c>
      <c r="H213" s="8">
        <f t="shared" ca="1" si="19"/>
        <v>0.27067834177118788</v>
      </c>
      <c r="J213" s="8">
        <f t="shared" ca="1" si="12"/>
        <v>20.433160313270385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9"/>
        <v>10.357906578115092</v>
      </c>
      <c r="E214" s="8">
        <f t="shared" ca="1" si="19"/>
        <v>10.345186937982302</v>
      </c>
      <c r="F214" s="8">
        <f t="shared" ca="1" si="19"/>
        <v>10.3435808706811</v>
      </c>
      <c r="G214" s="8">
        <f t="shared" ca="1" si="19"/>
        <v>10.137831748331198</v>
      </c>
      <c r="H214" s="8">
        <f t="shared" ca="1" si="19"/>
        <v>0.30854683311290032</v>
      </c>
      <c r="J214" s="8">
        <f t="shared" ca="1" si="12"/>
        <v>20.595378617465993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9"/>
        <v>4.9789078764564492</v>
      </c>
      <c r="E215" s="8">
        <f t="shared" ca="1" si="19"/>
        <v>4.7738358139067651</v>
      </c>
      <c r="F215" s="8">
        <f t="shared" ca="1" si="19"/>
        <v>4.7722719805141027</v>
      </c>
      <c r="G215" s="8">
        <f t="shared" ca="1" si="19"/>
        <v>3.8500864463313027</v>
      </c>
      <c r="H215" s="8">
        <f t="shared" ca="1" si="19"/>
        <v>0.42713279482615241</v>
      </c>
      <c r="J215" s="8">
        <f t="shared" ca="1" si="12"/>
        <v>9.2390053547456574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9"/>
        <v>7.3768747495464471</v>
      </c>
      <c r="E216" s="8">
        <f t="shared" ca="1" si="19"/>
        <v>0</v>
      </c>
      <c r="F216" s="8">
        <f t="shared" ca="1" si="19"/>
        <v>0</v>
      </c>
      <c r="G216" s="8">
        <f t="shared" ca="1" si="19"/>
        <v>0</v>
      </c>
      <c r="H216" s="8">
        <f t="shared" ca="1" si="19"/>
        <v>0</v>
      </c>
      <c r="J216" s="8">
        <f t="shared" ca="1" si="12"/>
        <v>7.3768747495464471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21">$D$192*SQRT(D162)/$E$192</f>
        <v>13.978148556090986</v>
      </c>
      <c r="E217" s="8">
        <f t="shared" ca="1" si="21"/>
        <v>13.946530968737235</v>
      </c>
      <c r="F217" s="8">
        <f t="shared" ca="1" si="21"/>
        <v>13.947019576677446</v>
      </c>
      <c r="G217" s="8">
        <f t="shared" ca="1" si="21"/>
        <v>13.199817041902966</v>
      </c>
      <c r="H217" s="8">
        <f t="shared" ca="1" si="21"/>
        <v>0.46278335285530747</v>
      </c>
      <c r="J217" s="8">
        <f t="shared" ca="1" si="12"/>
        <v>27.547469149845895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21"/>
        <v>10.424833853115162</v>
      </c>
      <c r="E218" s="8">
        <f t="shared" ca="1" si="21"/>
        <v>10.284579900373503</v>
      </c>
      <c r="F218" s="8">
        <f t="shared" ca="1" si="21"/>
        <v>10.284563876069805</v>
      </c>
      <c r="G218" s="8">
        <f t="shared" ca="1" si="21"/>
        <v>10.180943537954034</v>
      </c>
      <c r="H218" s="8">
        <f t="shared" ca="1" si="21"/>
        <v>0.48565746796687892</v>
      </c>
      <c r="J218" s="8">
        <f t="shared" ca="1" si="12"/>
        <v>20.593918354999435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21"/>
        <v>7.8850582083556704</v>
      </c>
      <c r="E219" s="8">
        <f t="shared" ca="1" si="21"/>
        <v>0</v>
      </c>
      <c r="F219" s="8">
        <f t="shared" ca="1" si="21"/>
        <v>0</v>
      </c>
      <c r="G219" s="8">
        <f t="shared" ca="1" si="21"/>
        <v>0</v>
      </c>
      <c r="H219" s="8">
        <f t="shared" ca="1" si="21"/>
        <v>0</v>
      </c>
      <c r="J219" s="8">
        <f t="shared" ca="1" si="12"/>
        <v>7.8850582083556704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21"/>
        <v>14.232787932131755</v>
      </c>
      <c r="E220" s="8">
        <f t="shared" ca="1" si="21"/>
        <v>14.248692278593602</v>
      </c>
      <c r="F220" s="8">
        <f t="shared" ca="1" si="21"/>
        <v>14.248299902905467</v>
      </c>
      <c r="G220" s="8">
        <f t="shared" ca="1" si="21"/>
        <v>14.139437231438599</v>
      </c>
      <c r="H220" s="8">
        <f t="shared" ca="1" si="21"/>
        <v>0.55328963554362742</v>
      </c>
      <c r="J220" s="8">
        <f t="shared" ca="1" si="12"/>
        <v>28.440136229223942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21"/>
        <v>9.8243752894037915</v>
      </c>
      <c r="E221" s="8">
        <f t="shared" ca="1" si="21"/>
        <v>9.636864985283724</v>
      </c>
      <c r="F221" s="8">
        <f t="shared" ca="1" si="21"/>
        <v>9.6358007387400857</v>
      </c>
      <c r="G221" s="8">
        <f t="shared" ca="1" si="21"/>
        <v>9.4538791528675663</v>
      </c>
      <c r="H221" s="8">
        <f t="shared" ca="1" si="21"/>
        <v>0.39216245033914193</v>
      </c>
      <c r="J221" s="8">
        <f t="shared" ca="1" si="12"/>
        <v>19.281229080969378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21"/>
        <v>9.0037234607608809</v>
      </c>
      <c r="E222" s="8">
        <f t="shared" ca="1" si="21"/>
        <v>0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>
        <f t="shared" ca="1" si="12"/>
        <v>9.0037234607608809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22">$D$192*SQRT(D168)/$E$192</f>
        <v>8.7578047097952538</v>
      </c>
      <c r="E223" s="8">
        <f t="shared" ca="1" si="22"/>
        <v>8.7012668945521092</v>
      </c>
      <c r="F223" s="8">
        <f t="shared" ca="1" si="22"/>
        <v>8.700861965978314</v>
      </c>
      <c r="G223" s="8">
        <f t="shared" ca="1" si="22"/>
        <v>8.5657758932253181</v>
      </c>
      <c r="H223" s="8">
        <f t="shared" ca="1" si="22"/>
        <v>0.41387923602906196</v>
      </c>
      <c r="J223" s="8">
        <f t="shared" ca="1" si="12"/>
        <v>17.368362056657055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3">$D$192*SQRT(D169)/$E$192</f>
        <v>7.0760111159190044</v>
      </c>
      <c r="E224" s="8">
        <f t="shared" ca="1" si="23"/>
        <v>7.0327736442595645</v>
      </c>
      <c r="F224" s="8">
        <f t="shared" ca="1" si="23"/>
        <v>5.8132247280283256</v>
      </c>
      <c r="G224" s="8">
        <f t="shared" ca="1" si="23"/>
        <v>5.7837555745643332</v>
      </c>
      <c r="H224" s="8">
        <f t="shared" ca="1" si="23"/>
        <v>0.67611267494109295</v>
      </c>
      <c r="J224" s="8">
        <f t="shared" ca="1" si="12"/>
        <v>12.931835796903751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4">$D$192*SQRT(D170)/$E$192</f>
        <v>8.8807179857368492</v>
      </c>
      <c r="E225" s="8">
        <f t="shared" ca="1" si="24"/>
        <v>8.7056771520401206</v>
      </c>
      <c r="F225" s="8">
        <f t="shared" ca="1" si="24"/>
        <v>8.7029396719150007</v>
      </c>
      <c r="G225" s="8">
        <f t="shared" ca="1" si="24"/>
        <v>7.109497833367417</v>
      </c>
      <c r="H225" s="8">
        <f t="shared" ca="1" si="24"/>
        <v>0.62679316805466212</v>
      </c>
      <c r="J225" s="8">
        <f t="shared" ca="1" si="12"/>
        <v>16.77304249887036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5">$D$192*SQRT(D171)/$E$192</f>
        <v>10.94737382149847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>
        <f t="shared" ca="1" si="12"/>
        <v>10.94737382149847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6">$D$192*SQRT(D172)/$E$192</f>
        <v>13.439470657331759</v>
      </c>
      <c r="E227" s="8">
        <f t="shared" ca="1" si="26"/>
        <v>13.399066503168333</v>
      </c>
      <c r="F227" s="8">
        <f t="shared" ca="1" si="26"/>
        <v>13.398824904168873</v>
      </c>
      <c r="G227" s="8">
        <f t="shared" ca="1" si="26"/>
        <v>12.604207472697995</v>
      </c>
      <c r="H227" s="8">
        <f t="shared" ca="1" si="26"/>
        <v>0.58308935990292254</v>
      </c>
      <c r="J227" s="8">
        <f t="shared" ca="1" si="12"/>
        <v>26.436507007065682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7">$D$192*SQRT(D173)/$E$192</f>
        <v>3.6957888709491717</v>
      </c>
      <c r="E228" s="8">
        <f t="shared" ca="1" si="27"/>
        <v>3.6513640263365024</v>
      </c>
      <c r="F228" s="8">
        <f t="shared" ca="1" si="27"/>
        <v>3.6509115136644983</v>
      </c>
      <c r="G228" s="8">
        <f t="shared" ca="1" si="27"/>
        <v>3.0606739586437492</v>
      </c>
      <c r="H228" s="8">
        <f t="shared" ca="1" si="27"/>
        <v>0.38008276336608582</v>
      </c>
      <c r="J228" s="8">
        <f t="shared" ca="1" si="12"/>
        <v>7.0592249928864046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8">$D$192*SQRT(D174)/$E$192</f>
        <v>9.9717068739181176</v>
      </c>
      <c r="E229" s="8">
        <f t="shared" ca="1" si="28"/>
        <v>0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9.9717068739181176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9">$D$192*SQRT(D175)/$E$192</f>
        <v>16.917950029085429</v>
      </c>
      <c r="E230" s="8">
        <f t="shared" ca="1" si="29"/>
        <v>16.886614437395316</v>
      </c>
      <c r="F230" s="8">
        <f t="shared" ca="1" si="29"/>
        <v>16.885265889055347</v>
      </c>
      <c r="G230" s="8">
        <f t="shared" ca="1" si="29"/>
        <v>16.053118191113402</v>
      </c>
      <c r="H230" s="8">
        <f t="shared" ca="1" si="29"/>
        <v>0.60865564940448869</v>
      </c>
      <c r="J230" s="8">
        <f t="shared" ca="1" si="12"/>
        <v>33.385027330307572</v>
      </c>
    </row>
    <row r="231" spans="1:10" x14ac:dyDescent="0.25">
      <c r="A231">
        <v>38</v>
      </c>
      <c r="C231">
        <f ca="1">OFFSET('168p stat'!$A$1,A231*20,0)</f>
        <v>0</v>
      </c>
      <c r="D231" s="8">
        <f t="shared" ref="D231:H231" ca="1" si="30">$D$192*SQRT(D176)/$E$192</f>
        <v>3.438490571282625</v>
      </c>
      <c r="E231" s="8">
        <f t="shared" ca="1" si="30"/>
        <v>3.5077870358389069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4.9120044073269131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4.7887764505511833E-7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1.1507333204135582E-7</v>
      </c>
      <c r="E250" s="9">
        <f t="shared" ca="1" si="44"/>
        <v>1.1633712056598482E-7</v>
      </c>
      <c r="F250" s="9">
        <f t="shared" ca="1" si="44"/>
        <v>4.453448281311945E-6</v>
      </c>
      <c r="G250" s="9">
        <f t="shared" ca="1" si="44"/>
        <v>1.5377484216865249E-4</v>
      </c>
      <c r="H250" s="9">
        <f t="shared" ca="1" si="44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2.4076014932046227E-7</v>
      </c>
      <c r="E251" s="9">
        <f t="shared" ca="1" si="45"/>
        <v>2.4229663461337119E-7</v>
      </c>
      <c r="F251" s="9">
        <f t="shared" ca="1" si="45"/>
        <v>1.7230916686506176E-7</v>
      </c>
      <c r="G251" s="9">
        <f t="shared" ca="1" si="45"/>
        <v>2.0927655555966839E-7</v>
      </c>
      <c r="H251" s="9">
        <f t="shared" ca="1" si="45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1.7208168863139392E-7</v>
      </c>
      <c r="E252" s="9">
        <f t="shared" ca="1" si="46"/>
        <v>1.7180680475183465E-7</v>
      </c>
      <c r="F252" s="9">
        <f t="shared" ca="1" si="46"/>
        <v>1.0043972955513148E-7</v>
      </c>
      <c r="G252" s="9">
        <f t="shared" ca="1" si="46"/>
        <v>8.733558863903946E-10</v>
      </c>
      <c r="H252" s="9">
        <f t="shared" ca="1" si="46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1.551039195108856E-7</v>
      </c>
      <c r="E253" s="9">
        <f t="shared" ca="1" si="47"/>
        <v>1.4337143048931179E-7</v>
      </c>
      <c r="F253" s="9">
        <f t="shared" ca="1" si="47"/>
        <v>1.0481164080877542E-7</v>
      </c>
      <c r="G253" s="9">
        <f t="shared" ca="1" si="47"/>
        <v>1.0362267551070762E-9</v>
      </c>
      <c r="H253" s="9">
        <f t="shared" ca="1" si="47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6.6129199123457445E-6</v>
      </c>
      <c r="E254" s="9">
        <f t="shared" ca="1" si="48"/>
        <v>6.8640245452776187E-6</v>
      </c>
      <c r="F254" s="9">
        <f t="shared" ca="1" si="48"/>
        <v>1.4561150214753855E-6</v>
      </c>
      <c r="G254" s="9">
        <f t="shared" ca="1" si="48"/>
        <v>9.6893999620857168E-7</v>
      </c>
      <c r="H254" s="9">
        <f t="shared" ca="1" si="48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9">POWER(SQRT(D146)/D92,2)</f>
        <v>1.8351845103515865E-5</v>
      </c>
      <c r="E255" s="9">
        <f t="shared" ca="1" si="49"/>
        <v>1.4749585866530986E-5</v>
      </c>
      <c r="F255" s="9">
        <f t="shared" ca="1" si="49"/>
        <v>1.266043000030069E-5</v>
      </c>
      <c r="G255" s="9">
        <f t="shared" ca="1" si="49"/>
        <v>6.0513321588445192E-5</v>
      </c>
      <c r="H255" s="9">
        <f t="shared" ca="1" si="49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50">POWER(SQRT(D147)/D93,2)</f>
        <v>5.0199042606655775E-7</v>
      </c>
      <c r="E256" s="9" t="e">
        <f t="shared" ca="1" si="50"/>
        <v>#DIV/0!</v>
      </c>
      <c r="F256" s="9" t="e">
        <f t="shared" ca="1" si="50"/>
        <v>#DIV/0!</v>
      </c>
      <c r="G256" s="9" t="e">
        <f t="shared" ca="1" si="50"/>
        <v>#DIV/0!</v>
      </c>
      <c r="H256" s="9" t="e">
        <f t="shared" ca="1" si="50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51">POWER(SQRT(D148)/D94,2)</f>
        <v>9.3723755304851748E-7</v>
      </c>
      <c r="E257" s="9">
        <f t="shared" ca="1" si="51"/>
        <v>9.5216420330159426E-7</v>
      </c>
      <c r="F257" s="9">
        <f t="shared" ca="1" si="51"/>
        <v>3.2003115820043537E-7</v>
      </c>
      <c r="G257" s="9">
        <f t="shared" ca="1" si="51"/>
        <v>6.8374781799882873E-8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52">POWER(SQRT(D149)/D95,2)</f>
        <v>1.2391748445220035E-6</v>
      </c>
      <c r="E258" s="9">
        <f t="shared" ca="1" si="52"/>
        <v>1.276607597650197E-6</v>
      </c>
      <c r="F258" s="9">
        <f t="shared" ca="1" si="52"/>
        <v>2.7138955125889754E-7</v>
      </c>
      <c r="G258" s="9">
        <f t="shared" ca="1" si="52"/>
        <v>2.1790455802082826E-8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3">POWER(SQRT(D150)/D96,2)</f>
        <v>3.2488463477846839E-7</v>
      </c>
      <c r="E259" s="9">
        <f t="shared" ca="1" si="53"/>
        <v>3.6034256460171145E-7</v>
      </c>
      <c r="F259" s="9">
        <f t="shared" ca="1" si="53"/>
        <v>1.4699832707359213E-7</v>
      </c>
      <c r="G259" s="9">
        <f t="shared" ca="1" si="53"/>
        <v>9.5967975650870034E-8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4">POWER(SQRT(D151)/D97,2)</f>
        <v>3.2740822195867559E-7</v>
      </c>
      <c r="E260" s="9">
        <f t="shared" ca="1" si="54"/>
        <v>3.1833611180938239E-7</v>
      </c>
      <c r="F260" s="9">
        <f t="shared" ca="1" si="54"/>
        <v>9.6158958257490023E-8</v>
      </c>
      <c r="G260" s="9">
        <f t="shared" ca="1" si="54"/>
        <v>3.880532966686846E-10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5">POWER(SQRT(D152)/D98,2)</f>
        <v>1.2784499456035336E-6</v>
      </c>
      <c r="E261" s="9">
        <f t="shared" ca="1" si="55"/>
        <v>3.8335660678432968E-7</v>
      </c>
      <c r="F261" s="9">
        <f t="shared" ca="1" si="55"/>
        <v>1.0135078183709736E-7</v>
      </c>
      <c r="G261" s="9">
        <f t="shared" ca="1" si="55"/>
        <v>3.8525318467171488E-10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6">POWER(SQRT(D153)/D99,2)</f>
        <v>2.188319255593531E-4</v>
      </c>
      <c r="E262" s="9">
        <f t="shared" ca="1" si="56"/>
        <v>2.2867585726802514E-4</v>
      </c>
      <c r="F262" s="9">
        <f t="shared" ca="1" si="56"/>
        <v>2.2867576396155739E-4</v>
      </c>
      <c r="G262" s="9">
        <f t="shared" ca="1" si="56"/>
        <v>2.3674598056915347E-4</v>
      </c>
      <c r="H262" s="9">
        <f t="shared" ca="1" si="56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7">POWER(SQRT(D154)/D100,2)</f>
        <v>2.5297102549214101E-4</v>
      </c>
      <c r="E263" s="9" t="e">
        <f t="shared" ca="1" si="57"/>
        <v>#DIV/0!</v>
      </c>
      <c r="F263" s="9" t="e">
        <f t="shared" ca="1" si="57"/>
        <v>#DIV/0!</v>
      </c>
      <c r="G263" s="9" t="e">
        <f t="shared" ca="1" si="57"/>
        <v>#DIV/0!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8">POWER(SQRT(D155)/D101,2)</f>
        <v>1.5250097055371364E-4</v>
      </c>
      <c r="E264" s="9">
        <f t="shared" ca="1" si="58"/>
        <v>1.5816444460316692E-4</v>
      </c>
      <c r="F264" s="9">
        <f t="shared" ca="1" si="58"/>
        <v>1.5817108513688956E-4</v>
      </c>
      <c r="G264" s="9">
        <f t="shared" ca="1" si="58"/>
        <v>1.6981113065608216E-4</v>
      </c>
      <c r="H264" s="9">
        <f t="shared" ca="1" si="58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9">POWER(SQRT(D156)/D102,2)</f>
        <v>2.4926641322955631E-4</v>
      </c>
      <c r="E265" s="9">
        <f t="shared" ca="1" si="59"/>
        <v>2.1034888537219113E-4</v>
      </c>
      <c r="F265" s="9">
        <f t="shared" ca="1" si="59"/>
        <v>2.1033691472308185E-4</v>
      </c>
      <c r="G265" s="9">
        <f t="shared" ca="1" si="59"/>
        <v>2.1056871955786631E-4</v>
      </c>
      <c r="H265" s="9">
        <f t="shared" ca="1" si="59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60">POWER(SQRT(D157)/D103,2)</f>
        <v>2.1912589862739767E-4</v>
      </c>
      <c r="E266" s="9">
        <f t="shared" ca="1" si="60"/>
        <v>2.1843680566977926E-4</v>
      </c>
      <c r="F266" s="9">
        <f t="shared" ca="1" si="60"/>
        <v>2.1836211708232229E-4</v>
      </c>
      <c r="G266" s="9">
        <f t="shared" ca="1" si="60"/>
        <v>2.1857956739137674E-4</v>
      </c>
      <c r="H266" s="9">
        <f t="shared" ca="1" si="60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61">POWER(SQRT(D158)/D104,2)</f>
        <v>1.8945426657205805E-4</v>
      </c>
      <c r="E267" s="9">
        <f t="shared" ca="1" si="61"/>
        <v>1.9670378327543247E-4</v>
      </c>
      <c r="F267" s="9">
        <f t="shared" ca="1" si="61"/>
        <v>1.9668141442327533E-4</v>
      </c>
      <c r="G267" s="9">
        <f t="shared" ca="1" si="61"/>
        <v>2.1432087034578998E-4</v>
      </c>
      <c r="H267" s="9">
        <f t="shared" ca="1" si="61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62">POWER(SQRT(D159)/D105,2)</f>
        <v>2.1000705476681181E-4</v>
      </c>
      <c r="E268" s="9">
        <f t="shared" ca="1" si="62"/>
        <v>2.193222343260654E-4</v>
      </c>
      <c r="F268" s="9">
        <f t="shared" ca="1" si="62"/>
        <v>2.1926977725458314E-4</v>
      </c>
      <c r="G268" s="9">
        <f t="shared" ca="1" si="62"/>
        <v>2.3685563244199215E-4</v>
      </c>
      <c r="H268" s="9">
        <f t="shared" ca="1" si="62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3">POWER(SQRT(D160)/D106,2)</f>
        <v>3.5859718992674178E-5</v>
      </c>
      <c r="E269" s="9">
        <f t="shared" ca="1" si="63"/>
        <v>3.5745572895846794E-5</v>
      </c>
      <c r="F269" s="9">
        <f t="shared" ca="1" si="63"/>
        <v>3.5724841506336488E-5</v>
      </c>
      <c r="G269" s="9">
        <f t="shared" ca="1" si="63"/>
        <v>2.6660558114545223E-5</v>
      </c>
      <c r="H269" s="9">
        <f t="shared" ca="1" si="63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4">POWER(SQRT(D161)/D107,2)</f>
        <v>4.9161082645592897E-5</v>
      </c>
      <c r="E270" s="9" t="e">
        <f t="shared" ca="1" si="64"/>
        <v>#DIV/0!</v>
      </c>
      <c r="F270" s="9" t="e">
        <f t="shared" ca="1" si="64"/>
        <v>#DIV/0!</v>
      </c>
      <c r="G270" s="9" t="e">
        <f t="shared" ca="1" si="64"/>
        <v>#DIV/0!</v>
      </c>
      <c r="H270" s="9" t="e">
        <f t="shared" ca="1" si="64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5">POWER(SQRT(D162)/D108,2)</f>
        <v>2.0377224270678234E-4</v>
      </c>
      <c r="E271" s="9">
        <f t="shared" ca="1" si="65"/>
        <v>2.0969989885606284E-4</v>
      </c>
      <c r="F271" s="9">
        <f t="shared" ca="1" si="65"/>
        <v>2.097274613740386E-4</v>
      </c>
      <c r="G271" s="9">
        <f t="shared" ca="1" si="65"/>
        <v>2.1047454888630719E-4</v>
      </c>
      <c r="H271" s="9">
        <f t="shared" ca="1" si="65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6">POWER(SQRT(D163)/D109,2)</f>
        <v>1.19880900378708E-4</v>
      </c>
      <c r="E272" s="9">
        <f t="shared" ca="1" si="66"/>
        <v>1.2519023263893029E-4</v>
      </c>
      <c r="F272" s="9">
        <f t="shared" ca="1" si="66"/>
        <v>1.2519789161734833E-4</v>
      </c>
      <c r="G272" s="9">
        <f t="shared" ca="1" si="66"/>
        <v>1.3205683639521055E-4</v>
      </c>
      <c r="H272" s="9">
        <f t="shared" ca="1" si="66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7">POWER(SQRT(D164)/D110,2)</f>
        <v>1.119512414173994E-4</v>
      </c>
      <c r="E273" s="9" t="e">
        <f t="shared" ca="1" si="67"/>
        <v>#DIV/0!</v>
      </c>
      <c r="F273" s="9" t="e">
        <f t="shared" ca="1" si="67"/>
        <v>#DIV/0!</v>
      </c>
      <c r="G273" s="9" t="e">
        <f t="shared" ca="1" si="67"/>
        <v>#DIV/0!</v>
      </c>
      <c r="H273" s="9" t="e">
        <f t="shared" ca="1" si="67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8">POWER(SQRT(D165)/D111,2)</f>
        <v>1.9482635454925199E-4</v>
      </c>
      <c r="E274" s="9">
        <f t="shared" ca="1" si="68"/>
        <v>2.01579382471371E-4</v>
      </c>
      <c r="F274" s="9">
        <f t="shared" ca="1" si="68"/>
        <v>2.0157939461564741E-4</v>
      </c>
      <c r="G274" s="9">
        <f t="shared" ca="1" si="68"/>
        <v>2.1240208741230403E-4</v>
      </c>
      <c r="H274" s="9">
        <f t="shared" ca="1" si="68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9">POWER(SQRT(D166)/D112,2)</f>
        <v>1.729640391975816E-4</v>
      </c>
      <c r="E275" s="9">
        <f t="shared" ca="1" si="69"/>
        <v>1.8228009929108051E-4</v>
      </c>
      <c r="F275" s="9">
        <f t="shared" ca="1" si="69"/>
        <v>1.822541917574126E-4</v>
      </c>
      <c r="G275" s="9">
        <f t="shared" ca="1" si="69"/>
        <v>1.9308720598680394E-4</v>
      </c>
      <c r="H275" s="9">
        <f t="shared" ca="1" si="69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70">POWER(SQRT(D167)/D113,2)</f>
        <v>1.4156281269857667E-4</v>
      </c>
      <c r="E276" s="9" t="e">
        <f t="shared" ca="1" si="70"/>
        <v>#DIV/0!</v>
      </c>
      <c r="F276" s="9" t="e">
        <f t="shared" ca="1" si="70"/>
        <v>#DIV/0!</v>
      </c>
      <c r="G276" s="9" t="e">
        <f t="shared" ca="1" si="70"/>
        <v>#DIV/0!</v>
      </c>
      <c r="H276" s="9" t="e">
        <f t="shared" ca="1" si="70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71">POWER(SQRT(D168)/D114,2)</f>
        <v>1.4772955676464086E-4</v>
      </c>
      <c r="E277" s="9">
        <f t="shared" ca="1" si="71"/>
        <v>1.525967743348864E-4</v>
      </c>
      <c r="F277" s="9">
        <f t="shared" ca="1" si="71"/>
        <v>1.5259391937151571E-4</v>
      </c>
      <c r="G277" s="9">
        <f t="shared" ca="1" si="71"/>
        <v>1.6288902906023151E-4</v>
      </c>
      <c r="H277" s="9">
        <f t="shared" ca="1" si="71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72">POWER(SQRT(D169)/D115,2)</f>
        <v>1.9488508243791414E-5</v>
      </c>
      <c r="E278" s="9">
        <f t="shared" ca="1" si="72"/>
        <v>1.970026179155552E-5</v>
      </c>
      <c r="F278" s="9">
        <f t="shared" ca="1" si="72"/>
        <v>1.3602102823843769E-5</v>
      </c>
      <c r="G278" s="9">
        <f t="shared" ca="1" si="72"/>
        <v>1.406192304227165E-5</v>
      </c>
      <c r="H278" s="9">
        <f t="shared" ca="1" si="72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3">POWER(SQRT(D170)/D116,2)</f>
        <v>1.0976823254395478E-4</v>
      </c>
      <c r="E279" s="9">
        <f t="shared" ca="1" si="73"/>
        <v>1.1422321032498022E-4</v>
      </c>
      <c r="F279" s="9">
        <f t="shared" ca="1" si="73"/>
        <v>1.1415985833057411E-4</v>
      </c>
      <c r="G279" s="9">
        <f t="shared" ca="1" si="73"/>
        <v>8.6170570202541105E-5</v>
      </c>
      <c r="H279" s="9">
        <f t="shared" ca="1" si="73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4">POWER(SQRT(D171)/D117,2)</f>
        <v>1.0573871063509416E-4</v>
      </c>
      <c r="E280" s="9" t="e">
        <f t="shared" ca="1" si="74"/>
        <v>#DIV/0!</v>
      </c>
      <c r="F280" s="9" t="e">
        <f t="shared" ca="1" si="74"/>
        <v>#DIV/0!</v>
      </c>
      <c r="G280" s="9" t="e">
        <f t="shared" ca="1" si="74"/>
        <v>#DIV/0!</v>
      </c>
      <c r="H280" s="9" t="e">
        <f t="shared" ca="1" si="74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5">POWER(SQRT(D172)/D118,2)</f>
        <v>1.8348893268521944E-4</v>
      </c>
      <c r="E281" s="9">
        <f t="shared" ca="1" si="75"/>
        <v>1.8846518511566872E-4</v>
      </c>
      <c r="F281" s="9">
        <f t="shared" ca="1" si="75"/>
        <v>1.8846955829225918E-4</v>
      </c>
      <c r="G281" s="9">
        <f t="shared" ca="1" si="75"/>
        <v>1.8433629258878529E-4</v>
      </c>
      <c r="H281" s="9">
        <f t="shared" ca="1" si="75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6">POWER(SQRT(D173)/D119,2)</f>
        <v>1.9341257557448079E-5</v>
      </c>
      <c r="E282" s="9">
        <f t="shared" ca="1" si="76"/>
        <v>2.0447438646965545E-5</v>
      </c>
      <c r="F282" s="9">
        <f t="shared" ca="1" si="76"/>
        <v>2.0443667604969879E-5</v>
      </c>
      <c r="G282" s="9">
        <f t="shared" ca="1" si="76"/>
        <v>1.6143100429444794E-5</v>
      </c>
      <c r="H282" s="9">
        <f t="shared" ca="1" si="76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7">POWER(SQRT(D174)/D120,2)</f>
        <v>8.8895084006397347E-5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8">POWER(SQRT(D175)/D121,2)</f>
        <v>2.9238986493489188E-4</v>
      </c>
      <c r="E284" s="9">
        <f t="shared" ca="1" si="78"/>
        <v>3.010477351156445E-4</v>
      </c>
      <c r="F284" s="9">
        <f t="shared" ca="1" si="78"/>
        <v>3.0101881288685739E-4</v>
      </c>
      <c r="G284" s="9">
        <f t="shared" ca="1" si="78"/>
        <v>2.9985963051023682E-4</v>
      </c>
      <c r="H284" s="9">
        <f t="shared" ca="1" si="78"/>
        <v>1.0452030804349391E-3</v>
      </c>
    </row>
    <row r="285" spans="1:8" x14ac:dyDescent="0.25">
      <c r="A285">
        <v>38</v>
      </c>
      <c r="C285">
        <f ca="1">OFFSET('168p stat'!$A$1,A285*20,0)</f>
        <v>0</v>
      </c>
      <c r="D285" s="9">
        <f t="shared" ref="D285:H285" ca="1" si="79">POWER(SQRT(D176)/D122,2)</f>
        <v>3.5234226976471269E-6</v>
      </c>
      <c r="E285" s="9">
        <f t="shared" ca="1" si="79"/>
        <v>3.7395653452465934E-6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197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682.23459000000003</v>
      </c>
      <c r="I742">
        <v>5.8584779999999999</v>
      </c>
      <c r="J742" t="s">
        <v>3</v>
      </c>
      <c r="K742">
        <v>659.891705</v>
      </c>
      <c r="L742">
        <v>4.135135</v>
      </c>
      <c r="M742" t="s">
        <v>4</v>
      </c>
      <c r="N742">
        <v>10.288284000000001</v>
      </c>
      <c r="O742">
        <v>0.17675099999999999</v>
      </c>
      <c r="P742" t="s">
        <v>5</v>
      </c>
      <c r="Q742">
        <v>22.24324</v>
      </c>
      <c r="R742">
        <v>0.63711399999999996</v>
      </c>
      <c r="S742" t="s">
        <v>6</v>
      </c>
      <c r="T742">
        <v>641.66528200000005</v>
      </c>
      <c r="U742">
        <v>3.2896800000000002</v>
      </c>
      <c r="V742" t="s">
        <v>7</v>
      </c>
      <c r="W742">
        <v>0.39528600000000003</v>
      </c>
      <c r="X742">
        <v>4.4460000000000003E-3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8.4200999999999998E-2</v>
      </c>
      <c r="AG742">
        <v>6.4999999999999994E-5</v>
      </c>
      <c r="AH742" t="s">
        <v>11</v>
      </c>
      <c r="AI742">
        <v>0.91285700000000003</v>
      </c>
      <c r="AJ742">
        <v>2.1599999999999999E-4</v>
      </c>
      <c r="AK742" t="s">
        <v>12</v>
      </c>
      <c r="AL742">
        <v>0</v>
      </c>
      <c r="AM742">
        <v>0</v>
      </c>
    </row>
    <row r="743" spans="1:39" x14ac:dyDescent="0.25">
      <c r="A743" t="s">
        <v>197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1361.3379170000001</v>
      </c>
      <c r="I743">
        <v>19.439352</v>
      </c>
      <c r="J743" t="s">
        <v>3</v>
      </c>
      <c r="K743">
        <v>1316.8393920000001</v>
      </c>
      <c r="L743">
        <v>14.454309</v>
      </c>
      <c r="M743" t="s">
        <v>4</v>
      </c>
      <c r="N743">
        <v>20.518704</v>
      </c>
      <c r="O743">
        <v>0.43568099999999998</v>
      </c>
      <c r="P743" t="s">
        <v>5</v>
      </c>
      <c r="Q743">
        <v>44.287872</v>
      </c>
      <c r="R743">
        <v>1.9176230000000001</v>
      </c>
      <c r="S743" t="s">
        <v>6</v>
      </c>
      <c r="T743">
        <v>1280.4049930000001</v>
      </c>
      <c r="U743">
        <v>11.479072</v>
      </c>
      <c r="V743" t="s">
        <v>7</v>
      </c>
      <c r="W743">
        <v>0.78789200000000004</v>
      </c>
      <c r="X743">
        <v>1.7715999999999999E-2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7.9506999999999994E-2</v>
      </c>
      <c r="AG743">
        <v>9.2999999999999997E-5</v>
      </c>
      <c r="AH743" t="s">
        <v>11</v>
      </c>
      <c r="AI743">
        <v>0.921902</v>
      </c>
      <c r="AJ743">
        <v>1.65E-4</v>
      </c>
      <c r="AK743" t="s">
        <v>12</v>
      </c>
      <c r="AL743">
        <v>0</v>
      </c>
      <c r="AM743">
        <v>0</v>
      </c>
    </row>
    <row r="744" spans="1:39" x14ac:dyDescent="0.25">
      <c r="A744" t="s">
        <v>197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2040.351619</v>
      </c>
      <c r="I744">
        <v>44.648384</v>
      </c>
      <c r="J744" t="s">
        <v>3</v>
      </c>
      <c r="K744">
        <v>1973.801404</v>
      </c>
      <c r="L744">
        <v>34.461443000000003</v>
      </c>
      <c r="M744" t="s">
        <v>4</v>
      </c>
      <c r="N744">
        <v>30.780487999999998</v>
      </c>
      <c r="O744">
        <v>0.74258000000000002</v>
      </c>
      <c r="P744" t="s">
        <v>5</v>
      </c>
      <c r="Q744">
        <v>66.276516999999998</v>
      </c>
      <c r="R744">
        <v>3.4322279999999998</v>
      </c>
      <c r="S744" t="s">
        <v>6</v>
      </c>
      <c r="T744">
        <v>1919.1151589999999</v>
      </c>
      <c r="U744">
        <v>28.154653</v>
      </c>
      <c r="V744" t="s">
        <v>7</v>
      </c>
      <c r="W744">
        <v>1.179786</v>
      </c>
      <c r="X744">
        <v>4.0821000000000003E-2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7.7451999999999993E-2</v>
      </c>
      <c r="AG744">
        <v>1.07E-4</v>
      </c>
      <c r="AH744" t="s">
        <v>11</v>
      </c>
      <c r="AI744">
        <v>0.92669199999999996</v>
      </c>
      <c r="AJ744">
        <v>1.12E-4</v>
      </c>
      <c r="AK744" t="s">
        <v>12</v>
      </c>
      <c r="AL744">
        <v>0</v>
      </c>
      <c r="AM744">
        <v>0</v>
      </c>
    </row>
    <row r="745" spans="1:39" x14ac:dyDescent="0.25">
      <c r="A745" t="s">
        <v>197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2719.5836039999999</v>
      </c>
      <c r="I745">
        <v>75.699697999999998</v>
      </c>
      <c r="J745" t="s">
        <v>3</v>
      </c>
      <c r="K745">
        <v>2630.8800780000001</v>
      </c>
      <c r="L745">
        <v>60.368859999999998</v>
      </c>
      <c r="M745" t="s">
        <v>4</v>
      </c>
      <c r="N745">
        <v>41.102207</v>
      </c>
      <c r="O745">
        <v>1.16412</v>
      </c>
      <c r="P745" t="s">
        <v>5</v>
      </c>
      <c r="Q745">
        <v>88.346154999999996</v>
      </c>
      <c r="R745">
        <v>5.723611</v>
      </c>
      <c r="S745" t="s">
        <v>6</v>
      </c>
      <c r="T745">
        <v>2557.878569</v>
      </c>
      <c r="U745">
        <v>49.948551999999999</v>
      </c>
      <c r="V745" t="s">
        <v>7</v>
      </c>
      <c r="W745">
        <v>1.5710820000000001</v>
      </c>
      <c r="X745">
        <v>6.7972000000000005E-2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7.5361999999999998E-2</v>
      </c>
      <c r="AG745">
        <v>1.2899999999999999E-4</v>
      </c>
      <c r="AH745" t="s">
        <v>11</v>
      </c>
      <c r="AI745">
        <v>0.92906900000000003</v>
      </c>
      <c r="AJ745">
        <v>1.06E-4</v>
      </c>
      <c r="AK745" t="s">
        <v>12</v>
      </c>
      <c r="AL745">
        <v>0</v>
      </c>
      <c r="AM745">
        <v>0</v>
      </c>
    </row>
    <row r="746" spans="1:39" x14ac:dyDescent="0.25">
      <c r="A746" t="s">
        <v>197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3398.748599</v>
      </c>
      <c r="I746">
        <v>118.17726500000001</v>
      </c>
      <c r="J746" t="s">
        <v>3</v>
      </c>
      <c r="K746">
        <v>3287.8341989999999</v>
      </c>
      <c r="L746">
        <v>94.680441999999999</v>
      </c>
      <c r="M746" t="s">
        <v>4</v>
      </c>
      <c r="N746">
        <v>51.429456999999999</v>
      </c>
      <c r="O746">
        <v>1.8040179999999999</v>
      </c>
      <c r="P746" t="s">
        <v>5</v>
      </c>
      <c r="Q746">
        <v>110.451548</v>
      </c>
      <c r="R746">
        <v>9.0771180000000005</v>
      </c>
      <c r="S746" t="s">
        <v>6</v>
      </c>
      <c r="T746">
        <v>3196.5371530000002</v>
      </c>
      <c r="U746">
        <v>78.682717999999994</v>
      </c>
      <c r="V746" t="s">
        <v>7</v>
      </c>
      <c r="W746">
        <v>1.9653099999999999</v>
      </c>
      <c r="X746">
        <v>0.105047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7.4291999999999997E-2</v>
      </c>
      <c r="AG746">
        <v>1.34E-4</v>
      </c>
      <c r="AH746" t="s">
        <v>11</v>
      </c>
      <c r="AI746">
        <v>0.93052199999999996</v>
      </c>
      <c r="AJ746">
        <v>1.07E-4</v>
      </c>
      <c r="AK746" t="s">
        <v>12</v>
      </c>
      <c r="AL746">
        <v>0</v>
      </c>
      <c r="AM746">
        <v>0</v>
      </c>
    </row>
    <row r="747" spans="1:39" x14ac:dyDescent="0.25">
      <c r="A747" t="s">
        <v>197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4078.090459</v>
      </c>
      <c r="I747">
        <v>169.92771300000001</v>
      </c>
      <c r="J747" t="s">
        <v>3</v>
      </c>
      <c r="K747">
        <v>3944.7989109999999</v>
      </c>
      <c r="L747">
        <v>133.246442</v>
      </c>
      <c r="M747" t="s">
        <v>4</v>
      </c>
      <c r="N747">
        <v>61.855879999999999</v>
      </c>
      <c r="O747">
        <v>2.5531269999999999</v>
      </c>
      <c r="P747" t="s">
        <v>5</v>
      </c>
      <c r="Q747">
        <v>132.74174099999999</v>
      </c>
      <c r="R747">
        <v>13.127160999999999</v>
      </c>
      <c r="S747" t="s">
        <v>6</v>
      </c>
      <c r="T747">
        <v>3835.0750389999998</v>
      </c>
      <c r="U747">
        <v>107.31191099999999</v>
      </c>
      <c r="V747" t="s">
        <v>7</v>
      </c>
      <c r="W747">
        <v>2.3624079999999998</v>
      </c>
      <c r="X747">
        <v>0.14402100000000001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7.1248000000000006E-2</v>
      </c>
      <c r="AG747">
        <v>1.45E-4</v>
      </c>
      <c r="AH747" t="s">
        <v>11</v>
      </c>
      <c r="AI747">
        <v>0.93159400000000003</v>
      </c>
      <c r="AJ747">
        <v>8.2000000000000001E-5</v>
      </c>
      <c r="AK747" t="s">
        <v>12</v>
      </c>
      <c r="AL747">
        <v>0</v>
      </c>
      <c r="AM747">
        <v>0</v>
      </c>
    </row>
    <row r="748" spans="1:39" x14ac:dyDescent="0.25">
      <c r="A748" t="s">
        <v>197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4757.6822750000001</v>
      </c>
      <c r="I748">
        <v>232.23084399999999</v>
      </c>
      <c r="J748" t="s">
        <v>3</v>
      </c>
      <c r="K748">
        <v>4602.0832909999999</v>
      </c>
      <c r="L748">
        <v>182.47868199999999</v>
      </c>
      <c r="M748" t="s">
        <v>4</v>
      </c>
      <c r="N748">
        <v>72.283120999999994</v>
      </c>
      <c r="O748">
        <v>3.2719390000000002</v>
      </c>
      <c r="P748" t="s">
        <v>5</v>
      </c>
      <c r="Q748">
        <v>154.95283000000001</v>
      </c>
      <c r="R748">
        <v>15.392963</v>
      </c>
      <c r="S748" t="s">
        <v>6</v>
      </c>
      <c r="T748">
        <v>4473.8585940000003</v>
      </c>
      <c r="U748">
        <v>144.612481</v>
      </c>
      <c r="V748" t="s">
        <v>7</v>
      </c>
      <c r="W748">
        <v>2.7614640000000001</v>
      </c>
      <c r="X748">
        <v>0.19184000000000001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7.0688000000000001E-2</v>
      </c>
      <c r="AG748">
        <v>1.47E-4</v>
      </c>
      <c r="AH748" t="s">
        <v>11</v>
      </c>
      <c r="AI748">
        <v>0.93247899999999995</v>
      </c>
      <c r="AJ748">
        <v>6.0999999999999999E-5</v>
      </c>
      <c r="AK748" t="s">
        <v>12</v>
      </c>
      <c r="AL748">
        <v>0</v>
      </c>
      <c r="AM748">
        <v>0</v>
      </c>
    </row>
    <row r="749" spans="1:39" x14ac:dyDescent="0.25">
      <c r="A749" t="s">
        <v>197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5437.2439450000002</v>
      </c>
      <c r="I749">
        <v>305.27496500000001</v>
      </c>
      <c r="J749" t="s">
        <v>3</v>
      </c>
      <c r="K749">
        <v>5259.2728909999996</v>
      </c>
      <c r="L749">
        <v>236.443331</v>
      </c>
      <c r="M749" t="s">
        <v>4</v>
      </c>
      <c r="N749">
        <v>82.655682999999996</v>
      </c>
      <c r="O749">
        <v>4.2008650000000003</v>
      </c>
      <c r="P749" t="s">
        <v>5</v>
      </c>
      <c r="Q749">
        <v>177.23833999999999</v>
      </c>
      <c r="R749">
        <v>19.217479000000001</v>
      </c>
      <c r="S749" t="s">
        <v>6</v>
      </c>
      <c r="T749">
        <v>5112.6820610000004</v>
      </c>
      <c r="U749">
        <v>184.14769000000001</v>
      </c>
      <c r="V749" t="s">
        <v>7</v>
      </c>
      <c r="W749">
        <v>3.160612</v>
      </c>
      <c r="X749">
        <v>0.236397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7.0565000000000003E-2</v>
      </c>
      <c r="AG749">
        <v>1.47E-4</v>
      </c>
      <c r="AH749" t="s">
        <v>11</v>
      </c>
      <c r="AI749">
        <v>0.93289100000000003</v>
      </c>
      <c r="AJ749">
        <v>6.0999999999999999E-5</v>
      </c>
      <c r="AK749" t="s">
        <v>12</v>
      </c>
      <c r="AL749">
        <v>0</v>
      </c>
      <c r="AM749">
        <v>0</v>
      </c>
    </row>
    <row r="750" spans="1:39" x14ac:dyDescent="0.25">
      <c r="A750" t="s">
        <v>197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6116.6755270000003</v>
      </c>
      <c r="I750">
        <v>388.375742</v>
      </c>
      <c r="J750" t="s">
        <v>3</v>
      </c>
      <c r="K750">
        <v>5916.4892970000001</v>
      </c>
      <c r="L750">
        <v>298.36529000000002</v>
      </c>
      <c r="M750" t="s">
        <v>4</v>
      </c>
      <c r="N750">
        <v>93.015343999999999</v>
      </c>
      <c r="O750">
        <v>5.2510349999999999</v>
      </c>
      <c r="P750" t="s">
        <v>5</v>
      </c>
      <c r="Q750">
        <v>199.384027</v>
      </c>
      <c r="R750">
        <v>24.755656999999999</v>
      </c>
      <c r="S750" t="s">
        <v>6</v>
      </c>
      <c r="T750">
        <v>5751.5474020000001</v>
      </c>
      <c r="U750">
        <v>233.13118600000001</v>
      </c>
      <c r="V750" t="s">
        <v>7</v>
      </c>
      <c r="W750">
        <v>3.5547559999999998</v>
      </c>
      <c r="X750">
        <v>0.28975499999999998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6.9100999999999996E-2</v>
      </c>
      <c r="AG750">
        <v>1.45E-4</v>
      </c>
      <c r="AH750" t="s">
        <v>11</v>
      </c>
      <c r="AI750">
        <v>0.93301199999999995</v>
      </c>
      <c r="AJ750">
        <v>6.0000000000000002E-5</v>
      </c>
      <c r="AK750" t="s">
        <v>12</v>
      </c>
      <c r="AL750">
        <v>0</v>
      </c>
      <c r="AM750">
        <v>0</v>
      </c>
    </row>
    <row r="751" spans="1:39" x14ac:dyDescent="0.25">
      <c r="A751" t="s">
        <v>197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6795.9624020000001</v>
      </c>
      <c r="I751">
        <v>453.47833500000002</v>
      </c>
      <c r="J751" t="s">
        <v>3</v>
      </c>
      <c r="K751">
        <v>6573.5697270000001</v>
      </c>
      <c r="L751">
        <v>356.55939499999999</v>
      </c>
      <c r="M751" t="s">
        <v>4</v>
      </c>
      <c r="N751">
        <v>103.348383</v>
      </c>
      <c r="O751">
        <v>6.0257430000000003</v>
      </c>
      <c r="P751" t="s">
        <v>5</v>
      </c>
      <c r="Q751">
        <v>221.49529000000001</v>
      </c>
      <c r="R751">
        <v>27.401001999999998</v>
      </c>
      <c r="S751" t="s">
        <v>6</v>
      </c>
      <c r="T751">
        <v>6390.3340330000001</v>
      </c>
      <c r="U751">
        <v>283.61059699999998</v>
      </c>
      <c r="V751" t="s">
        <v>7</v>
      </c>
      <c r="W751">
        <v>3.951508</v>
      </c>
      <c r="X751">
        <v>0.353213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6.8999000000000005E-2</v>
      </c>
      <c r="AG751">
        <v>1.4200000000000001E-4</v>
      </c>
      <c r="AH751" t="s">
        <v>11</v>
      </c>
      <c r="AI751">
        <v>0.93402799999999997</v>
      </c>
      <c r="AJ751">
        <v>7.2000000000000002E-5</v>
      </c>
      <c r="AK751" t="s">
        <v>12</v>
      </c>
      <c r="AL751">
        <v>0</v>
      </c>
      <c r="AM751">
        <v>0</v>
      </c>
    </row>
    <row r="752" spans="1:39" x14ac:dyDescent="0.25">
      <c r="A752" t="s">
        <v>197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7474.9416499999998</v>
      </c>
      <c r="I752">
        <v>535.59641399999998</v>
      </c>
      <c r="J752" t="s">
        <v>3</v>
      </c>
      <c r="K752">
        <v>7230.4730369999997</v>
      </c>
      <c r="L752">
        <v>428.86303299999997</v>
      </c>
      <c r="M752" t="s">
        <v>4</v>
      </c>
      <c r="N752">
        <v>113.611087</v>
      </c>
      <c r="O752">
        <v>6.5039899999999999</v>
      </c>
      <c r="P752" t="s">
        <v>5</v>
      </c>
      <c r="Q752">
        <v>243.473254</v>
      </c>
      <c r="R752">
        <v>30.369143999999999</v>
      </c>
      <c r="S752" t="s">
        <v>6</v>
      </c>
      <c r="T752">
        <v>7029.1059279999999</v>
      </c>
      <c r="U752">
        <v>345.93162599999999</v>
      </c>
      <c r="V752" t="s">
        <v>7</v>
      </c>
      <c r="W752">
        <v>4.3476080000000001</v>
      </c>
      <c r="X752">
        <v>0.42134300000000002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6.8595000000000003E-2</v>
      </c>
      <c r="AG752">
        <v>1.36E-4</v>
      </c>
      <c r="AH752" t="s">
        <v>11</v>
      </c>
      <c r="AI752">
        <v>0.93417799999999995</v>
      </c>
      <c r="AJ752">
        <v>6.9999999999999994E-5</v>
      </c>
      <c r="AK752" t="s">
        <v>12</v>
      </c>
      <c r="AL752">
        <v>0</v>
      </c>
      <c r="AM752">
        <v>0</v>
      </c>
    </row>
    <row r="753" spans="1:39" x14ac:dyDescent="0.25">
      <c r="A753" t="s">
        <v>197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8153.8164360000001</v>
      </c>
      <c r="I753">
        <v>645.45254699999998</v>
      </c>
      <c r="J753" t="s">
        <v>3</v>
      </c>
      <c r="K753">
        <v>7887.3085250000004</v>
      </c>
      <c r="L753">
        <v>514.17987700000003</v>
      </c>
      <c r="M753" t="s">
        <v>4</v>
      </c>
      <c r="N753">
        <v>123.856792</v>
      </c>
      <c r="O753">
        <v>8.1420499999999993</v>
      </c>
      <c r="P753" t="s">
        <v>5</v>
      </c>
      <c r="Q753">
        <v>265.43057199999998</v>
      </c>
      <c r="R753">
        <v>37.714019</v>
      </c>
      <c r="S753" t="s">
        <v>6</v>
      </c>
      <c r="T753">
        <v>7667.7844729999997</v>
      </c>
      <c r="U753">
        <v>413.80120099999999</v>
      </c>
      <c r="V753" t="s">
        <v>7</v>
      </c>
      <c r="W753">
        <v>4.7359540000000004</v>
      </c>
      <c r="X753">
        <v>0.50987000000000005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6.6073000000000007E-2</v>
      </c>
      <c r="AG753">
        <v>1.34E-4</v>
      </c>
      <c r="AH753" t="s">
        <v>11</v>
      </c>
      <c r="AI753">
        <v>0.93419600000000003</v>
      </c>
      <c r="AJ753">
        <v>6.9999999999999994E-5</v>
      </c>
      <c r="AK753" t="s">
        <v>12</v>
      </c>
      <c r="AL753">
        <v>0</v>
      </c>
      <c r="AM753">
        <v>0</v>
      </c>
    </row>
    <row r="754" spans="1:39" x14ac:dyDescent="0.25">
      <c r="A754" t="s">
        <v>197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8832.8280269999996</v>
      </c>
      <c r="I754">
        <v>754.73176699999999</v>
      </c>
      <c r="J754" t="s">
        <v>3</v>
      </c>
      <c r="K754">
        <v>8544.2501759999996</v>
      </c>
      <c r="L754">
        <v>601.21174299999996</v>
      </c>
      <c r="M754" t="s">
        <v>4</v>
      </c>
      <c r="N754">
        <v>134.149866</v>
      </c>
      <c r="O754">
        <v>9.4646740000000005</v>
      </c>
      <c r="P754" t="s">
        <v>5</v>
      </c>
      <c r="Q754">
        <v>287.41459800000001</v>
      </c>
      <c r="R754">
        <v>44.235016999999999</v>
      </c>
      <c r="S754" t="s">
        <v>6</v>
      </c>
      <c r="T754">
        <v>8306.4583199999997</v>
      </c>
      <c r="U754">
        <v>481.52563700000002</v>
      </c>
      <c r="V754" t="s">
        <v>7</v>
      </c>
      <c r="W754">
        <v>5.1302659999999998</v>
      </c>
      <c r="X754">
        <v>0.59980999999999995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6.5211000000000005E-2</v>
      </c>
      <c r="AG754">
        <v>1.2300000000000001E-4</v>
      </c>
      <c r="AH754" t="s">
        <v>11</v>
      </c>
      <c r="AI754">
        <v>0.93424300000000005</v>
      </c>
      <c r="AJ754">
        <v>6.8999999999999997E-5</v>
      </c>
      <c r="AK754" t="s">
        <v>12</v>
      </c>
      <c r="AL754">
        <v>0</v>
      </c>
      <c r="AM754">
        <v>0</v>
      </c>
    </row>
    <row r="755" spans="1:39" x14ac:dyDescent="0.25">
      <c r="A755" t="s">
        <v>197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9512.0671880000009</v>
      </c>
      <c r="I755">
        <v>869.77324699999997</v>
      </c>
      <c r="J755" t="s">
        <v>3</v>
      </c>
      <c r="K755">
        <v>9201.2964059999995</v>
      </c>
      <c r="L755">
        <v>693.10570399999995</v>
      </c>
      <c r="M755" t="s">
        <v>4</v>
      </c>
      <c r="N755">
        <v>144.49267499999999</v>
      </c>
      <c r="O755">
        <v>10.716927</v>
      </c>
      <c r="P755" t="s">
        <v>5</v>
      </c>
      <c r="Q755">
        <v>309.50159500000001</v>
      </c>
      <c r="R755">
        <v>50.353451999999997</v>
      </c>
      <c r="S755" t="s">
        <v>6</v>
      </c>
      <c r="T755">
        <v>8945.2025979999999</v>
      </c>
      <c r="U755">
        <v>554.22257500000001</v>
      </c>
      <c r="V755" t="s">
        <v>7</v>
      </c>
      <c r="W755">
        <v>5.5272119999999996</v>
      </c>
      <c r="X755">
        <v>0.69997500000000001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6.4657999999999993E-2</v>
      </c>
      <c r="AG755">
        <v>1.2E-4</v>
      </c>
      <c r="AH755" t="s">
        <v>11</v>
      </c>
      <c r="AI755">
        <v>0.93480799999999997</v>
      </c>
      <c r="AJ755">
        <v>7.1000000000000005E-5</v>
      </c>
      <c r="AK755" t="s">
        <v>12</v>
      </c>
      <c r="AL755">
        <v>0</v>
      </c>
      <c r="AM755">
        <v>0</v>
      </c>
    </row>
    <row r="756" spans="1:39" x14ac:dyDescent="0.25">
      <c r="A756" t="s">
        <v>197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10191.381563000001</v>
      </c>
      <c r="I756">
        <v>985.33776699999999</v>
      </c>
      <c r="J756" t="s">
        <v>3</v>
      </c>
      <c r="K756">
        <v>9858.3306639999992</v>
      </c>
      <c r="L756">
        <v>788.81346099999996</v>
      </c>
      <c r="M756" t="s">
        <v>4</v>
      </c>
      <c r="N756">
        <v>154.911856</v>
      </c>
      <c r="O756">
        <v>12.128276</v>
      </c>
      <c r="P756" t="s">
        <v>5</v>
      </c>
      <c r="Q756">
        <v>331.69854199999997</v>
      </c>
      <c r="R756">
        <v>57.531024000000002</v>
      </c>
      <c r="S756" t="s">
        <v>6</v>
      </c>
      <c r="T756">
        <v>9583.8262300000006</v>
      </c>
      <c r="U756">
        <v>635.76675499999999</v>
      </c>
      <c r="V756" t="s">
        <v>7</v>
      </c>
      <c r="W756">
        <v>5.9171420000000001</v>
      </c>
      <c r="X756">
        <v>0.790238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6.4571000000000003E-2</v>
      </c>
      <c r="AG756">
        <v>1.1900000000000001E-4</v>
      </c>
      <c r="AH756" t="s">
        <v>11</v>
      </c>
      <c r="AI756">
        <v>0.93481599999999998</v>
      </c>
      <c r="AJ756">
        <v>7.1000000000000005E-5</v>
      </c>
      <c r="AK756" t="s">
        <v>12</v>
      </c>
      <c r="AL756">
        <v>0</v>
      </c>
      <c r="AM756">
        <v>0</v>
      </c>
    </row>
    <row r="757" spans="1:39" x14ac:dyDescent="0.25">
      <c r="A757" t="s">
        <v>197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10870.852832</v>
      </c>
      <c r="I757">
        <v>1092.852965</v>
      </c>
      <c r="J757" t="s">
        <v>3</v>
      </c>
      <c r="K757">
        <v>10515.486269999999</v>
      </c>
      <c r="L757">
        <v>886.64079100000004</v>
      </c>
      <c r="M757" t="s">
        <v>4</v>
      </c>
      <c r="N757">
        <v>165.292393</v>
      </c>
      <c r="O757">
        <v>13.089230000000001</v>
      </c>
      <c r="P757" t="s">
        <v>5</v>
      </c>
      <c r="Q757">
        <v>353.92212000000001</v>
      </c>
      <c r="R757">
        <v>64.165735999999995</v>
      </c>
      <c r="S757" t="s">
        <v>6</v>
      </c>
      <c r="T757">
        <v>10222.675898</v>
      </c>
      <c r="U757">
        <v>722.20957599999997</v>
      </c>
      <c r="V757" t="s">
        <v>7</v>
      </c>
      <c r="W757">
        <v>6.3082560000000001</v>
      </c>
      <c r="X757">
        <v>0.892621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6.3062999999999994E-2</v>
      </c>
      <c r="AG757">
        <v>1.05E-4</v>
      </c>
      <c r="AH757" t="s">
        <v>11</v>
      </c>
      <c r="AI757">
        <v>0.934971</v>
      </c>
      <c r="AJ757">
        <v>6.8999999999999997E-5</v>
      </c>
      <c r="AK757" t="s">
        <v>12</v>
      </c>
      <c r="AL757">
        <v>0</v>
      </c>
      <c r="AM757">
        <v>0</v>
      </c>
    </row>
    <row r="758" spans="1:39" x14ac:dyDescent="0.25">
      <c r="A758" t="s">
        <v>197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11550.152813000001</v>
      </c>
      <c r="I758">
        <v>1212.3073810000001</v>
      </c>
      <c r="J758" t="s">
        <v>3</v>
      </c>
      <c r="K758">
        <v>11172.692109</v>
      </c>
      <c r="L758">
        <v>1002.272974</v>
      </c>
      <c r="M758" t="s">
        <v>4</v>
      </c>
      <c r="N758">
        <v>175.66199399999999</v>
      </c>
      <c r="O758">
        <v>14.050599</v>
      </c>
      <c r="P758" t="s">
        <v>5</v>
      </c>
      <c r="Q758">
        <v>375.93369300000001</v>
      </c>
      <c r="R758">
        <v>70.083647999999997</v>
      </c>
      <c r="S758" t="s">
        <v>6</v>
      </c>
      <c r="T758">
        <v>10861.558711</v>
      </c>
      <c r="U758">
        <v>830.87285199999997</v>
      </c>
      <c r="V758" t="s">
        <v>7</v>
      </c>
      <c r="W758">
        <v>6.71096</v>
      </c>
      <c r="X758">
        <v>1.0496509999999999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6.2217000000000001E-2</v>
      </c>
      <c r="AG758">
        <v>1.02E-4</v>
      </c>
      <c r="AH758" t="s">
        <v>11</v>
      </c>
      <c r="AI758">
        <v>0.93556399999999995</v>
      </c>
      <c r="AJ758">
        <v>7.4999999999999993E-5</v>
      </c>
      <c r="AK758" t="s">
        <v>12</v>
      </c>
      <c r="AL758">
        <v>0</v>
      </c>
      <c r="AM758">
        <v>0</v>
      </c>
    </row>
    <row r="759" spans="1:39" x14ac:dyDescent="0.25">
      <c r="A759" t="s">
        <v>197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12229.551309</v>
      </c>
      <c r="I759">
        <v>1315.260188</v>
      </c>
      <c r="J759" t="s">
        <v>3</v>
      </c>
      <c r="K759">
        <v>11829.822577999999</v>
      </c>
      <c r="L759">
        <v>1102.249024</v>
      </c>
      <c r="M759" t="s">
        <v>4</v>
      </c>
      <c r="N759">
        <v>186.04002299999999</v>
      </c>
      <c r="O759">
        <v>15.755798</v>
      </c>
      <c r="P759" t="s">
        <v>5</v>
      </c>
      <c r="Q759">
        <v>398.11478799999998</v>
      </c>
      <c r="R759">
        <v>78.088189999999997</v>
      </c>
      <c r="S759" t="s">
        <v>6</v>
      </c>
      <c r="T759">
        <v>11500.353965</v>
      </c>
      <c r="U759">
        <v>925.437186</v>
      </c>
      <c r="V759" t="s">
        <v>7</v>
      </c>
      <c r="W759">
        <v>7.118468</v>
      </c>
      <c r="X759">
        <v>1.205924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6.0753000000000001E-2</v>
      </c>
      <c r="AG759">
        <v>7.7999999999999999E-5</v>
      </c>
      <c r="AH759" t="s">
        <v>11</v>
      </c>
      <c r="AI759">
        <v>0.93563700000000005</v>
      </c>
      <c r="AJ759">
        <v>7.3999999999999996E-5</v>
      </c>
      <c r="AK759" t="s">
        <v>12</v>
      </c>
      <c r="AL759">
        <v>0</v>
      </c>
      <c r="AM759">
        <v>0</v>
      </c>
    </row>
    <row r="760" spans="1:39" x14ac:dyDescent="0.25">
      <c r="A760" t="s">
        <v>197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12908.966816</v>
      </c>
      <c r="I760">
        <v>1454.8580039999999</v>
      </c>
      <c r="J760" t="s">
        <v>3</v>
      </c>
      <c r="K760">
        <v>12486.988203000001</v>
      </c>
      <c r="L760">
        <v>1223.6333770000001</v>
      </c>
      <c r="M760" t="s">
        <v>4</v>
      </c>
      <c r="N760">
        <v>196.41013799999999</v>
      </c>
      <c r="O760">
        <v>17.286144</v>
      </c>
      <c r="P760" t="s">
        <v>5</v>
      </c>
      <c r="Q760">
        <v>420.25651199999999</v>
      </c>
      <c r="R760">
        <v>85.155709000000002</v>
      </c>
      <c r="S760" t="s">
        <v>6</v>
      </c>
      <c r="T760">
        <v>12139.132030999999</v>
      </c>
      <c r="U760">
        <v>1030.63526</v>
      </c>
      <c r="V760" t="s">
        <v>7</v>
      </c>
      <c r="W760">
        <v>7.5181459999999998</v>
      </c>
      <c r="X760">
        <v>1.3042050000000001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6.0753000000000001E-2</v>
      </c>
      <c r="AG760">
        <v>7.7999999999999999E-5</v>
      </c>
      <c r="AH760" t="s">
        <v>11</v>
      </c>
      <c r="AI760">
        <v>0.93609699999999996</v>
      </c>
      <c r="AJ760">
        <v>7.7000000000000001E-5</v>
      </c>
      <c r="AK760" t="s">
        <v>12</v>
      </c>
      <c r="AL760">
        <v>0</v>
      </c>
      <c r="AM760">
        <v>0</v>
      </c>
    </row>
    <row r="761" spans="1:39" x14ac:dyDescent="0.25">
      <c r="A761" t="s">
        <v>197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13588.269414</v>
      </c>
      <c r="I761">
        <v>1611.3681979999999</v>
      </c>
      <c r="J761" t="s">
        <v>3</v>
      </c>
      <c r="K761">
        <v>13144.032207</v>
      </c>
      <c r="L761">
        <v>1358.074296</v>
      </c>
      <c r="M761" t="s">
        <v>4</v>
      </c>
      <c r="N761">
        <v>206.73483200000001</v>
      </c>
      <c r="O761">
        <v>18.31382</v>
      </c>
      <c r="P761" t="s">
        <v>5</v>
      </c>
      <c r="Q761">
        <v>442.40985000000001</v>
      </c>
      <c r="R761">
        <v>89.686841000000001</v>
      </c>
      <c r="S761" t="s">
        <v>6</v>
      </c>
      <c r="T761">
        <v>12777.889628999999</v>
      </c>
      <c r="U761">
        <v>1142.1827069999999</v>
      </c>
      <c r="V761" t="s">
        <v>7</v>
      </c>
      <c r="W761">
        <v>7.9270990000000001</v>
      </c>
      <c r="X761">
        <v>1.451117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6.0426000000000001E-2</v>
      </c>
      <c r="AG761">
        <v>6.9999999999999994E-5</v>
      </c>
      <c r="AH761" t="s">
        <v>11</v>
      </c>
      <c r="AI761">
        <v>0.93611</v>
      </c>
      <c r="AJ761">
        <v>7.7000000000000001E-5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201</v>
      </c>
      <c r="F1" t="s">
        <v>195</v>
      </c>
      <c r="G1" t="s">
        <v>202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196</v>
      </c>
      <c r="B2074">
        <v>14002</v>
      </c>
      <c r="C2074">
        <v>13857</v>
      </c>
      <c r="D2074">
        <v>13834.1</v>
      </c>
      <c r="E2074">
        <v>13381.1</v>
      </c>
      <c r="F2074">
        <v>215.96600000000001</v>
      </c>
      <c r="G2074">
        <v>5.4781400000000001E-2</v>
      </c>
      <c r="H2074">
        <v>0.93172999999999995</v>
      </c>
      <c r="I2074">
        <v>0</v>
      </c>
    </row>
    <row r="2075" spans="1:25" x14ac:dyDescent="0.25">
      <c r="A2075" t="s">
        <v>196</v>
      </c>
      <c r="B2075">
        <v>13815.4</v>
      </c>
      <c r="C2075">
        <v>13693</v>
      </c>
      <c r="D2075">
        <v>13644.2</v>
      </c>
      <c r="E2075">
        <v>13190.5</v>
      </c>
      <c r="F2075">
        <v>210.01900000000001</v>
      </c>
      <c r="G2075">
        <v>5.3939000000000001E-2</v>
      </c>
      <c r="H2075">
        <v>0.93166300000000002</v>
      </c>
      <c r="I2075">
        <v>0</v>
      </c>
    </row>
    <row r="2076" spans="1:25" x14ac:dyDescent="0.25">
      <c r="A2076" t="s">
        <v>196</v>
      </c>
      <c r="B2076">
        <v>13821.9</v>
      </c>
      <c r="C2076">
        <v>13698.7</v>
      </c>
      <c r="D2076">
        <v>13652.6</v>
      </c>
      <c r="E2076">
        <v>13194.6</v>
      </c>
      <c r="F2076">
        <v>209.57499999999999</v>
      </c>
      <c r="G2076">
        <v>8.3257800000000007E-2</v>
      </c>
      <c r="H2076">
        <v>0.93177500000000002</v>
      </c>
      <c r="I2076">
        <v>0</v>
      </c>
    </row>
    <row r="2077" spans="1:25" x14ac:dyDescent="0.25">
      <c r="A2077" t="s">
        <v>196</v>
      </c>
      <c r="B2077">
        <v>13717.5</v>
      </c>
      <c r="C2077">
        <v>13588.5</v>
      </c>
      <c r="D2077">
        <v>13549.8</v>
      </c>
      <c r="E2077">
        <v>13100.7</v>
      </c>
      <c r="F2077">
        <v>207.76300000000001</v>
      </c>
      <c r="G2077">
        <v>5.4919900000000001E-2</v>
      </c>
      <c r="H2077">
        <v>0.95082</v>
      </c>
      <c r="I2077">
        <v>0</v>
      </c>
    </row>
    <row r="2078" spans="1:25" x14ac:dyDescent="0.25">
      <c r="A2078" t="s">
        <v>196</v>
      </c>
      <c r="B2078">
        <v>13653.5</v>
      </c>
      <c r="C2078">
        <v>13526.7</v>
      </c>
      <c r="D2078">
        <v>13505.4</v>
      </c>
      <c r="E2078">
        <v>13071.9</v>
      </c>
      <c r="F2078">
        <v>201.39</v>
      </c>
      <c r="G2078">
        <v>5.8147699999999997E-2</v>
      </c>
      <c r="H2078">
        <v>0.93159700000000001</v>
      </c>
      <c r="I2078">
        <v>0</v>
      </c>
    </row>
    <row r="2079" spans="1:25" x14ac:dyDescent="0.25">
      <c r="A2079" t="s">
        <v>196</v>
      </c>
      <c r="B2079">
        <v>13652.9</v>
      </c>
      <c r="C2079">
        <v>13530.7</v>
      </c>
      <c r="D2079">
        <v>13508</v>
      </c>
      <c r="E2079">
        <v>13076</v>
      </c>
      <c r="F2079">
        <v>201.13800000000001</v>
      </c>
      <c r="G2079">
        <v>6.4425899999999994E-2</v>
      </c>
      <c r="H2079">
        <v>0.93164800000000003</v>
      </c>
      <c r="I2079">
        <v>0</v>
      </c>
    </row>
    <row r="2080" spans="1:25" x14ac:dyDescent="0.25">
      <c r="A2080" t="s">
        <v>196</v>
      </c>
      <c r="B2080">
        <v>13647.7</v>
      </c>
      <c r="C2080">
        <v>13526.1</v>
      </c>
      <c r="D2080">
        <v>13503.5</v>
      </c>
      <c r="E2080">
        <v>13072.3</v>
      </c>
      <c r="F2080">
        <v>199.84899999999999</v>
      </c>
      <c r="G2080">
        <v>5.4707199999999997E-2</v>
      </c>
      <c r="H2080">
        <v>0.95161799999999996</v>
      </c>
      <c r="I2080">
        <v>0</v>
      </c>
    </row>
    <row r="2081" spans="1:9" x14ac:dyDescent="0.25">
      <c r="A2081" t="s">
        <v>196</v>
      </c>
      <c r="B2081">
        <v>13684.4</v>
      </c>
      <c r="C2081">
        <v>13558.6</v>
      </c>
      <c r="D2081">
        <v>13534.9</v>
      </c>
      <c r="E2081">
        <v>13086.5</v>
      </c>
      <c r="F2081">
        <v>209.78100000000001</v>
      </c>
      <c r="G2081">
        <v>5.9741700000000002E-2</v>
      </c>
      <c r="H2081">
        <v>0.93145599999999995</v>
      </c>
      <c r="I2081">
        <v>0</v>
      </c>
    </row>
    <row r="2082" spans="1:9" x14ac:dyDescent="0.25">
      <c r="A2082" t="s">
        <v>196</v>
      </c>
      <c r="B2082">
        <v>13638.3</v>
      </c>
      <c r="C2082">
        <v>13515.9</v>
      </c>
      <c r="D2082">
        <v>13494.9</v>
      </c>
      <c r="E2082">
        <v>13067</v>
      </c>
      <c r="F2082">
        <v>198.18799999999999</v>
      </c>
      <c r="G2082">
        <v>5.3952600000000003E-2</v>
      </c>
      <c r="H2082">
        <v>0.93179400000000001</v>
      </c>
      <c r="I2082">
        <v>0</v>
      </c>
    </row>
    <row r="2083" spans="1:9" x14ac:dyDescent="0.25">
      <c r="A2083" t="s">
        <v>196</v>
      </c>
      <c r="B2083">
        <v>13642.5</v>
      </c>
      <c r="C2083">
        <v>13520</v>
      </c>
      <c r="D2083">
        <v>13498.2</v>
      </c>
      <c r="E2083">
        <v>13068</v>
      </c>
      <c r="F2083">
        <v>197.297</v>
      </c>
      <c r="G2083">
        <v>8.3257399999999995E-2</v>
      </c>
      <c r="H2083">
        <v>0.93555600000000005</v>
      </c>
      <c r="I2083">
        <v>0</v>
      </c>
    </row>
    <row r="2084" spans="1:9" x14ac:dyDescent="0.25">
      <c r="A2084" t="s">
        <v>196</v>
      </c>
      <c r="B2084">
        <v>13657.9</v>
      </c>
      <c r="C2084">
        <v>13533.8</v>
      </c>
      <c r="D2084">
        <v>13510.2</v>
      </c>
      <c r="E2084">
        <v>13070.4</v>
      </c>
      <c r="F2084">
        <v>203.511</v>
      </c>
      <c r="G2084">
        <v>5.4544200000000001E-2</v>
      </c>
      <c r="H2084">
        <v>0.93181999999999998</v>
      </c>
      <c r="I2084">
        <v>0</v>
      </c>
    </row>
    <row r="2085" spans="1:9" x14ac:dyDescent="0.25">
      <c r="A2085" t="s">
        <v>196</v>
      </c>
      <c r="B2085">
        <v>13663.9</v>
      </c>
      <c r="C2085">
        <v>13541.8</v>
      </c>
      <c r="D2085">
        <v>13518.8</v>
      </c>
      <c r="E2085">
        <v>13073.9</v>
      </c>
      <c r="F2085">
        <v>206.072</v>
      </c>
      <c r="G2085">
        <v>5.7470399999999998E-2</v>
      </c>
      <c r="H2085">
        <v>0.95832899999999999</v>
      </c>
      <c r="I2085">
        <v>0</v>
      </c>
    </row>
    <row r="2086" spans="1:9" x14ac:dyDescent="0.25">
      <c r="A2086" t="s">
        <v>196</v>
      </c>
      <c r="B2086">
        <v>13671.4</v>
      </c>
      <c r="C2086">
        <v>13549</v>
      </c>
      <c r="D2086">
        <v>13514.8</v>
      </c>
      <c r="E2086">
        <v>13073.8</v>
      </c>
      <c r="F2086">
        <v>201.226</v>
      </c>
      <c r="G2086">
        <v>5.6228100000000003E-2</v>
      </c>
      <c r="H2086">
        <v>0.93182299999999996</v>
      </c>
      <c r="I2086">
        <v>0</v>
      </c>
    </row>
    <row r="2087" spans="1:9" x14ac:dyDescent="0.25">
      <c r="A2087" t="s">
        <v>196</v>
      </c>
      <c r="B2087">
        <v>13690</v>
      </c>
      <c r="C2087">
        <v>13563.4</v>
      </c>
      <c r="D2087">
        <v>13521.4</v>
      </c>
      <c r="E2087">
        <v>13074</v>
      </c>
      <c r="F2087">
        <v>205.68899999999999</v>
      </c>
      <c r="G2087">
        <v>5.5846699999999999E-2</v>
      </c>
      <c r="H2087">
        <v>0.93181400000000003</v>
      </c>
      <c r="I2087">
        <v>0</v>
      </c>
    </row>
    <row r="2088" spans="1:9" x14ac:dyDescent="0.25">
      <c r="A2088" t="s">
        <v>196</v>
      </c>
      <c r="B2088">
        <v>13709</v>
      </c>
      <c r="C2088">
        <v>13585.2</v>
      </c>
      <c r="D2088">
        <v>13541.6</v>
      </c>
      <c r="E2088">
        <v>13090.1</v>
      </c>
      <c r="F2088">
        <v>207.893</v>
      </c>
      <c r="G2088">
        <v>5.4160899999999998E-2</v>
      </c>
      <c r="H2088">
        <v>0.93182699999999996</v>
      </c>
      <c r="I2088">
        <v>0</v>
      </c>
    </row>
    <row r="2089" spans="1:9" x14ac:dyDescent="0.25">
      <c r="A2089" t="s">
        <v>196</v>
      </c>
      <c r="B2089">
        <v>13704.7</v>
      </c>
      <c r="C2089">
        <v>13582.1</v>
      </c>
      <c r="D2089">
        <v>13538</v>
      </c>
      <c r="E2089">
        <v>13085.7</v>
      </c>
      <c r="F2089">
        <v>209.44399999999999</v>
      </c>
      <c r="G2089">
        <v>5.41226E-2</v>
      </c>
      <c r="H2089">
        <v>0.93092299999999994</v>
      </c>
      <c r="I2089">
        <v>0</v>
      </c>
    </row>
    <row r="2090" spans="1:9" x14ac:dyDescent="0.25">
      <c r="A2090" t="s">
        <v>196</v>
      </c>
      <c r="B2090">
        <v>13765.9</v>
      </c>
      <c r="C2090">
        <v>13641.2</v>
      </c>
      <c r="D2090">
        <v>13596.6</v>
      </c>
      <c r="E2090">
        <v>13141.2</v>
      </c>
      <c r="F2090">
        <v>210.17099999999999</v>
      </c>
      <c r="G2090">
        <v>6.1185499999999997E-2</v>
      </c>
      <c r="H2090">
        <v>0.93179000000000001</v>
      </c>
      <c r="I2090">
        <v>0</v>
      </c>
    </row>
    <row r="2091" spans="1:9" x14ac:dyDescent="0.25">
      <c r="A2091" t="s">
        <v>196</v>
      </c>
      <c r="B2091">
        <v>13786.4</v>
      </c>
      <c r="C2091">
        <v>13663.8</v>
      </c>
      <c r="D2091">
        <v>13615.5</v>
      </c>
      <c r="E2091">
        <v>13163.6</v>
      </c>
      <c r="F2091">
        <v>209.66800000000001</v>
      </c>
      <c r="G2091">
        <v>6.3771999999999995E-2</v>
      </c>
      <c r="H2091">
        <v>0.94888399999999995</v>
      </c>
      <c r="I2091">
        <v>0</v>
      </c>
    </row>
    <row r="2092" spans="1:9" x14ac:dyDescent="0.25">
      <c r="A2092" t="s">
        <v>196</v>
      </c>
      <c r="B2092">
        <v>13787.6</v>
      </c>
      <c r="C2092">
        <v>13665.1</v>
      </c>
      <c r="D2092">
        <v>13617.9</v>
      </c>
      <c r="E2092">
        <v>13163.3</v>
      </c>
      <c r="F2092">
        <v>209.476</v>
      </c>
      <c r="G2092">
        <v>6.6770800000000005E-2</v>
      </c>
      <c r="H2092">
        <v>0.957708</v>
      </c>
      <c r="I2092">
        <v>0</v>
      </c>
    </row>
    <row r="2093" spans="1:9" x14ac:dyDescent="0.25">
      <c r="A2093" t="s">
        <v>196</v>
      </c>
      <c r="B2093">
        <v>13781</v>
      </c>
      <c r="C2093">
        <v>13657.8</v>
      </c>
      <c r="D2093">
        <v>13628.5</v>
      </c>
      <c r="E2093">
        <v>13177.4</v>
      </c>
      <c r="F2093">
        <v>214.16800000000001</v>
      </c>
      <c r="G2093">
        <v>5.8046599999999997E-2</v>
      </c>
      <c r="H2093">
        <v>0.95536799999999999</v>
      </c>
      <c r="I2093">
        <v>0</v>
      </c>
    </row>
    <row r="2094" spans="1:9" x14ac:dyDescent="0.25">
      <c r="A2094" t="s">
        <v>196</v>
      </c>
      <c r="B2094">
        <v>13813.7</v>
      </c>
      <c r="C2094">
        <v>13688.1</v>
      </c>
      <c r="D2094">
        <v>13641.1</v>
      </c>
      <c r="E2094">
        <v>13175.6</v>
      </c>
      <c r="F2094">
        <v>216.904</v>
      </c>
      <c r="G2094">
        <v>5.54995E-2</v>
      </c>
      <c r="H2094">
        <v>0.93182399999999999</v>
      </c>
      <c r="I2094">
        <v>0</v>
      </c>
    </row>
    <row r="2095" spans="1:9" x14ac:dyDescent="0.25">
      <c r="A2095" t="s">
        <v>196</v>
      </c>
      <c r="B2095">
        <v>13758.2</v>
      </c>
      <c r="C2095">
        <v>13632.1</v>
      </c>
      <c r="D2095">
        <v>13604.8</v>
      </c>
      <c r="E2095">
        <v>13166.3</v>
      </c>
      <c r="F2095">
        <v>206.62299999999999</v>
      </c>
      <c r="G2095">
        <v>8.3255899999999994E-2</v>
      </c>
      <c r="H2095">
        <v>0.93182100000000001</v>
      </c>
      <c r="I2095">
        <v>0</v>
      </c>
    </row>
    <row r="2096" spans="1:9" x14ac:dyDescent="0.25">
      <c r="A2096" t="s">
        <v>196</v>
      </c>
      <c r="B2096">
        <v>13742.6</v>
      </c>
      <c r="C2096">
        <v>13620.1</v>
      </c>
      <c r="D2096">
        <v>13597.5</v>
      </c>
      <c r="E2096">
        <v>13164.7</v>
      </c>
      <c r="F2096">
        <v>204.37799999999999</v>
      </c>
      <c r="G2096">
        <v>5.90409E-2</v>
      </c>
      <c r="H2096">
        <v>0.931751</v>
      </c>
      <c r="I2096">
        <v>0</v>
      </c>
    </row>
    <row r="2097" spans="1:9" x14ac:dyDescent="0.25">
      <c r="A2097" t="s">
        <v>196</v>
      </c>
      <c r="B2097">
        <v>13758.8</v>
      </c>
      <c r="C2097">
        <v>13636.3</v>
      </c>
      <c r="D2097">
        <v>13613.9</v>
      </c>
      <c r="E2097">
        <v>13167.6</v>
      </c>
      <c r="F2097">
        <v>213.91499999999999</v>
      </c>
      <c r="G2097">
        <v>5.4128599999999999E-2</v>
      </c>
      <c r="H2097">
        <v>0.93174199999999996</v>
      </c>
      <c r="I2097">
        <v>0</v>
      </c>
    </row>
    <row r="2098" spans="1:9" x14ac:dyDescent="0.25">
      <c r="A2098" t="s">
        <v>196</v>
      </c>
      <c r="B2098">
        <v>13759.5</v>
      </c>
      <c r="C2098">
        <v>13636.9</v>
      </c>
      <c r="D2098">
        <v>13612.6</v>
      </c>
      <c r="E2098">
        <v>13169.1</v>
      </c>
      <c r="F2098">
        <v>210.684</v>
      </c>
      <c r="G2098">
        <v>5.8161600000000001E-2</v>
      </c>
      <c r="H2098">
        <v>0.92830299999999999</v>
      </c>
      <c r="I2098">
        <v>0</v>
      </c>
    </row>
    <row r="2099" spans="1:9" x14ac:dyDescent="0.25">
      <c r="A2099" t="s">
        <v>196</v>
      </c>
      <c r="B2099">
        <v>13749.2</v>
      </c>
      <c r="C2099">
        <v>13624.7</v>
      </c>
      <c r="D2099">
        <v>13602</v>
      </c>
      <c r="E2099">
        <v>13167.3</v>
      </c>
      <c r="F2099">
        <v>204.32900000000001</v>
      </c>
      <c r="G2099">
        <v>6.5376699999999996E-2</v>
      </c>
      <c r="H2099">
        <v>0.94969000000000003</v>
      </c>
      <c r="I2099">
        <v>0</v>
      </c>
    </row>
    <row r="2100" spans="1:9" x14ac:dyDescent="0.25">
      <c r="A2100" t="s">
        <v>196</v>
      </c>
      <c r="B2100">
        <v>13731.6</v>
      </c>
      <c r="C2100">
        <v>13609.3</v>
      </c>
      <c r="D2100">
        <v>13586.8</v>
      </c>
      <c r="E2100">
        <v>13156.5</v>
      </c>
      <c r="F2100">
        <v>200.209</v>
      </c>
      <c r="G2100">
        <v>6.0621700000000001E-2</v>
      </c>
      <c r="H2100">
        <v>0.93165900000000001</v>
      </c>
      <c r="I2100">
        <v>0</v>
      </c>
    </row>
    <row r="2101" spans="1:9" x14ac:dyDescent="0.25">
      <c r="A2101" t="s">
        <v>196</v>
      </c>
      <c r="B2101">
        <v>13742.8</v>
      </c>
      <c r="C2101">
        <v>13620.2</v>
      </c>
      <c r="D2101">
        <v>13596.6</v>
      </c>
      <c r="E2101">
        <v>13158.6</v>
      </c>
      <c r="F2101">
        <v>203.76599999999999</v>
      </c>
      <c r="G2101">
        <v>5.5645500000000001E-2</v>
      </c>
      <c r="H2101">
        <v>0.93182600000000004</v>
      </c>
      <c r="I2101">
        <v>0</v>
      </c>
    </row>
    <row r="2102" spans="1:9" x14ac:dyDescent="0.25">
      <c r="A2102" t="s">
        <v>196</v>
      </c>
      <c r="B2102">
        <v>13783.1</v>
      </c>
      <c r="C2102">
        <v>13660.5</v>
      </c>
      <c r="D2102">
        <v>13633.7</v>
      </c>
      <c r="E2102">
        <v>13180.9</v>
      </c>
      <c r="F2102">
        <v>210.52600000000001</v>
      </c>
      <c r="G2102">
        <v>5.5488500000000003E-2</v>
      </c>
      <c r="H2102">
        <v>0.93183199999999999</v>
      </c>
      <c r="I2102">
        <v>0</v>
      </c>
    </row>
    <row r="2103" spans="1:9" x14ac:dyDescent="0.25">
      <c r="A2103" t="s">
        <v>196</v>
      </c>
      <c r="B2103">
        <v>13758.2</v>
      </c>
      <c r="C2103">
        <v>13634.5</v>
      </c>
      <c r="D2103">
        <v>13606.6</v>
      </c>
      <c r="E2103">
        <v>13167.6</v>
      </c>
      <c r="F2103">
        <v>204.886</v>
      </c>
      <c r="G2103">
        <v>7.2698700000000005E-2</v>
      </c>
      <c r="H2103">
        <v>0.93182900000000002</v>
      </c>
      <c r="I2103">
        <v>0</v>
      </c>
    </row>
    <row r="2104" spans="1:9" x14ac:dyDescent="0.25">
      <c r="A2104" t="s">
        <v>196</v>
      </c>
      <c r="B2104">
        <v>13773.3</v>
      </c>
      <c r="C2104">
        <v>13650.9</v>
      </c>
      <c r="D2104">
        <v>13606.1</v>
      </c>
      <c r="E2104">
        <v>13160.8</v>
      </c>
      <c r="F2104">
        <v>208.93700000000001</v>
      </c>
      <c r="G2104">
        <v>6.8742600000000001E-2</v>
      </c>
      <c r="H2104">
        <v>0.931728</v>
      </c>
      <c r="I2104">
        <v>0</v>
      </c>
    </row>
    <row r="2105" spans="1:9" x14ac:dyDescent="0.25">
      <c r="A2105" t="s">
        <v>196</v>
      </c>
      <c r="B2105">
        <v>13769.3</v>
      </c>
      <c r="C2105">
        <v>13644.6</v>
      </c>
      <c r="D2105">
        <v>13601.3</v>
      </c>
      <c r="E2105">
        <v>13153.6</v>
      </c>
      <c r="F2105">
        <v>208.16900000000001</v>
      </c>
      <c r="G2105">
        <v>5.3961799999999997E-2</v>
      </c>
      <c r="H2105">
        <v>0.93182799999999999</v>
      </c>
      <c r="I2105">
        <v>0</v>
      </c>
    </row>
    <row r="2106" spans="1:9" x14ac:dyDescent="0.25">
      <c r="A2106" t="s">
        <v>196</v>
      </c>
      <c r="B2106">
        <v>13770.4</v>
      </c>
      <c r="C2106">
        <v>13647.5</v>
      </c>
      <c r="D2106">
        <v>13604.6</v>
      </c>
      <c r="E2106">
        <v>13155.1</v>
      </c>
      <c r="F2106">
        <v>208.458</v>
      </c>
      <c r="G2106">
        <v>8.3255700000000002E-2</v>
      </c>
      <c r="H2106">
        <v>0.931836</v>
      </c>
      <c r="I2106">
        <v>0</v>
      </c>
    </row>
    <row r="2107" spans="1:9" x14ac:dyDescent="0.25">
      <c r="A2107" t="s">
        <v>196</v>
      </c>
      <c r="B2107">
        <v>13790.5</v>
      </c>
      <c r="C2107">
        <v>13663.7</v>
      </c>
      <c r="D2107">
        <v>13618.8</v>
      </c>
      <c r="E2107">
        <v>13164.1</v>
      </c>
      <c r="F2107">
        <v>210.99299999999999</v>
      </c>
      <c r="G2107">
        <v>5.7652700000000001E-2</v>
      </c>
      <c r="H2107">
        <v>0.93182500000000001</v>
      </c>
      <c r="I2107">
        <v>0</v>
      </c>
    </row>
    <row r="2108" spans="1:9" x14ac:dyDescent="0.25">
      <c r="A2108" t="s">
        <v>196</v>
      </c>
      <c r="B2108">
        <v>13785.3</v>
      </c>
      <c r="C2108">
        <v>13662.2</v>
      </c>
      <c r="D2108">
        <v>13615.9</v>
      </c>
      <c r="E2108">
        <v>13166.2</v>
      </c>
      <c r="F2108">
        <v>209.81899999999999</v>
      </c>
      <c r="G2108">
        <v>5.5639800000000003E-2</v>
      </c>
      <c r="H2108">
        <v>0.95922700000000005</v>
      </c>
      <c r="I2108">
        <v>0</v>
      </c>
    </row>
    <row r="2109" spans="1:9" x14ac:dyDescent="0.25">
      <c r="A2109" t="s">
        <v>196</v>
      </c>
      <c r="B2109">
        <v>13788.8</v>
      </c>
      <c r="C2109">
        <v>13665.2</v>
      </c>
      <c r="D2109">
        <v>13618.4</v>
      </c>
      <c r="E2109">
        <v>13164.2</v>
      </c>
      <c r="F2109">
        <v>212.34800000000001</v>
      </c>
      <c r="G2109">
        <v>5.6123399999999997E-2</v>
      </c>
      <c r="H2109">
        <v>0.931701</v>
      </c>
      <c r="I2109">
        <v>0</v>
      </c>
    </row>
    <row r="2110" spans="1:9" x14ac:dyDescent="0.25">
      <c r="A2110" t="s">
        <v>196</v>
      </c>
      <c r="B2110">
        <v>13787.8</v>
      </c>
      <c r="C2110">
        <v>13664.5</v>
      </c>
      <c r="D2110">
        <v>13615.6</v>
      </c>
      <c r="E2110">
        <v>13162.6</v>
      </c>
      <c r="F2110">
        <v>209.15600000000001</v>
      </c>
      <c r="G2110">
        <v>5.4943899999999997E-2</v>
      </c>
      <c r="H2110">
        <v>0.93181499999999995</v>
      </c>
      <c r="I2110">
        <v>0</v>
      </c>
    </row>
    <row r="2111" spans="1:9" x14ac:dyDescent="0.25">
      <c r="A2111" t="s">
        <v>196</v>
      </c>
      <c r="B2111">
        <v>13794</v>
      </c>
      <c r="C2111">
        <v>13670.4</v>
      </c>
      <c r="D2111">
        <v>13621.4</v>
      </c>
      <c r="E2111">
        <v>13168</v>
      </c>
      <c r="F2111">
        <v>209.267</v>
      </c>
      <c r="G2111">
        <v>8.3321300000000001E-2</v>
      </c>
      <c r="H2111">
        <v>0.93179999999999996</v>
      </c>
      <c r="I2111">
        <v>0</v>
      </c>
    </row>
    <row r="2112" spans="1:9" x14ac:dyDescent="0.25">
      <c r="A2112" t="s">
        <v>196</v>
      </c>
      <c r="B2112">
        <v>13779.9</v>
      </c>
      <c r="C2112">
        <v>13655.2</v>
      </c>
      <c r="D2112">
        <v>13616.5</v>
      </c>
      <c r="E2112">
        <v>13165.5</v>
      </c>
      <c r="F2112">
        <v>210.99600000000001</v>
      </c>
      <c r="G2112">
        <v>5.3940500000000002E-2</v>
      </c>
      <c r="H2112">
        <v>0.93179699999999999</v>
      </c>
      <c r="I2112">
        <v>0</v>
      </c>
    </row>
    <row r="2113" spans="1:25" x14ac:dyDescent="0.25">
      <c r="A2113" t="s">
        <v>196</v>
      </c>
      <c r="B2113">
        <v>13747.4</v>
      </c>
      <c r="C2113">
        <v>13624.3</v>
      </c>
      <c r="D2113">
        <v>13602.6</v>
      </c>
      <c r="E2113">
        <v>13170.6</v>
      </c>
      <c r="F2113">
        <v>209.91399999999999</v>
      </c>
      <c r="G2113">
        <v>5.9024899999999998E-2</v>
      </c>
      <c r="H2113">
        <v>0.93181400000000003</v>
      </c>
      <c r="I2113">
        <v>0</v>
      </c>
    </row>
    <row r="2114" spans="1:25" x14ac:dyDescent="0.25">
      <c r="A2114" t="s">
        <v>196</v>
      </c>
      <c r="B2114">
        <v>13736.6</v>
      </c>
      <c r="C2114">
        <v>13614.2</v>
      </c>
      <c r="D2114">
        <v>13591</v>
      </c>
      <c r="E2114">
        <v>13162.5</v>
      </c>
      <c r="F2114">
        <v>203.267</v>
      </c>
      <c r="G2114">
        <v>5.8801600000000002E-2</v>
      </c>
      <c r="H2114">
        <v>0.95546799999999998</v>
      </c>
      <c r="I2114">
        <v>0</v>
      </c>
    </row>
    <row r="2115" spans="1:25" x14ac:dyDescent="0.25">
      <c r="A2115" t="s">
        <v>196</v>
      </c>
      <c r="B2115">
        <v>13740.5</v>
      </c>
      <c r="C2115">
        <v>13617.2</v>
      </c>
      <c r="D2115">
        <v>13595.6</v>
      </c>
      <c r="E2115">
        <v>13165.2</v>
      </c>
      <c r="F2115">
        <v>205.01</v>
      </c>
      <c r="G2115">
        <v>5.7051499999999998E-2</v>
      </c>
      <c r="H2115">
        <v>0.93183400000000005</v>
      </c>
      <c r="I2115">
        <v>0</v>
      </c>
    </row>
    <row r="2116" spans="1:25" x14ac:dyDescent="0.25">
      <c r="A2116" t="s">
        <v>196</v>
      </c>
      <c r="B2116">
        <v>13746.7</v>
      </c>
      <c r="C2116">
        <v>13623.8</v>
      </c>
      <c r="D2116">
        <v>13601.6</v>
      </c>
      <c r="E2116">
        <v>13164.7</v>
      </c>
      <c r="F2116">
        <v>205.89699999999999</v>
      </c>
      <c r="G2116">
        <v>5.4190000000000002E-2</v>
      </c>
      <c r="H2116">
        <v>0.93077299999999996</v>
      </c>
      <c r="I2116">
        <v>0</v>
      </c>
    </row>
    <row r="2117" spans="1:25" x14ac:dyDescent="0.25">
      <c r="A2117" t="s">
        <v>196</v>
      </c>
      <c r="B2117">
        <v>13729</v>
      </c>
      <c r="C2117">
        <v>13606.6</v>
      </c>
      <c r="D2117">
        <v>13583.5</v>
      </c>
      <c r="E2117">
        <v>13156.2</v>
      </c>
      <c r="F2117">
        <v>199.29599999999999</v>
      </c>
      <c r="G2117">
        <v>5.4019499999999998E-2</v>
      </c>
      <c r="H2117">
        <v>0.93179500000000004</v>
      </c>
      <c r="I2117">
        <v>0</v>
      </c>
    </row>
    <row r="2118" spans="1:25" x14ac:dyDescent="0.25">
      <c r="A2118" t="s">
        <v>196</v>
      </c>
      <c r="B2118">
        <v>13738.5</v>
      </c>
      <c r="C2118">
        <v>13615.5</v>
      </c>
      <c r="D2118">
        <v>13592.3</v>
      </c>
      <c r="E2118">
        <v>13157.9</v>
      </c>
      <c r="F2118">
        <v>198.149</v>
      </c>
      <c r="G2118">
        <v>7.1082800000000002E-2</v>
      </c>
      <c r="H2118">
        <v>0.931369</v>
      </c>
      <c r="I2118">
        <v>0</v>
      </c>
    </row>
    <row r="2119" spans="1:25" x14ac:dyDescent="0.25">
      <c r="A2119" t="s">
        <v>196</v>
      </c>
      <c r="B2119">
        <v>13755.1</v>
      </c>
      <c r="C2119">
        <v>13632.7</v>
      </c>
      <c r="D2119">
        <v>13608.7</v>
      </c>
      <c r="E2119">
        <v>13172.6</v>
      </c>
      <c r="F2119">
        <v>203.68700000000001</v>
      </c>
      <c r="G2119">
        <v>5.4413700000000002E-2</v>
      </c>
      <c r="H2119">
        <v>0.94467000000000001</v>
      </c>
      <c r="I2119">
        <v>0</v>
      </c>
    </row>
    <row r="2120" spans="1:25" x14ac:dyDescent="0.25">
      <c r="A2120" t="s">
        <v>196</v>
      </c>
      <c r="B2120">
        <v>13764.3</v>
      </c>
      <c r="C2120">
        <v>13641</v>
      </c>
      <c r="D2120">
        <v>13616.9</v>
      </c>
      <c r="E2120">
        <v>13171.4</v>
      </c>
      <c r="F2120">
        <v>206.155</v>
      </c>
      <c r="G2120">
        <v>5.3912099999999998E-2</v>
      </c>
      <c r="H2120">
        <v>0.93165799999999999</v>
      </c>
      <c r="I2120">
        <v>0</v>
      </c>
    </row>
    <row r="2121" spans="1:25" x14ac:dyDescent="0.25">
      <c r="A2121" t="s">
        <v>196</v>
      </c>
      <c r="B2121">
        <v>13755.4</v>
      </c>
      <c r="C2121">
        <v>13633.4</v>
      </c>
      <c r="D2121">
        <v>13597.3</v>
      </c>
      <c r="E2121">
        <v>13153.7</v>
      </c>
      <c r="F2121">
        <v>206.67099999999999</v>
      </c>
      <c r="G2121">
        <v>5.71247E-2</v>
      </c>
      <c r="H2121">
        <v>0.93057400000000001</v>
      </c>
      <c r="I2121">
        <v>0</v>
      </c>
    </row>
    <row r="2122" spans="1:25" x14ac:dyDescent="0.25">
      <c r="A2122" t="s">
        <v>196</v>
      </c>
      <c r="B2122">
        <v>13764.6</v>
      </c>
      <c r="C2122">
        <v>13642.3</v>
      </c>
      <c r="D2122">
        <v>13599.3</v>
      </c>
      <c r="E2122">
        <v>13151</v>
      </c>
      <c r="F2122">
        <v>206.16300000000001</v>
      </c>
      <c r="G2122">
        <v>5.4868800000000002E-2</v>
      </c>
      <c r="H2122">
        <v>0.93178300000000003</v>
      </c>
      <c r="I2122">
        <v>0</v>
      </c>
    </row>
    <row r="2123" spans="1:25" x14ac:dyDescent="0.25">
      <c r="A2123" t="s">
        <v>196</v>
      </c>
      <c r="B2123">
        <v>13765.5</v>
      </c>
      <c r="C2123">
        <v>13641.5</v>
      </c>
      <c r="D2123">
        <v>13597.5</v>
      </c>
      <c r="E2123">
        <v>13150.1</v>
      </c>
      <c r="F2123">
        <v>206.089</v>
      </c>
      <c r="G2123">
        <v>5.4847600000000003E-2</v>
      </c>
      <c r="H2123">
        <v>0.93158399999999997</v>
      </c>
      <c r="I2123">
        <v>0</v>
      </c>
    </row>
    <row r="2124" spans="1:25" x14ac:dyDescent="0.25">
      <c r="A2124" t="s">
        <v>196</v>
      </c>
      <c r="B2124">
        <v>13777.3</v>
      </c>
      <c r="C2124">
        <v>13654.2</v>
      </c>
      <c r="D2124">
        <v>13609.5</v>
      </c>
      <c r="E2124">
        <v>13159.5</v>
      </c>
      <c r="F2124">
        <v>205.9</v>
      </c>
      <c r="G2124">
        <v>5.5153500000000001E-2</v>
      </c>
      <c r="H2124">
        <v>0.93183700000000003</v>
      </c>
      <c r="I2124">
        <v>0</v>
      </c>
    </row>
    <row r="2125" spans="1:25" x14ac:dyDescent="0.25">
      <c r="A2125" t="s">
        <v>196</v>
      </c>
      <c r="B2125">
        <v>13783.5</v>
      </c>
      <c r="C2125">
        <v>13660.5</v>
      </c>
      <c r="D2125">
        <v>13614.7</v>
      </c>
      <c r="E2125">
        <v>13163.6</v>
      </c>
      <c r="F2125">
        <v>208.28</v>
      </c>
      <c r="G2125">
        <v>5.39759E-2</v>
      </c>
      <c r="H2125">
        <v>0.931616</v>
      </c>
      <c r="I2125">
        <v>0</v>
      </c>
    </row>
    <row r="2126" spans="1:25" x14ac:dyDescent="0.25">
      <c r="A2126" t="s">
        <v>196</v>
      </c>
      <c r="B2126">
        <v>13788.3</v>
      </c>
      <c r="C2126">
        <v>13666.2</v>
      </c>
      <c r="D2126">
        <v>13616.8</v>
      </c>
      <c r="E2126">
        <v>13162.9</v>
      </c>
      <c r="F2126">
        <v>208.345</v>
      </c>
      <c r="G2126">
        <v>6.0041900000000002E-2</v>
      </c>
      <c r="H2126">
        <v>0.94045999999999996</v>
      </c>
      <c r="I2126">
        <v>0</v>
      </c>
    </row>
    <row r="2127" spans="1:25" x14ac:dyDescent="0.25">
      <c r="A2127" t="s">
        <v>196</v>
      </c>
      <c r="B2127">
        <v>13780.1</v>
      </c>
      <c r="C2127">
        <v>13657.4</v>
      </c>
      <c r="D2127">
        <v>13608.4</v>
      </c>
      <c r="E2127">
        <v>13156.4</v>
      </c>
      <c r="F2127">
        <v>206.155</v>
      </c>
      <c r="G2127">
        <v>7.2339799999999996E-2</v>
      </c>
      <c r="H2127">
        <v>0.93179999999999996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196</v>
      </c>
      <c r="B2128">
        <v>13792.2</v>
      </c>
      <c r="C2128">
        <v>13668.9</v>
      </c>
      <c r="D2128">
        <v>13620.2</v>
      </c>
      <c r="E2128">
        <v>13166.5</v>
      </c>
      <c r="F2128">
        <v>209.83199999999999</v>
      </c>
      <c r="G2128">
        <v>6.4708199999999994E-2</v>
      </c>
      <c r="H2128">
        <v>0.94825199999999998</v>
      </c>
      <c r="I2128">
        <v>0</v>
      </c>
      <c r="R2128">
        <f>AVERAGE(B2079:B2128)</f>
        <v>13745.712000000001</v>
      </c>
      <c r="S2128">
        <f>AVERAGE(C2079:C2128)</f>
        <v>13622.422000000002</v>
      </c>
      <c r="U2128">
        <f>_xlfn.VAR.P(B2079:B2128)</f>
        <v>2082.9710560000008</v>
      </c>
      <c r="V2128">
        <f>_xlfn.VAR.P(C2079:C2128)</f>
        <v>2065.1037160000042</v>
      </c>
      <c r="X2128">
        <f>1.96*SQRT(U2128)/50</f>
        <v>1.7890714472853904</v>
      </c>
      <c r="Y2128">
        <f>1.96*SQRT(V2128)/50</f>
        <v>1.7813817598017128</v>
      </c>
    </row>
    <row r="2129" spans="1:3" x14ac:dyDescent="0.25">
      <c r="A2129" t="s">
        <v>196</v>
      </c>
      <c r="B2129">
        <v>687394.67319999996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3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3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3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3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3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3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3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3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3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3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3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3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3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3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3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3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3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3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3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3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3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3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3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3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3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3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3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3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3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3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3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3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3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3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3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3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3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3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3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3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3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3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3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3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3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3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3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3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3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3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3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3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3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3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3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3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3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3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3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3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3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3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3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3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3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3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3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3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3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3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3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3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3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3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3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3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3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3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3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3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3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3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3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3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3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3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3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3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3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3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3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3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3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3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3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3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3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3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3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3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3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3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3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3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3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3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3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3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3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3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3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3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3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3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3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3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3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3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3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3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3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3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3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3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3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3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3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3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3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3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3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3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3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3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3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3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3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3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3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3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3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3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3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3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3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3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3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3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3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3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3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3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3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3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3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3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3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3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3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3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3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3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3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3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3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3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3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3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3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3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3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3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3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3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3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3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3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3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3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3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3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276" sqref="J2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SUM(D31:H31)</f>
        <v>6733.9151999999995</v>
      </c>
      <c r="K31" s="10">
        <f ca="1">G31/J31</f>
        <v>0.19729240130615247</v>
      </c>
      <c r="L31">
        <f t="shared" ref="L31:L59" ca="1" si="0">$K$29*POWER(K31,2)*SQRT(G139/(POWER(G31,2)*$L$29)+J139/(POWER(J31,2)*$L$29))</f>
        <v>6.5209715250129799E-5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6731.8539999999994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6224.0807999999997</v>
      </c>
      <c r="K33" s="10">
        <f t="shared" ca="1" si="2"/>
        <v>0.13663176609146846</v>
      </c>
      <c r="L33">
        <f t="shared" ca="1" si="0"/>
        <v>7.6513617182164429E-5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16986.930000000004</v>
      </c>
      <c r="K34" s="10">
        <f t="shared" ca="1" si="2"/>
        <v>0.69666421731295747</v>
      </c>
      <c r="L34">
        <f t="shared" ca="1" si="0"/>
        <v>2.1499632129320565E-4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16421.647999999997</v>
      </c>
      <c r="K35" s="10">
        <f t="shared" ca="1" si="2"/>
        <v>0.66063658531713754</v>
      </c>
      <c r="L35">
        <f t="shared" ca="1" si="0"/>
        <v>6.3449500856003449E-5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16936.734</v>
      </c>
      <c r="K36" s="10">
        <f t="shared" ca="1" si="2"/>
        <v>0.69488822880491596</v>
      </c>
      <c r="L36">
        <f t="shared" ca="1" si="0"/>
        <v>5.5630863872654652E-5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12064.431999999997</v>
      </c>
      <c r="K37" s="10">
        <f t="shared" ca="1" si="2"/>
        <v>0.95162223766522991</v>
      </c>
      <c r="L37">
        <f t="shared" ca="1" si="0"/>
        <v>5.5261677508229221E-4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10734.259999999998</v>
      </c>
      <c r="K38" s="10">
        <f t="shared" ca="1" si="2"/>
        <v>0.48470116365729921</v>
      </c>
      <c r="L38">
        <f t="shared" ca="1" si="0"/>
        <v>1.2792106667448031E-3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6778.4380000000019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6783.8548000000019</v>
      </c>
      <c r="K40" s="10">
        <f t="shared" ca="1" si="2"/>
        <v>0.19693931641933132</v>
      </c>
      <c r="L40">
        <f t="shared" ca="1" si="0"/>
        <v>1.5718652536890253E-5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6205.8859999999986</v>
      </c>
      <c r="K41" s="10">
        <f t="shared" ca="1" si="2"/>
        <v>0.12423792912083789</v>
      </c>
      <c r="L41">
        <f t="shared" ca="1" si="0"/>
        <v>6.9365809319126291E-6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17003.237999999994</v>
      </c>
      <c r="K42" s="10">
        <f t="shared" ca="1" si="2"/>
        <v>0.69749623983384834</v>
      </c>
      <c r="L42">
        <f t="shared" ca="1" si="0"/>
        <v>7.7235737634873296E-5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16906.97</v>
      </c>
      <c r="K43" s="10">
        <f t="shared" ca="1" si="2"/>
        <v>0.69611004804527354</v>
      </c>
      <c r="L43">
        <f t="shared" ca="1" si="0"/>
        <v>8.590235133465926E-5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16421.679999999997</v>
      </c>
      <c r="K44" s="10">
        <f t="shared" ca="1" si="2"/>
        <v>0.66067768102898128</v>
      </c>
      <c r="L44">
        <f t="shared" ca="1" si="0"/>
        <v>8.203728477353139E-5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6497.4995999999983</v>
      </c>
      <c r="K45" s="10">
        <f t="shared" ca="1" si="2"/>
        <v>0.91011548842573242</v>
      </c>
      <c r="L45">
        <f t="shared" ca="1" si="0"/>
        <v>5.5992955847729816E-3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5447.4513999999999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7171.7256000000007</v>
      </c>
      <c r="K47" s="10">
        <f t="shared" ca="1" si="2"/>
        <v>0.92720841438774504</v>
      </c>
      <c r="L47">
        <f t="shared" ca="1" si="0"/>
        <v>6.849049425951213E-3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191955.82</v>
      </c>
      <c r="K48" s="10">
        <f t="shared" ca="1" si="2"/>
        <v>0.97059757851572304</v>
      </c>
      <c r="L48">
        <f t="shared" ca="1" si="0"/>
        <v>1.9400526022639072E-3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186695.58</v>
      </c>
      <c r="K49" s="10">
        <f t="shared" ca="1" si="2"/>
        <v>0.99445946145056041</v>
      </c>
      <c r="L49">
        <f t="shared" ca="1" si="0"/>
        <v>6.7816959423959704E-4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5594.9432000000006</v>
      </c>
      <c r="K50" s="10">
        <f t="shared" ca="1" si="2"/>
        <v>0.8940830455615707</v>
      </c>
      <c r="L50">
        <f t="shared" ca="1" si="0"/>
        <v>1.1469630377442482E-2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5341.2284000000009</v>
      </c>
      <c r="K51" s="10">
        <f t="shared" ca="1" si="2"/>
        <v>0.90204333632315725</v>
      </c>
      <c r="L51">
        <f t="shared" ca="1" si="0"/>
        <v>8.1063098312664054E-3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6464.3161999999984</v>
      </c>
      <c r="K52" s="10">
        <f t="shared" ca="1" si="2"/>
        <v>0.88012428785584496</v>
      </c>
      <c r="L52">
        <f t="shared" ca="1" si="0"/>
        <v>3.0677589164327091E-3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7820.0686000000023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7472.5160000000024</v>
      </c>
      <c r="K54" s="10">
        <f t="shared" ca="1" si="2"/>
        <v>0.9025322994290006</v>
      </c>
      <c r="L54">
        <f t="shared" ca="1" si="0"/>
        <v>5.3287418329468744E-3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6508.3029999999972</v>
      </c>
      <c r="K55" s="10">
        <f t="shared" ca="1" si="2"/>
        <v>0.91925647192517046</v>
      </c>
      <c r="L55">
        <f t="shared" ca="1" si="0"/>
        <v>6.7691356599626331E-3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5503.9758000000011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7224.7528000000011</v>
      </c>
      <c r="K57" s="10">
        <f t="shared" ca="1" si="2"/>
        <v>0.93545541461293991</v>
      </c>
      <c r="L57">
        <f t="shared" ca="1" si="0"/>
        <v>7.781904053971239E-3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5374.6311999999998</v>
      </c>
      <c r="K58" s="10">
        <f t="shared" ca="1" si="2"/>
        <v>0.90237222193031608</v>
      </c>
      <c r="L58">
        <f t="shared" ca="1" si="0"/>
        <v>7.8140442250636231E-3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5500.9687999999996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ref="J60:J79" ca="1" si="3">SUM(D60:H60)</f>
        <v>5318.6181999999999</v>
      </c>
      <c r="K60" s="10">
        <f t="shared" ref="K60:K79" ca="1" si="4">G60/J60</f>
        <v>0.91280987606893849</v>
      </c>
      <c r="L60">
        <f t="shared" ref="L60:L78" ca="1" si="5">$K$29*POWER(K60,2)*SQRT(G168/(POWER(G60,2)*$L$29)+J168/(POWER(J60,2)*$L$29))</f>
        <v>7.7999019111732529E-3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3"/>
        <v>11938.04</v>
      </c>
      <c r="K61" s="10">
        <f t="shared" ca="1" si="4"/>
        <v>0.95618579632837541</v>
      </c>
      <c r="L61">
        <f t="shared" ca="1" si="5"/>
        <v>1.8579944062196618E-3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3"/>
        <v>6510.4512000000022</v>
      </c>
      <c r="K62" s="10">
        <f t="shared" ca="1" si="4"/>
        <v>0.88719435666762969</v>
      </c>
      <c r="L62">
        <f t="shared" ca="1" si="5"/>
        <v>3.9963728131985074E-3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3"/>
        <v>7834.1323999999977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3"/>
        <v>7612.8924000000043</v>
      </c>
      <c r="K64" s="10">
        <f t="shared" ca="1" si="4"/>
        <v>0.90973174768633225</v>
      </c>
      <c r="L64">
        <f t="shared" ca="1" si="5"/>
        <v>6.8837255529308949E-3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3"/>
        <v>6489.1427999999987</v>
      </c>
      <c r="K65" s="10">
        <f t="shared" ca="1" si="4"/>
        <v>0.8881717502040487</v>
      </c>
      <c r="L65">
        <f t="shared" ca="1" si="5"/>
        <v>4.4419673569795004E-3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7844.0680000000002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3"/>
        <v>7588.5083999999961</v>
      </c>
      <c r="K67" s="10">
        <f t="shared" ca="1" si="4"/>
        <v>0.91157845328338882</v>
      </c>
      <c r="L67">
        <f t="shared" ca="1" si="5"/>
        <v>8.4708071972429549E-3</v>
      </c>
    </row>
    <row r="68" spans="1:12" x14ac:dyDescent="0.25">
      <c r="A68">
        <v>38</v>
      </c>
      <c r="C68" t="str">
        <f ca="1">OFFSET('336p stat'!$A$1,A68*20,0)</f>
        <v>CUDA ant add CPU_AVX_transp Time</v>
      </c>
      <c r="D68" s="5">
        <f ca="1">OFFSET('336p trace'!$R$56,(A68-1)*56,0)-OFFSET('336p trace'!$S$56,(A68-1)*56,0)</f>
        <v>123.28999999999905</v>
      </c>
      <c r="E68" s="5">
        <f ca="1">OFFSET('336p trace'!$S$56,(A68-1)*56,0)-OFFSET('336p stat'!$H$1,A68*20,0)</f>
        <v>34.152586000001975</v>
      </c>
      <c r="F68" s="5">
        <f ca="1">OFFSET('336p stat'!$H$1,A68*20,0)-OFFSET('336p stat'!$K$1,A68*20,0)</f>
        <v>444.23720700000013</v>
      </c>
      <c r="G68" s="5">
        <f ca="1">OFFSET('336p stat'!$K$1,A68*20,0)-OFFSET('336p stat'!$N$1,A68*20,0)</f>
        <v>12937.297375</v>
      </c>
      <c r="H68" s="5">
        <f ca="1">OFFSET('336p stat'!$N$1,A68*20,0)</f>
        <v>206.73483200000001</v>
      </c>
      <c r="I68" s="5"/>
      <c r="J68" s="5">
        <f t="shared" ca="1" si="3"/>
        <v>13745.712000000001</v>
      </c>
      <c r="K68" s="10">
        <f t="shared" ca="1" si="4"/>
        <v>0.9411878682602981</v>
      </c>
      <c r="L68">
        <f t="shared" ca="1" si="5"/>
        <v>1.6631801039128536E-3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add CPU_AVX_transp Time</v>
      </c>
      <c r="D122" s="5">
        <f ca="1">OFFSET('336p trace'!$R$56,(A122-1)*56,0)</f>
        <v>13745.712000000001</v>
      </c>
      <c r="E122" s="5">
        <f ca="1">OFFSET('336p trace'!$S$56,(A122-1)*56,0)</f>
        <v>13622.422000000002</v>
      </c>
      <c r="F122" s="5">
        <f ca="1">OFFSET('336p stat'!$H$1,A122*20,0)</f>
        <v>13588.269414</v>
      </c>
      <c r="G122" s="5">
        <f ca="1">OFFSET('336p stat'!$K$1,A122*20,0)</f>
        <v>13144.032207</v>
      </c>
      <c r="H122" s="5">
        <f ca="1">OFFSET('336p stat'!$N$1,A122*20,0)</f>
        <v>206.73483200000001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SUM(D139:H139)</f>
        <v>1135.2378539600036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52.666527999999929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9"/>
        <v>270.66474171999982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9"/>
        <v>582.49404200000311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9"/>
        <v>73.103307999997995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9"/>
        <v>49.238380000000156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9"/>
        <v>651.73598900000002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9"/>
        <v>22494.517257999989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9"/>
        <v>17.78754799999993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9"/>
        <v>97.191744719999207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9"/>
        <v>98.845238840000349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9"/>
        <v>94.569259999995325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9"/>
        <v>116.56680399999901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9"/>
        <v>119.96445899999556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9"/>
        <v>19492.714210879989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9"/>
        <v>5028.2824120400001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9"/>
        <v>33034.151329079999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9"/>
        <v>1609400.5064399999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9"/>
        <v>170851.74502300002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9"/>
        <v>64907.839197720015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9"/>
        <v>28545.970012279999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9"/>
        <v>7081.6490735199959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9"/>
        <v>15885.902272039999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9"/>
        <v>25009.755054640013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9"/>
        <v>27487.954394359997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9"/>
        <v>6393.4593203599952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9"/>
        <v>42059.478673399994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9"/>
        <v>26774.657080560017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9"/>
        <v>5286.6060865600102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ref="J168:J188" ca="1" si="10">SUM(D168:H168)</f>
        <v>25073.62889475999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10"/>
        <v>6073.0845340000014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10"/>
        <v>11647.277044559998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10"/>
        <v>15741.728546239996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10"/>
        <v>41546.582252239976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10"/>
        <v>14235.596264320013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14077.994656000021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10"/>
        <v>61926.286415400005</v>
      </c>
    </row>
    <row r="176" spans="1:10" x14ac:dyDescent="0.25">
      <c r="A176">
        <v>38</v>
      </c>
      <c r="C176" t="str">
        <f ca="1">OFFSET('336p stat'!$A$1,A176*20,0)</f>
        <v>CUDA ant add CPU_AVX_transp Time</v>
      </c>
      <c r="D176" s="5">
        <f ca="1">OFFSET('336p trace'!$U$56,(A68-1)*56,0)</f>
        <v>2082.9710560000008</v>
      </c>
      <c r="E176" s="5">
        <f ca="1">OFFSET('336p trace'!$V$56,(A68-1)*56,0)</f>
        <v>2065.1037160000042</v>
      </c>
      <c r="F176" s="5">
        <f ca="1">OFFSET('336p stat'!$H$1,A176*20,1)</f>
        <v>1611.3681979999999</v>
      </c>
      <c r="G176" s="5">
        <f ca="1">OFFSET('336p stat'!$K$1,A176*20,1)</f>
        <v>1358.074296</v>
      </c>
      <c r="H176" s="5">
        <f ca="1">OFFSET('336p stat'!$N$1,A176*20,1)</f>
        <v>18.31382</v>
      </c>
      <c r="J176" s="5">
        <f t="shared" ca="1" si="10"/>
        <v>7135.8310860000056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5.5492294313671024</v>
      </c>
      <c r="E194" s="8">
        <f t="shared" ca="1" si="11"/>
        <v>5.4296718300390987</v>
      </c>
      <c r="F194" s="8">
        <f t="shared" ca="1" si="11"/>
        <v>5.0273639328140947</v>
      </c>
      <c r="G194" s="8">
        <f t="shared" ca="1" si="11"/>
        <v>1.2484912304377631</v>
      </c>
      <c r="H194" s="8">
        <f t="shared" ca="1" si="11"/>
        <v>0.33792434973526247</v>
      </c>
      <c r="J194" s="8">
        <f ca="1">$D$192*SQRT(J139)/$E$192</f>
        <v>9.3393037639566572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2.0115851160952629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2.0115851160952629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1.1374633462136319</v>
      </c>
      <c r="E196" s="8">
        <f t="shared" ca="1" si="14"/>
        <v>0.83437581501593949</v>
      </c>
      <c r="F196" s="8">
        <f t="shared" ca="1" si="14"/>
        <v>2.6542124028223513</v>
      </c>
      <c r="G196" s="8">
        <f t="shared" ca="1" si="14"/>
        <v>3.4293342633928239</v>
      </c>
      <c r="H196" s="8">
        <f t="shared" ca="1" si="14"/>
        <v>2.3034795245454209E-2</v>
      </c>
      <c r="J196" s="8">
        <f t="shared" ca="1" si="13"/>
        <v>4.5602317304969304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3.6157245757939163</v>
      </c>
      <c r="E197" s="8">
        <f t="shared" ca="1" si="15"/>
        <v>3.6044412150079705</v>
      </c>
      <c r="F197" s="8">
        <f t="shared" ca="1" si="15"/>
        <v>3.5878759857141103</v>
      </c>
      <c r="G197" s="8">
        <f t="shared" ca="1" si="15"/>
        <v>2.4001537548682168</v>
      </c>
      <c r="H197" s="8">
        <f t="shared" ca="1" si="15"/>
        <v>0.23479654729999755</v>
      </c>
      <c r="J197" s="8">
        <f t="shared" ca="1" si="13"/>
        <v>6.689856667742907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1.5192034723077634</v>
      </c>
      <c r="E198" s="8">
        <f t="shared" ca="1" si="16"/>
        <v>1.4280710106265306</v>
      </c>
      <c r="F198" s="8">
        <f t="shared" ca="1" si="16"/>
        <v>1.1104167885186174</v>
      </c>
      <c r="G198" s="8">
        <f t="shared" ca="1" si="16"/>
        <v>0.1901686906722555</v>
      </c>
      <c r="H198" s="8">
        <f t="shared" ca="1" si="16"/>
        <v>1.0852808668727188E-2</v>
      </c>
      <c r="J198" s="8">
        <f t="shared" ca="1" si="13"/>
        <v>2.3699521852256527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1.1576100489404775</v>
      </c>
      <c r="E199" s="8">
        <f t="shared" ca="1" si="17"/>
        <v>1.214979448372703</v>
      </c>
      <c r="F199" s="8">
        <f t="shared" ca="1" si="17"/>
        <v>0.97715013225194813</v>
      </c>
      <c r="G199" s="8">
        <f t="shared" ca="1" si="17"/>
        <v>0.10841085834915246</v>
      </c>
      <c r="H199" s="8">
        <f t="shared" ca="1" si="17"/>
        <v>1.648731682233346E-2</v>
      </c>
      <c r="J199" s="8">
        <f t="shared" ca="1" si="13"/>
        <v>1.9450149645079886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4.3750165892293609</v>
      </c>
      <c r="E200" s="8">
        <f t="shared" ca="1" si="18"/>
        <v>4.464672087169661</v>
      </c>
      <c r="F200" s="8">
        <f t="shared" ca="1" si="18"/>
        <v>2.5988220720564925</v>
      </c>
      <c r="G200" s="8">
        <f t="shared" ca="1" si="18"/>
        <v>1.9330710233077313</v>
      </c>
      <c r="H200" s="8">
        <f t="shared" ca="1" si="18"/>
        <v>0.71377360661767253</v>
      </c>
      <c r="J200" s="8">
        <f t="shared" ca="1" si="13"/>
        <v>7.0763111510763848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9">$D$192*SQRT(D146)/$E$192</f>
        <v>21.820339774586429</v>
      </c>
      <c r="E201" s="8">
        <f t="shared" ca="1" si="19"/>
        <v>20.952043199955476</v>
      </c>
      <c r="F201" s="8">
        <f t="shared" ca="1" si="19"/>
        <v>20.39857975084422</v>
      </c>
      <c r="G201" s="8">
        <f t="shared" ca="1" si="19"/>
        <v>19.912980711394063</v>
      </c>
      <c r="H201" s="8">
        <f t="shared" ca="1" si="19"/>
        <v>0.74468192643033848</v>
      </c>
      <c r="J201" s="8">
        <f t="shared" ca="1" si="13"/>
        <v>41.572812629970741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20">$D$192*SQRT(D147)/$E$192</f>
        <v>1.1690393012794713</v>
      </c>
      <c r="E202" s="8">
        <f t="shared" ca="1" si="20"/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3"/>
        <v>1.1690393012794713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21">$D$192*SQRT(D148)/$E$192</f>
        <v>1.6914476349348504</v>
      </c>
      <c r="E203" s="8">
        <f t="shared" ca="1" si="21"/>
        <v>1.9082432519048191</v>
      </c>
      <c r="F203" s="8">
        <f t="shared" ca="1" si="21"/>
        <v>0.98056329890935656</v>
      </c>
      <c r="G203" s="8">
        <f t="shared" ca="1" si="21"/>
        <v>5.9534334564182369E-2</v>
      </c>
      <c r="H203" s="8">
        <f t="shared" ca="1" si="21"/>
        <v>0</v>
      </c>
      <c r="J203" s="8">
        <f t="shared" ca="1" si="13"/>
        <v>2.7326609980615921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22">$D$192*SQRT(D149)/$E$192</f>
        <v>1.7195632155730622</v>
      </c>
      <c r="E204" s="8">
        <f t="shared" ca="1" si="22"/>
        <v>1.9143099323638626</v>
      </c>
      <c r="F204" s="8">
        <f t="shared" ca="1" si="22"/>
        <v>0.98496737878977492</v>
      </c>
      <c r="G204" s="8">
        <f t="shared" ca="1" si="22"/>
        <v>5.3258649776350878E-2</v>
      </c>
      <c r="H204" s="8">
        <f t="shared" ca="1" si="22"/>
        <v>0</v>
      </c>
      <c r="J204" s="8">
        <f t="shared" ca="1" si="13"/>
        <v>2.7558079378931519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3">$D$192*SQRT(D150)/$E$192</f>
        <v>1.7107904882223062</v>
      </c>
      <c r="E205" s="8">
        <f t="shared" ca="1" si="23"/>
        <v>1.8434375903815468</v>
      </c>
      <c r="F205" s="8">
        <f t="shared" ca="1" si="23"/>
        <v>0.96476412455687843</v>
      </c>
      <c r="G205" s="8">
        <f t="shared" ca="1" si="23"/>
        <v>0.10054513446209119</v>
      </c>
      <c r="H205" s="8">
        <f t="shared" ca="1" si="23"/>
        <v>0</v>
      </c>
      <c r="J205" s="8">
        <f t="shared" ca="1" si="13"/>
        <v>2.6955417608190824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4">$D$192*SQRT(D151)/$E$192</f>
        <v>1.9850552556540579</v>
      </c>
      <c r="E206" s="8">
        <f t="shared" ca="1" si="24"/>
        <v>2.0095518984370933</v>
      </c>
      <c r="F206" s="8">
        <f t="shared" ca="1" si="24"/>
        <v>0.98192502452682195</v>
      </c>
      <c r="G206" s="8">
        <f t="shared" ca="1" si="24"/>
        <v>0.11463302588695805</v>
      </c>
      <c r="H206" s="8">
        <f t="shared" ca="1" si="24"/>
        <v>0</v>
      </c>
      <c r="J206" s="8">
        <f t="shared" ca="1" si="13"/>
        <v>2.9926678206790549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5">$D$192*SQRT(D152)/$E$192</f>
        <v>1.9800385256857385</v>
      </c>
      <c r="E207" s="8">
        <f t="shared" ca="1" si="25"/>
        <v>1.9632145862864574</v>
      </c>
      <c r="F207" s="8">
        <f t="shared" ca="1" si="25"/>
        <v>1.1435143595355504</v>
      </c>
      <c r="G207" s="8">
        <f t="shared" ca="1" si="25"/>
        <v>0.36704243408085668</v>
      </c>
      <c r="H207" s="8">
        <f t="shared" ca="1" si="25"/>
        <v>0</v>
      </c>
      <c r="J207" s="8">
        <f t="shared" ca="1" si="13"/>
        <v>3.0359692544371488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6">$D$192*SQRT(D153)/$E$192</f>
        <v>19.691344369084675</v>
      </c>
      <c r="E208" s="8">
        <f t="shared" ca="1" si="26"/>
        <v>19.392238653000138</v>
      </c>
      <c r="F208" s="8">
        <f t="shared" ca="1" si="26"/>
        <v>19.391658562255678</v>
      </c>
      <c r="G208" s="8">
        <f t="shared" ca="1" si="26"/>
        <v>18.905843264110274</v>
      </c>
      <c r="H208" s="8">
        <f t="shared" ca="1" si="26"/>
        <v>0.62363762821689972</v>
      </c>
      <c r="J208" s="8">
        <f t="shared" ca="1" si="13"/>
        <v>38.69966690102553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7">$D$192*SQRT(D154)/$E$192</f>
        <v>19.655355358829237</v>
      </c>
      <c r="E209" s="8">
        <f t="shared" ca="1" si="27"/>
        <v>0</v>
      </c>
      <c r="F209" s="8">
        <f t="shared" ca="1" si="27"/>
        <v>0</v>
      </c>
      <c r="G209" s="8">
        <f t="shared" ca="1" si="27"/>
        <v>0</v>
      </c>
      <c r="H209" s="8">
        <f t="shared" ca="1" si="27"/>
        <v>0</v>
      </c>
      <c r="J209" s="8">
        <f t="shared" ca="1" si="13"/>
        <v>19.655355358829237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8">$D$192*SQRT(D155)/$E$192</f>
        <v>25.275664147721944</v>
      </c>
      <c r="E210" s="8">
        <f t="shared" ca="1" si="28"/>
        <v>25.244694851320141</v>
      </c>
      <c r="F210" s="8">
        <f t="shared" ca="1" si="28"/>
        <v>25.244537758855319</v>
      </c>
      <c r="G210" s="8">
        <f t="shared" ca="1" si="28"/>
        <v>24.987936168519077</v>
      </c>
      <c r="H210" s="8">
        <f t="shared" ca="1" si="28"/>
        <v>0.49240029540202346</v>
      </c>
      <c r="J210" s="8">
        <f t="shared" ca="1" si="13"/>
        <v>50.379360008994496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9">$D$192*SQRT(D156)/$E$192</f>
        <v>176.78909422179638</v>
      </c>
      <c r="E211" s="8">
        <f t="shared" ca="1" si="29"/>
        <v>175.61825783548585</v>
      </c>
      <c r="F211" s="8">
        <f t="shared" ca="1" si="29"/>
        <v>175.58684858562745</v>
      </c>
      <c r="G211" s="8">
        <f t="shared" ca="1" si="29"/>
        <v>175.28765468423308</v>
      </c>
      <c r="H211" s="8">
        <f t="shared" ca="1" si="29"/>
        <v>0.89448808414198555</v>
      </c>
      <c r="J211" s="8">
        <f t="shared" ca="1" si="13"/>
        <v>351.64393882277864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30">$D$192*SQRT(D157)/$E$192</f>
        <v>57.474608750257715</v>
      </c>
      <c r="E212" s="8">
        <f t="shared" ca="1" si="30"/>
        <v>57.4708995480391</v>
      </c>
      <c r="F212" s="8">
        <f t="shared" ca="1" si="30"/>
        <v>57.370548811011105</v>
      </c>
      <c r="G212" s="8">
        <f t="shared" ca="1" si="30"/>
        <v>56.812937448521915</v>
      </c>
      <c r="H212" s="8">
        <f t="shared" ca="1" si="30"/>
        <v>1.2476359023625441</v>
      </c>
      <c r="J212" s="8">
        <f t="shared" ca="1" si="13"/>
        <v>114.57260263085209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31">$D$192*SQRT(D158)/$E$192</f>
        <v>36.076365401032199</v>
      </c>
      <c r="E213" s="8">
        <f t="shared" ca="1" si="31"/>
        <v>35.488405070731467</v>
      </c>
      <c r="F213" s="8">
        <f t="shared" ca="1" si="31"/>
        <v>35.483339575039551</v>
      </c>
      <c r="G213" s="8">
        <f t="shared" ca="1" si="31"/>
        <v>34.13179712129697</v>
      </c>
      <c r="H213" s="8">
        <f t="shared" ca="1" si="31"/>
        <v>1.4216554080254469</v>
      </c>
      <c r="J213" s="8">
        <f t="shared" ca="1" si="13"/>
        <v>70.618688045298768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32">$D$192*SQRT(D159)/$E$192</f>
        <v>23.696555926387237</v>
      </c>
      <c r="E214" s="8">
        <f t="shared" ca="1" si="32"/>
        <v>23.575721176385052</v>
      </c>
      <c r="F214" s="8">
        <f t="shared" ca="1" si="32"/>
        <v>23.573713572341205</v>
      </c>
      <c r="G214" s="8">
        <f t="shared" ca="1" si="32"/>
        <v>22.789272288186126</v>
      </c>
      <c r="H214" s="8">
        <f t="shared" ca="1" si="32"/>
        <v>0.9119611880864229</v>
      </c>
      <c r="J214" s="8">
        <f t="shared" ca="1" si="13"/>
        <v>46.832082678261237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3">$D$192*SQRT(D160)/$E$192</f>
        <v>12.41752617934449</v>
      </c>
      <c r="E215" s="8">
        <f t="shared" ca="1" si="33"/>
        <v>12.272117001640369</v>
      </c>
      <c r="F215" s="8">
        <f t="shared" ca="1" si="33"/>
        <v>12.271564197986823</v>
      </c>
      <c r="G215" s="8">
        <f t="shared" ca="1" si="33"/>
        <v>9.2856470412420915</v>
      </c>
      <c r="H215" s="8">
        <f t="shared" ca="1" si="33"/>
        <v>1.5757286124812229</v>
      </c>
      <c r="J215" s="8">
        <f t="shared" ca="1" si="13"/>
        <v>23.325892514900435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4">$D$192*SQRT(D161)/$E$192</f>
        <v>34.936308382045418</v>
      </c>
      <c r="E216" s="8">
        <f t="shared" ca="1" si="34"/>
        <v>0</v>
      </c>
      <c r="F216" s="8">
        <f t="shared" ca="1" si="34"/>
        <v>0</v>
      </c>
      <c r="G216" s="8">
        <f t="shared" ca="1" si="34"/>
        <v>0</v>
      </c>
      <c r="H216" s="8">
        <f t="shared" ca="1" si="34"/>
        <v>0</v>
      </c>
      <c r="J216" s="8">
        <f t="shared" ca="1" si="13"/>
        <v>34.936308382045418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5">$D$192*SQRT(D162)/$E$192</f>
        <v>22.674526612479308</v>
      </c>
      <c r="E217" s="8">
        <f t="shared" ca="1" si="35"/>
        <v>22.592547244339244</v>
      </c>
      <c r="F217" s="8">
        <f t="shared" ca="1" si="35"/>
        <v>22.591432466272341</v>
      </c>
      <c r="G217" s="8">
        <f t="shared" ca="1" si="35"/>
        <v>19.526597864005701</v>
      </c>
      <c r="H217" s="8">
        <f t="shared" ca="1" si="35"/>
        <v>2.3089623751009887</v>
      </c>
      <c r="J217" s="8">
        <f t="shared" ca="1" si="13"/>
        <v>43.835482207432158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6">$D$192*SQRT(D163)/$E$192</f>
        <v>23.052579295787606</v>
      </c>
      <c r="E218" s="8">
        <f t="shared" ca="1" si="36"/>
        <v>23.106147576524041</v>
      </c>
      <c r="F218" s="8">
        <f t="shared" ca="1" si="36"/>
        <v>23.106024324634991</v>
      </c>
      <c r="G218" s="8">
        <f t="shared" ca="1" si="36"/>
        <v>22.630916763615563</v>
      </c>
      <c r="H218" s="8">
        <f t="shared" ca="1" si="36"/>
        <v>0.76960402705807096</v>
      </c>
      <c r="J218" s="8">
        <f t="shared" ca="1" si="13"/>
        <v>45.956006267162373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7">$D$192*SQRT(D164)/$E$192</f>
        <v>22.163534612103259</v>
      </c>
      <c r="E219" s="8">
        <f t="shared" ca="1" si="37"/>
        <v>0</v>
      </c>
      <c r="F219" s="8">
        <f t="shared" ca="1" si="37"/>
        <v>0</v>
      </c>
      <c r="G219" s="8">
        <f t="shared" ca="1" si="37"/>
        <v>0</v>
      </c>
      <c r="H219" s="8">
        <f t="shared" ca="1" si="37"/>
        <v>0</v>
      </c>
      <c r="J219" s="8">
        <f t="shared" ca="1" si="13"/>
        <v>22.163534612103259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8">$D$192*SQRT(D165)/$E$192</f>
        <v>28.567500155562318</v>
      </c>
      <c r="E220" s="8">
        <f t="shared" ca="1" si="38"/>
        <v>28.551994511144457</v>
      </c>
      <c r="F220" s="8">
        <f t="shared" ca="1" si="38"/>
        <v>28.551733031322915</v>
      </c>
      <c r="G220" s="8">
        <f t="shared" ca="1" si="38"/>
        <v>28.006696159539562</v>
      </c>
      <c r="H220" s="8">
        <f t="shared" ca="1" si="38"/>
        <v>0.78671523913548291</v>
      </c>
      <c r="J220" s="8">
        <f t="shared" ca="1" si="13"/>
        <v>56.846405914839224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9">$D$192*SQRT(D166)/$E$192</f>
        <v>22.961096551112767</v>
      </c>
      <c r="E221" s="8">
        <f t="shared" ca="1" si="39"/>
        <v>22.783343271897571</v>
      </c>
      <c r="F221" s="8">
        <f t="shared" ca="1" si="39"/>
        <v>22.784787260185333</v>
      </c>
      <c r="G221" s="8">
        <f t="shared" ca="1" si="39"/>
        <v>22.158704478629431</v>
      </c>
      <c r="H221" s="8">
        <f t="shared" ca="1" si="39"/>
        <v>0.83848236463744408</v>
      </c>
      <c r="J221" s="8">
        <f t="shared" ca="1" si="13"/>
        <v>45.355820495429107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40">$D$192*SQRT(D167)/$E$192</f>
        <v>20.153920681658416</v>
      </c>
      <c r="E222" s="8">
        <f t="shared" ca="1" si="40"/>
        <v>0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>
        <f t="shared" ca="1" si="13"/>
        <v>20.153920681658416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41">$D$192*SQRT(D168)/$E$192</f>
        <v>22.172102307036376</v>
      </c>
      <c r="E223" s="8">
        <f t="shared" ca="1" si="41"/>
        <v>22.06436840799028</v>
      </c>
      <c r="F223" s="8">
        <f t="shared" ca="1" si="41"/>
        <v>22.064290946863441</v>
      </c>
      <c r="G223" s="8">
        <f t="shared" ca="1" si="41"/>
        <v>21.454289650403062</v>
      </c>
      <c r="H223" s="8">
        <f t="shared" ca="1" si="41"/>
        <v>0.94820983635480172</v>
      </c>
      <c r="J223" s="8">
        <f t="shared" ca="1" si="13"/>
        <v>43.89142348161198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42">$D$192*SQRT(D169)/$E$192</f>
        <v>11.10700716340817</v>
      </c>
      <c r="E224" s="8">
        <f t="shared" ca="1" si="42"/>
        <v>11.008045420255121</v>
      </c>
      <c r="F224" s="8">
        <f t="shared" ca="1" si="42"/>
        <v>10.470124809037952</v>
      </c>
      <c r="G224" s="8">
        <f t="shared" ca="1" si="42"/>
        <v>10.559077521051922</v>
      </c>
      <c r="H224" s="8">
        <f t="shared" ca="1" si="42"/>
        <v>0.97310184537488165</v>
      </c>
      <c r="J224" s="8">
        <f t="shared" ca="1" si="13"/>
        <v>21.601093280579299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3">$D$192*SQRT(D170)/$E$192</f>
        <v>15.759077664107672</v>
      </c>
      <c r="E225" s="8">
        <f t="shared" ca="1" si="43"/>
        <v>15.62488658074523</v>
      </c>
      <c r="F225" s="8">
        <f t="shared" ca="1" si="43"/>
        <v>15.621847207119647</v>
      </c>
      <c r="G225" s="8">
        <f t="shared" ca="1" si="43"/>
        <v>12.476407522489476</v>
      </c>
      <c r="H225" s="8">
        <f t="shared" ca="1" si="43"/>
        <v>1.6416837616544788</v>
      </c>
      <c r="J225" s="8">
        <f t="shared" ca="1" si="13"/>
        <v>29.914604959578416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4">$D$192*SQRT(D171)/$E$192</f>
        <v>34.777413470019752</v>
      </c>
      <c r="E226" s="8">
        <f t="shared" ca="1" si="44"/>
        <v>0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>
        <f t="shared" ca="1" si="13"/>
        <v>34.777413470019752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5">$D$192*SQRT(D172)/$E$192</f>
        <v>28.93949601825615</v>
      </c>
      <c r="E227" s="8">
        <f t="shared" ca="1" si="45"/>
        <v>28.942399226011908</v>
      </c>
      <c r="F227" s="8">
        <f t="shared" ca="1" si="45"/>
        <v>28.941637429064446</v>
      </c>
      <c r="G227" s="8">
        <f t="shared" ca="1" si="45"/>
        <v>26.009727982011036</v>
      </c>
      <c r="H227" s="8">
        <f t="shared" ca="1" si="45"/>
        <v>1.6810050808822679</v>
      </c>
      <c r="J227" s="8">
        <f t="shared" ca="1" si="13"/>
        <v>56.49873456639628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6">$D$192*SQRT(D173)/$E$192</f>
        <v>17.538109982980206</v>
      </c>
      <c r="E228" s="8">
        <f t="shared" ca="1" si="46"/>
        <v>17.220667304780186</v>
      </c>
      <c r="F228" s="8">
        <f t="shared" ca="1" si="46"/>
        <v>17.219059144794642</v>
      </c>
      <c r="G228" s="8">
        <f t="shared" ca="1" si="46"/>
        <v>13.800249701192513</v>
      </c>
      <c r="H228" s="8">
        <f t="shared" ca="1" si="46"/>
        <v>1.633939514180375</v>
      </c>
      <c r="J228" s="8">
        <f t="shared" ca="1" si="13"/>
        <v>33.071881291820027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7">$D$192*SQRT(D174)/$E$192</f>
        <v>32.888303170121041</v>
      </c>
      <c r="E229" s="8">
        <f t="shared" ca="1" si="47"/>
        <v>0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32.888303170121041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8">$D$192*SQRT(D175)/$E$192</f>
        <v>35.384075510290415</v>
      </c>
      <c r="E230" s="8">
        <f t="shared" ca="1" si="48"/>
        <v>35.248508303491533</v>
      </c>
      <c r="F230" s="8">
        <f t="shared" ca="1" si="48"/>
        <v>35.247452908146876</v>
      </c>
      <c r="G230" s="8">
        <f t="shared" ca="1" si="48"/>
        <v>31.918340446080084</v>
      </c>
      <c r="H230" s="8">
        <f t="shared" ca="1" si="48"/>
        <v>1.5056251807352317</v>
      </c>
      <c r="J230" s="8">
        <f t="shared" ca="1" si="13"/>
        <v>68.977680722593263</v>
      </c>
    </row>
    <row r="231" spans="1:10" x14ac:dyDescent="0.25">
      <c r="A231">
        <v>38</v>
      </c>
      <c r="C231" t="str">
        <f ca="1">OFFSET('336p stat'!$A$1,A231*20,0)</f>
        <v>CUDA ant add CPU_AVX_transp Time</v>
      </c>
      <c r="D231" s="8">
        <f t="shared" ref="D231:H231" ca="1" si="49">$D$192*SQRT(D176)/$E$192</f>
        <v>12.650645524027304</v>
      </c>
      <c r="E231" s="8">
        <f t="shared" ca="1" si="49"/>
        <v>12.596271222378165</v>
      </c>
      <c r="F231" s="8">
        <f t="shared" ca="1" si="49"/>
        <v>11.126753407384204</v>
      </c>
      <c r="G231" s="8">
        <f t="shared" ca="1" si="49"/>
        <v>10.214869764723973</v>
      </c>
      <c r="H231" s="8">
        <f t="shared" ca="1" si="49"/>
        <v>1.1862071565456012</v>
      </c>
      <c r="J231" s="8">
        <f t="shared" ca="1" si="13"/>
        <v>23.414956203237974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1.1621583632155522E-6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4.3469259223893753E-7</v>
      </c>
      <c r="E250" s="9">
        <f t="shared" ca="1" si="63"/>
        <v>2.4305910208049924E-7</v>
      </c>
      <c r="F250" s="9">
        <f t="shared" ca="1" si="63"/>
        <v>2.4938956414085245E-6</v>
      </c>
      <c r="G250" s="9">
        <f t="shared" ca="1" si="63"/>
        <v>6.384999211396572E-5</v>
      </c>
      <c r="H250" s="9">
        <f t="shared" ca="1" si="63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5.8968319268024915E-7</v>
      </c>
      <c r="E251" s="9">
        <f t="shared" ca="1" si="64"/>
        <v>5.9466110770229095E-7</v>
      </c>
      <c r="F251" s="9">
        <f t="shared" ca="1" si="64"/>
        <v>5.9553717700074891E-7</v>
      </c>
      <c r="G251" s="9">
        <f t="shared" ca="1" si="64"/>
        <v>4.7526005018722732E-7</v>
      </c>
      <c r="H251" s="9">
        <f t="shared" ca="1" si="64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1.1139258255526917E-7</v>
      </c>
      <c r="E252" s="9">
        <f t="shared" ca="1" si="65"/>
        <v>9.9945401416774275E-8</v>
      </c>
      <c r="F252" s="9">
        <f t="shared" ca="1" si="65"/>
        <v>6.1100453156036664E-8</v>
      </c>
      <c r="G252" s="9">
        <f t="shared" ca="1" si="65"/>
        <v>3.4606080487142916E-9</v>
      </c>
      <c r="H252" s="9">
        <f t="shared" ca="1" si="65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6.0802733518694631E-8</v>
      </c>
      <c r="E253" s="9">
        <f t="shared" ca="1" si="66"/>
        <v>6.7935991238957326E-8</v>
      </c>
      <c r="F253" s="9">
        <f t="shared" ca="1" si="66"/>
        <v>4.4415986217082912E-8</v>
      </c>
      <c r="G253" s="9">
        <f t="shared" ca="1" si="66"/>
        <v>9.7932403728314791E-10</v>
      </c>
      <c r="H253" s="9">
        <f t="shared" ca="1" si="66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1.7116048564137374E-6</v>
      </c>
      <c r="E254" s="9">
        <f t="shared" ca="1" si="67"/>
        <v>1.8200153323296638E-6</v>
      </c>
      <c r="F254" s="9">
        <f t="shared" ca="1" si="67"/>
        <v>6.1999887723558246E-7</v>
      </c>
      <c r="G254" s="9">
        <f t="shared" ca="1" si="67"/>
        <v>3.607920765015532E-7</v>
      </c>
      <c r="H254" s="9">
        <f t="shared" ca="1" si="67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8">POWER(SQRT(D146)/D92,2)</f>
        <v>5.3781964133085765E-5</v>
      </c>
      <c r="E255" s="9">
        <f t="shared" ca="1" si="68"/>
        <v>5.1170388744291816E-5</v>
      </c>
      <c r="F255" s="9">
        <f t="shared" ca="1" si="68"/>
        <v>4.8587177665031837E-5</v>
      </c>
      <c r="G255" s="9">
        <f t="shared" ca="1" si="68"/>
        <v>1.4245485322546633E-4</v>
      </c>
      <c r="H255" s="9">
        <f t="shared" ca="1" si="68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9">POWER(SQRT(D147)/D93,2)</f>
        <v>3.8713000121001251E-7</v>
      </c>
      <c r="E256" s="9" t="e">
        <f t="shared" ca="1" si="69"/>
        <v>#DIV/0!</v>
      </c>
      <c r="F256" s="9" t="e">
        <f t="shared" ca="1" si="69"/>
        <v>#DIV/0!</v>
      </c>
      <c r="G256" s="9" t="e">
        <f t="shared" ca="1" si="69"/>
        <v>#DIV/0!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70">POWER(SQRT(D148)/D94,2)</f>
        <v>8.0913667828621918E-7</v>
      </c>
      <c r="E257" s="9">
        <f t="shared" ca="1" si="70"/>
        <v>1.069588515573832E-6</v>
      </c>
      <c r="F257" s="9">
        <f t="shared" ca="1" si="70"/>
        <v>2.8914411649200767E-7</v>
      </c>
      <c r="G257" s="9">
        <f t="shared" ca="1" si="70"/>
        <v>2.5844904347649446E-8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71">POWER(SQRT(D149)/D95,2)</f>
        <v>9.9927855451890089E-7</v>
      </c>
      <c r="E258" s="9">
        <f t="shared" ca="1" si="71"/>
        <v>1.2881067810811726E-6</v>
      </c>
      <c r="F258" s="9">
        <f t="shared" ca="1" si="71"/>
        <v>3.4933268660990519E-7</v>
      </c>
      <c r="G258" s="9">
        <f t="shared" ca="1" si="71"/>
        <v>6.2104371514904189E-8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72">POWER(SQRT(D150)/D96,2)</f>
        <v>1.3176141432837779E-7</v>
      </c>
      <c r="E259" s="9">
        <f t="shared" ca="1" si="72"/>
        <v>1.5527450500502386E-7</v>
      </c>
      <c r="F259" s="9">
        <f t="shared" ca="1" si="72"/>
        <v>4.3020492908087792E-8</v>
      </c>
      <c r="G259" s="9">
        <f t="shared" ca="1" si="72"/>
        <v>9.3547669162924544E-10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3">POWER(SQRT(D151)/D97,2)</f>
        <v>1.7942026672960179E-7</v>
      </c>
      <c r="E260" s="9">
        <f t="shared" ca="1" si="73"/>
        <v>1.8650850786342079E-7</v>
      </c>
      <c r="F260" s="9">
        <f t="shared" ca="1" si="73"/>
        <v>4.5042621478176757E-8</v>
      </c>
      <c r="G260" s="9">
        <f t="shared" ca="1" si="73"/>
        <v>1.2347811895083589E-9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4">POWER(SQRT(D152)/D98,2)</f>
        <v>1.8922127845687673E-7</v>
      </c>
      <c r="E261" s="9">
        <f t="shared" ca="1" si="74"/>
        <v>1.8889010196463637E-7</v>
      </c>
      <c r="F261" s="9">
        <f t="shared" ca="1" si="74"/>
        <v>6.4843527502522029E-8</v>
      </c>
      <c r="G261" s="9">
        <f t="shared" ca="1" si="74"/>
        <v>1.4896216397325561E-8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5">POWER(SQRT(D153)/D99,2)</f>
        <v>1.1954077674147177E-4</v>
      </c>
      <c r="E262" s="9">
        <f t="shared" ca="1" si="75"/>
        <v>1.2252735691063336E-4</v>
      </c>
      <c r="F262" s="9">
        <f t="shared" ca="1" si="75"/>
        <v>1.2252574209382656E-4</v>
      </c>
      <c r="G262" s="9">
        <f t="shared" ca="1" si="75"/>
        <v>1.2788782943942145E-4</v>
      </c>
      <c r="H262" s="9">
        <f t="shared" ca="1" si="75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6">POWER(SQRT(D154)/D100,2)</f>
        <v>1.6944662889377518E-4</v>
      </c>
      <c r="E263" s="9" t="e">
        <f t="shared" ca="1" si="76"/>
        <v>#DIV/0!</v>
      </c>
      <c r="F263" s="9" t="e">
        <f t="shared" ca="1" si="76"/>
        <v>#DIV/0!</v>
      </c>
      <c r="G263" s="9" t="e">
        <f t="shared" ca="1" si="76"/>
        <v>#DIV/0!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7">POWER(SQRT(D155)/D101,2)</f>
        <v>1.616648801468006E-4</v>
      </c>
      <c r="E264" s="9">
        <f t="shared" ca="1" si="77"/>
        <v>1.6656530241130284E-4</v>
      </c>
      <c r="F264" s="9">
        <f t="shared" ca="1" si="77"/>
        <v>1.6656886158406499E-4</v>
      </c>
      <c r="G264" s="9">
        <f t="shared" ca="1" si="77"/>
        <v>1.7740500899265344E-4</v>
      </c>
      <c r="H264" s="9">
        <f t="shared" ca="1" si="77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8">POWER(SQRT(D156)/D102,2)</f>
        <v>1.1039927836154547E-5</v>
      </c>
      <c r="E265" s="9">
        <f t="shared" ca="1" si="78"/>
        <v>1.1453121983525312E-5</v>
      </c>
      <c r="F265" s="9">
        <f t="shared" ca="1" si="78"/>
        <v>1.1455384407225648E-5</v>
      </c>
      <c r="G265" s="9">
        <f t="shared" ca="1" si="78"/>
        <v>1.1474075563598126E-5</v>
      </c>
      <c r="H265" s="9">
        <f t="shared" ca="1" si="78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9">POWER(SQRT(D157)/D103,2)</f>
        <v>1.2335076190507649E-6</v>
      </c>
      <c r="E266" s="9">
        <f t="shared" ca="1" si="79"/>
        <v>1.2352100300804362E-6</v>
      </c>
      <c r="F266" s="9">
        <f t="shared" ca="1" si="79"/>
        <v>1.2315749459850109E-6</v>
      </c>
      <c r="G266" s="9">
        <f t="shared" ca="1" si="79"/>
        <v>1.2138005214234894E-6</v>
      </c>
      <c r="H266" s="9">
        <f t="shared" ca="1" si="79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80">POWER(SQRT(D158)/D104,2)</f>
        <v>5.4114300861251175E-4</v>
      </c>
      <c r="E267" s="9">
        <f t="shared" ca="1" si="80"/>
        <v>5.588508735849424E-4</v>
      </c>
      <c r="F267" s="9">
        <f t="shared" ca="1" si="80"/>
        <v>5.5872107734662702E-4</v>
      </c>
      <c r="G267" s="9">
        <f t="shared" ca="1" si="80"/>
        <v>5.7759960303536636E-4</v>
      </c>
      <c r="H267" s="9">
        <f t="shared" ca="1" si="80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81">POWER(SQRT(D159)/D105,2)</f>
        <v>2.5618047255973619E-4</v>
      </c>
      <c r="E268" s="9">
        <f t="shared" ca="1" si="81"/>
        <v>2.6493926433516704E-4</v>
      </c>
      <c r="F268" s="9">
        <f t="shared" ca="1" si="81"/>
        <v>2.6490673258295657E-4</v>
      </c>
      <c r="G268" s="9">
        <f t="shared" ca="1" si="81"/>
        <v>2.7741953693498957E-4</v>
      </c>
      <c r="H268" s="9">
        <f t="shared" ca="1" si="81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82">POWER(SQRT(D160)/D106,2)</f>
        <v>4.8026711094186129E-5</v>
      </c>
      <c r="E269" s="9">
        <f t="shared" ca="1" si="82"/>
        <v>4.9597487951034463E-5</v>
      </c>
      <c r="F269" s="9">
        <f t="shared" ca="1" si="82"/>
        <v>4.9595015618191455E-5</v>
      </c>
      <c r="G269" s="9">
        <f t="shared" ca="1" si="82"/>
        <v>3.2503870446412801E-5</v>
      </c>
      <c r="H269" s="9">
        <f t="shared" ca="1" si="82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3">POWER(SQRT(D161)/D107,2)</f>
        <v>2.5977105659650001E-4</v>
      </c>
      <c r="E270" s="9" t="e">
        <f t="shared" ca="1" si="83"/>
        <v>#DIV/0!</v>
      </c>
      <c r="F270" s="9" t="e">
        <f t="shared" ca="1" si="83"/>
        <v>#DIV/0!</v>
      </c>
      <c r="G270" s="9" t="e">
        <f t="shared" ca="1" si="83"/>
        <v>#DIV/0!</v>
      </c>
      <c r="H270" s="9" t="e">
        <f t="shared" ca="1" si="83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4">POWER(SQRT(D162)/D108,2)</f>
        <v>1.1983967210485607E-4</v>
      </c>
      <c r="E271" s="9">
        <f t="shared" ca="1" si="84"/>
        <v>1.2274420187206292E-4</v>
      </c>
      <c r="F271" s="9">
        <f t="shared" ca="1" si="84"/>
        <v>1.2273676270684991E-4</v>
      </c>
      <c r="G271" s="9">
        <f t="shared" ca="1" si="84"/>
        <v>1.0315948186346836E-4</v>
      </c>
      <c r="H271" s="9">
        <f t="shared" ca="1" si="84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5">POWER(SQRT(D163)/D109,2)</f>
        <v>1.6329067464241064E-4</v>
      </c>
      <c r="E272" s="9">
        <f t="shared" ca="1" si="85"/>
        <v>1.7341399722794708E-4</v>
      </c>
      <c r="F272" s="9">
        <f t="shared" ca="1" si="85"/>
        <v>1.7342010922121137E-4</v>
      </c>
      <c r="G272" s="9">
        <f t="shared" ca="1" si="85"/>
        <v>1.7925611946392457E-4</v>
      </c>
      <c r="H272" s="9">
        <f t="shared" ca="1" si="85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6">POWER(SQRT(D164)/D110,2)</f>
        <v>2.1104879400223476E-4</v>
      </c>
      <c r="E273" s="9" t="e">
        <f t="shared" ca="1" si="86"/>
        <v>#DIV/0!</v>
      </c>
      <c r="F273" s="9" t="e">
        <f t="shared" ca="1" si="86"/>
        <v>#DIV/0!</v>
      </c>
      <c r="G273" s="9" t="e">
        <f t="shared" ca="1" si="86"/>
        <v>#DIV/0!</v>
      </c>
      <c r="H273" s="9" t="e">
        <f t="shared" ca="1" si="86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7">POWER(SQRT(D165)/D111,2)</f>
        <v>2.0349622374015312E-4</v>
      </c>
      <c r="E274" s="9">
        <f t="shared" ca="1" si="87"/>
        <v>2.0993641908146468E-4</v>
      </c>
      <c r="F274" s="9">
        <f t="shared" ca="1" si="87"/>
        <v>2.099411920931889E-4</v>
      </c>
      <c r="G274" s="9">
        <f t="shared" ca="1" si="87"/>
        <v>2.1594591565316854E-4</v>
      </c>
      <c r="H274" s="9">
        <f t="shared" ca="1" si="87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8">POWER(SQRT(D166)/D112,2)</f>
        <v>2.375449342787548E-4</v>
      </c>
      <c r="E275" s="9">
        <f t="shared" ca="1" si="88"/>
        <v>2.5011315142968259E-4</v>
      </c>
      <c r="F275" s="9">
        <f t="shared" ca="1" si="88"/>
        <v>2.5015991527147245E-4</v>
      </c>
      <c r="G275" s="9">
        <f t="shared" ca="1" si="88"/>
        <v>2.5916412335265739E-4</v>
      </c>
      <c r="H275" s="9">
        <f t="shared" ca="1" si="88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9">POWER(SQRT(D167)/D113,2)</f>
        <v>1.747022861245063E-4</v>
      </c>
      <c r="E276" s="9" t="e">
        <f t="shared" ca="1" si="89"/>
        <v>#DIV/0!</v>
      </c>
      <c r="F276" s="9" t="e">
        <f t="shared" ca="1" si="89"/>
        <v>#DIV/0!</v>
      </c>
      <c r="G276" s="9" t="e">
        <f t="shared" ca="1" si="89"/>
        <v>#DIV/0!</v>
      </c>
      <c r="H276" s="9" t="e">
        <f t="shared" ca="1" si="89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90">POWER(SQRT(D168)/D114,2)</f>
        <v>2.2619030104527153E-4</v>
      </c>
      <c r="E277" s="9">
        <f t="shared" ca="1" si="90"/>
        <v>2.3406485843113477E-4</v>
      </c>
      <c r="F277" s="9">
        <f t="shared" ca="1" si="90"/>
        <v>2.3407605497128965E-4</v>
      </c>
      <c r="G277" s="9">
        <f t="shared" ca="1" si="90"/>
        <v>2.4241690689205773E-4</v>
      </c>
      <c r="H277" s="9">
        <f t="shared" ca="1" si="90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91">POWER(SQRT(D169)/D115,2)</f>
        <v>1.1266419192668804E-5</v>
      </c>
      <c r="E278" s="9">
        <f t="shared" ca="1" si="91"/>
        <v>1.1298164526195899E-5</v>
      </c>
      <c r="F278" s="9">
        <f t="shared" ca="1" si="91"/>
        <v>1.0279014853182131E-5</v>
      </c>
      <c r="G278" s="9">
        <f t="shared" ca="1" si="91"/>
        <v>1.0890246734987189E-5</v>
      </c>
      <c r="H278" s="9">
        <f t="shared" ca="1" si="91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92">POWER(SQRT(D170)/D116,2)</f>
        <v>7.6260083664670764E-5</v>
      </c>
      <c r="E279" s="9">
        <f t="shared" ca="1" si="92"/>
        <v>7.9234826479130258E-5</v>
      </c>
      <c r="F279" s="9">
        <f t="shared" ca="1" si="92"/>
        <v>7.9207601138059729E-5</v>
      </c>
      <c r="G279" s="9">
        <f t="shared" ca="1" si="92"/>
        <v>5.7180151049879315E-5</v>
      </c>
      <c r="H279" s="9">
        <f t="shared" ca="1" si="92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3">POWER(SQRT(D171)/D117,2)</f>
        <v>2.5649009889210371E-4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4">POWER(SQRT(D172)/D118,2)</f>
        <v>1.8807904274694177E-4</v>
      </c>
      <c r="E281" s="9">
        <f t="shared" ca="1" si="94"/>
        <v>1.9397541332261958E-4</v>
      </c>
      <c r="F281" s="9">
        <f t="shared" ca="1" si="94"/>
        <v>1.939718980529624E-4</v>
      </c>
      <c r="G281" s="9">
        <f t="shared" ca="1" si="94"/>
        <v>1.7430609491414753E-4</v>
      </c>
      <c r="H281" s="9">
        <f t="shared" ca="1" si="94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5">POWER(SQRT(D173)/D119,2)</f>
        <v>9.5071156605595515E-5</v>
      </c>
      <c r="E282" s="9">
        <f t="shared" ca="1" si="95"/>
        <v>9.6917553273345765E-5</v>
      </c>
      <c r="F282" s="9">
        <f t="shared" ca="1" si="95"/>
        <v>9.6902930811874086E-5</v>
      </c>
      <c r="G282" s="9">
        <f t="shared" ca="1" si="95"/>
        <v>7.0264086888512041E-5</v>
      </c>
      <c r="H282" s="9">
        <f t="shared" ca="1" si="95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6">POWER(SQRT(D174)/D120,2)</f>
        <v>2.2880109375290184E-4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7">POWER(SQRT(D175)/D121,2)</f>
        <v>2.8298324965887631E-4</v>
      </c>
      <c r="E284" s="9">
        <f t="shared" ca="1" si="97"/>
        <v>2.8957575079648578E-4</v>
      </c>
      <c r="F284" s="9">
        <f t="shared" ca="1" si="97"/>
        <v>2.8957107356895011E-4</v>
      </c>
      <c r="G284" s="9">
        <f t="shared" ca="1" si="97"/>
        <v>2.6322650088028005E-4</v>
      </c>
      <c r="H284" s="9">
        <f t="shared" ca="1" si="97"/>
        <v>9.1101068849160603E-4</v>
      </c>
    </row>
    <row r="285" spans="1:8" x14ac:dyDescent="0.25">
      <c r="A285">
        <v>38</v>
      </c>
      <c r="C285" t="str">
        <f ca="1">OFFSET('336p stat'!$A$1,A285*20,0)</f>
        <v>CUDA ant add CPU_AVX_transp Time</v>
      </c>
      <c r="D285" s="9">
        <f t="shared" ref="D285:H285" ca="1" si="98">POWER(SQRT(D176)/D122,2)</f>
        <v>1.1024242416998003E-5</v>
      </c>
      <c r="E285" s="9">
        <f t="shared" ca="1" si="98"/>
        <v>1.1128412321222323E-5</v>
      </c>
      <c r="F285" s="9">
        <f t="shared" ca="1" si="98"/>
        <v>8.7270304261685321E-6</v>
      </c>
      <c r="G285" s="9">
        <f t="shared" ca="1" si="98"/>
        <v>7.8607919187426072E-6</v>
      </c>
      <c r="H285" s="9">
        <f t="shared" ca="1" si="98"/>
        <v>4.285007933789532E-4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172.86410599999999</v>
      </c>
      <c r="I2">
        <v>2.9677850000000001</v>
      </c>
      <c r="J2" t="s">
        <v>3</v>
      </c>
      <c r="K2">
        <v>150.60387499999999</v>
      </c>
      <c r="L2">
        <v>1.90113</v>
      </c>
      <c r="M2" t="s">
        <v>4</v>
      </c>
      <c r="N2">
        <v>21.512922</v>
      </c>
      <c r="O2">
        <v>7.3270000000000002E-3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0.12792799999999999</v>
      </c>
      <c r="AG2">
        <v>3.277E-3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345.49883</v>
      </c>
      <c r="I3">
        <v>4.9204800000000004</v>
      </c>
      <c r="J3" t="s">
        <v>3</v>
      </c>
      <c r="K3">
        <v>301.03247699999997</v>
      </c>
      <c r="L3">
        <v>3.0855670000000002</v>
      </c>
      <c r="M3" t="s">
        <v>4</v>
      </c>
      <c r="N3">
        <v>43.021037999999997</v>
      </c>
      <c r="O3">
        <v>2.4702000000000002E-2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0.12792799999999999</v>
      </c>
      <c r="AG3">
        <v>3.277E-3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518.13400000000001</v>
      </c>
      <c r="I4">
        <v>7.9567480000000002</v>
      </c>
      <c r="J4" t="s">
        <v>3</v>
      </c>
      <c r="K4">
        <v>451.46401800000001</v>
      </c>
      <c r="L4">
        <v>4.9077780000000004</v>
      </c>
      <c r="M4" t="s">
        <v>4</v>
      </c>
      <c r="N4">
        <v>64.528305000000003</v>
      </c>
      <c r="O4">
        <v>5.2798999999999999E-2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0.12792799999999999</v>
      </c>
      <c r="AG4">
        <v>3.277E-3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690.77101400000004</v>
      </c>
      <c r="I5">
        <v>11.77534</v>
      </c>
      <c r="J5" t="s">
        <v>3</v>
      </c>
      <c r="K5">
        <v>601.89988800000003</v>
      </c>
      <c r="L5">
        <v>7.3287269999999998</v>
      </c>
      <c r="M5" t="s">
        <v>4</v>
      </c>
      <c r="N5">
        <v>86.033081999999993</v>
      </c>
      <c r="O5">
        <v>9.1698000000000002E-2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0.12792799999999999</v>
      </c>
      <c r="AG5">
        <v>3.277E-3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863.42476299999998</v>
      </c>
      <c r="I6">
        <v>16.622399000000001</v>
      </c>
      <c r="J6" t="s">
        <v>3</v>
      </c>
      <c r="K6">
        <v>752.34550000000002</v>
      </c>
      <c r="L6">
        <v>10.334312000000001</v>
      </c>
      <c r="M6" t="s">
        <v>4</v>
      </c>
      <c r="N6">
        <v>107.538629</v>
      </c>
      <c r="O6">
        <v>0.142454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0.12792799999999999</v>
      </c>
      <c r="AG6">
        <v>3.277E-3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1036.047476</v>
      </c>
      <c r="I7">
        <v>22.441293000000002</v>
      </c>
      <c r="J7" t="s">
        <v>3</v>
      </c>
      <c r="K7">
        <v>902.79074200000002</v>
      </c>
      <c r="L7">
        <v>13.938552</v>
      </c>
      <c r="M7" t="s">
        <v>4</v>
      </c>
      <c r="N7">
        <v>129.04612</v>
      </c>
      <c r="O7">
        <v>0.20258699999999999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0.12792799999999999</v>
      </c>
      <c r="AG7">
        <v>3.277E-3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1208.6632099999999</v>
      </c>
      <c r="I8">
        <v>29.142178000000001</v>
      </c>
      <c r="J8" t="s">
        <v>3</v>
      </c>
      <c r="K8">
        <v>1053.218689</v>
      </c>
      <c r="L8">
        <v>18.017325</v>
      </c>
      <c r="M8" t="s">
        <v>4</v>
      </c>
      <c r="N8">
        <v>150.549083</v>
      </c>
      <c r="O8">
        <v>0.27267599999999997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0.12792799999999999</v>
      </c>
      <c r="AG8">
        <v>3.277E-3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1381.2536299999999</v>
      </c>
      <c r="I9">
        <v>36.896661000000002</v>
      </c>
      <c r="J9" t="s">
        <v>3</v>
      </c>
      <c r="K9">
        <v>1203.6330539999999</v>
      </c>
      <c r="L9">
        <v>22.653455999999998</v>
      </c>
      <c r="M9" t="s">
        <v>4</v>
      </c>
      <c r="N9">
        <v>172.05118999999999</v>
      </c>
      <c r="O9">
        <v>0.35282999999999998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0.12792799999999999</v>
      </c>
      <c r="AG9">
        <v>3.277E-3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1553.848669</v>
      </c>
      <c r="I10">
        <v>45.536163999999999</v>
      </c>
      <c r="J10" t="s">
        <v>3</v>
      </c>
      <c r="K10">
        <v>1354.045237</v>
      </c>
      <c r="L10">
        <v>27.900791000000002</v>
      </c>
      <c r="M10" t="s">
        <v>4</v>
      </c>
      <c r="N10">
        <v>193.55069599999999</v>
      </c>
      <c r="O10">
        <v>0.443303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0.12792799999999999</v>
      </c>
      <c r="AG10">
        <v>3.277E-3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1726.4481539999999</v>
      </c>
      <c r="I11">
        <v>55.143481999999999</v>
      </c>
      <c r="J11" t="s">
        <v>3</v>
      </c>
      <c r="K11">
        <v>1504.457173</v>
      </c>
      <c r="L11">
        <v>33.793210000000002</v>
      </c>
      <c r="M11" t="s">
        <v>4</v>
      </c>
      <c r="N11">
        <v>215.04677599999999</v>
      </c>
      <c r="O11">
        <v>0.54544300000000001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0.12792799999999999</v>
      </c>
      <c r="AG11">
        <v>3.277E-3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1899.0331980000001</v>
      </c>
      <c r="I12">
        <v>65.872733999999994</v>
      </c>
      <c r="J12" t="s">
        <v>3</v>
      </c>
      <c r="K12">
        <v>1654.873777</v>
      </c>
      <c r="L12">
        <v>40.330857000000002</v>
      </c>
      <c r="M12" t="s">
        <v>4</v>
      </c>
      <c r="N12">
        <v>236.54621900000001</v>
      </c>
      <c r="O12">
        <v>0.66127199999999997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0.12792799999999999</v>
      </c>
      <c r="AG12">
        <v>3.277E-3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2071.6377640000001</v>
      </c>
      <c r="I13">
        <v>77.403137999999998</v>
      </c>
      <c r="J13" t="s">
        <v>3</v>
      </c>
      <c r="K13">
        <v>1805.286235</v>
      </c>
      <c r="L13">
        <v>47.435490999999999</v>
      </c>
      <c r="M13" t="s">
        <v>4</v>
      </c>
      <c r="N13">
        <v>258.04464100000001</v>
      </c>
      <c r="O13">
        <v>0.790354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0.12792799999999999</v>
      </c>
      <c r="AG13">
        <v>3.277E-3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2244.24269</v>
      </c>
      <c r="I14">
        <v>90.325992999999997</v>
      </c>
      <c r="J14" t="s">
        <v>3</v>
      </c>
      <c r="K14">
        <v>1955.6991379999999</v>
      </c>
      <c r="L14">
        <v>55.199706999999997</v>
      </c>
      <c r="M14" t="s">
        <v>4</v>
      </c>
      <c r="N14">
        <v>279.54088999999999</v>
      </c>
      <c r="O14">
        <v>0.92869400000000002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0.12792799999999999</v>
      </c>
      <c r="AG14">
        <v>3.277E-3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2416.8406009999999</v>
      </c>
      <c r="I15">
        <v>103.83742700000001</v>
      </c>
      <c r="J15" t="s">
        <v>3</v>
      </c>
      <c r="K15">
        <v>2106.1155079999999</v>
      </c>
      <c r="L15">
        <v>63.644060000000003</v>
      </c>
      <c r="M15" t="s">
        <v>4</v>
      </c>
      <c r="N15">
        <v>301.03749199999999</v>
      </c>
      <c r="O15">
        <v>1.0835399999999999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0.12792799999999999</v>
      </c>
      <c r="AG15">
        <v>3.277E-3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2589.45813</v>
      </c>
      <c r="I16">
        <v>118.100684</v>
      </c>
      <c r="J16" t="s">
        <v>3</v>
      </c>
      <c r="K16">
        <v>2256.554341</v>
      </c>
      <c r="L16">
        <v>72.828142</v>
      </c>
      <c r="M16" t="s">
        <v>4</v>
      </c>
      <c r="N16">
        <v>322.53580299999999</v>
      </c>
      <c r="O16">
        <v>1.2545170000000001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0.12792799999999999</v>
      </c>
      <c r="AG16">
        <v>3.277E-3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2762.267002</v>
      </c>
      <c r="I17">
        <v>141.15983700000001</v>
      </c>
      <c r="J17" t="s">
        <v>3</v>
      </c>
      <c r="K17">
        <v>2407.0310599999998</v>
      </c>
      <c r="L17">
        <v>83.35642</v>
      </c>
      <c r="M17" t="s">
        <v>4</v>
      </c>
      <c r="N17">
        <v>344.038569</v>
      </c>
      <c r="O17">
        <v>1.440466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0.12792799999999999</v>
      </c>
      <c r="AG17">
        <v>3.277E-3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2934.9624610000001</v>
      </c>
      <c r="I18">
        <v>162.122379</v>
      </c>
      <c r="J18" t="s">
        <v>3</v>
      </c>
      <c r="K18">
        <v>2557.536353</v>
      </c>
      <c r="L18">
        <v>95.742897999999997</v>
      </c>
      <c r="M18" t="s">
        <v>4</v>
      </c>
      <c r="N18">
        <v>365.53801800000002</v>
      </c>
      <c r="O18">
        <v>1.643159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0.12792799999999999</v>
      </c>
      <c r="AG18">
        <v>3.277E-3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3107.6973830000002</v>
      </c>
      <c r="I19">
        <v>185.75259199999999</v>
      </c>
      <c r="J19" t="s">
        <v>3</v>
      </c>
      <c r="K19">
        <v>2708.039272</v>
      </c>
      <c r="L19">
        <v>109.32631600000001</v>
      </c>
      <c r="M19" t="s">
        <v>4</v>
      </c>
      <c r="N19">
        <v>387.03828700000003</v>
      </c>
      <c r="O19">
        <v>1.857507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0.12792799999999999</v>
      </c>
      <c r="AG19">
        <v>3.277E-3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3280.3250979999998</v>
      </c>
      <c r="I20">
        <v>204.997128</v>
      </c>
      <c r="J20" t="s">
        <v>3</v>
      </c>
      <c r="K20">
        <v>2858.4839310000002</v>
      </c>
      <c r="L20">
        <v>121.080462</v>
      </c>
      <c r="M20" t="s">
        <v>4</v>
      </c>
      <c r="N20">
        <v>408.53975000000003</v>
      </c>
      <c r="O20">
        <v>2.0766689999999999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0.12792799999999999</v>
      </c>
      <c r="AG20">
        <v>3.277E-3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3452.9768410000001</v>
      </c>
      <c r="I21">
        <v>229.18929800000001</v>
      </c>
      <c r="J21" t="s">
        <v>3</v>
      </c>
      <c r="K21">
        <v>3008.9696530000001</v>
      </c>
      <c r="L21">
        <v>135.56155000000001</v>
      </c>
      <c r="M21" t="s">
        <v>4</v>
      </c>
      <c r="N21">
        <v>430.067407</v>
      </c>
      <c r="O21">
        <v>2.457754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0.12792799999999999</v>
      </c>
      <c r="AG21">
        <v>3.277E-3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0.15620300000000001</v>
      </c>
      <c r="AG22">
        <v>2.4399999999999999E-3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0.15620300000000001</v>
      </c>
      <c r="AG23">
        <v>2.4399999999999999E-3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0.15620300000000001</v>
      </c>
      <c r="AG24">
        <v>2.4399999999999999E-3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0.15606600000000001</v>
      </c>
      <c r="AG25">
        <v>2.3800000000000002E-3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0.15606600000000001</v>
      </c>
      <c r="AG26">
        <v>2.3800000000000002E-3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0.15606600000000001</v>
      </c>
      <c r="AG27">
        <v>2.3800000000000002E-3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0.15606600000000001</v>
      </c>
      <c r="AG28">
        <v>2.3800000000000002E-3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0.15606600000000001</v>
      </c>
      <c r="AG29">
        <v>2.3800000000000002E-3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0.15606600000000001</v>
      </c>
      <c r="AG30">
        <v>2.3800000000000002E-3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0.15606600000000001</v>
      </c>
      <c r="AG31">
        <v>2.3800000000000002E-3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0.15606600000000001</v>
      </c>
      <c r="AG32">
        <v>2.3800000000000002E-3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0.15606600000000001</v>
      </c>
      <c r="AG33">
        <v>2.3800000000000002E-3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0.15606600000000001</v>
      </c>
      <c r="AG34">
        <v>2.3800000000000002E-3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0.15606600000000001</v>
      </c>
      <c r="AG35">
        <v>2.3800000000000002E-3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0.15606600000000001</v>
      </c>
      <c r="AG36">
        <v>2.3800000000000002E-3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0.15606600000000001</v>
      </c>
      <c r="AG37">
        <v>2.3800000000000002E-3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0.15606600000000001</v>
      </c>
      <c r="AG38">
        <v>2.3800000000000002E-3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0.15606600000000001</v>
      </c>
      <c r="AG39">
        <v>2.3800000000000002E-3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0.15606600000000001</v>
      </c>
      <c r="AG40">
        <v>2.3800000000000002E-3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0.15606600000000001</v>
      </c>
      <c r="AG41">
        <v>2.3800000000000002E-3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109.26262199999999</v>
      </c>
      <c r="I42">
        <v>0.58241200000000004</v>
      </c>
      <c r="J42" t="s">
        <v>3</v>
      </c>
      <c r="K42">
        <v>87.088813000000002</v>
      </c>
      <c r="L42">
        <v>0.62174499999999999</v>
      </c>
      <c r="M42" t="s">
        <v>4</v>
      </c>
      <c r="N42">
        <v>21.618185</v>
      </c>
      <c r="O42">
        <v>3.7599999999999998E-4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218.31805399999999</v>
      </c>
      <c r="I43">
        <v>1.5556220000000001</v>
      </c>
      <c r="J43" t="s">
        <v>3</v>
      </c>
      <c r="K43">
        <v>173.98596499999999</v>
      </c>
      <c r="L43">
        <v>1.7870630000000001</v>
      </c>
      <c r="M43" t="s">
        <v>4</v>
      </c>
      <c r="N43">
        <v>43.235912999999996</v>
      </c>
      <c r="O43">
        <v>8.5800000000000004E-4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327.47429099999999</v>
      </c>
      <c r="I44">
        <v>3.2194199999999999</v>
      </c>
      <c r="J44" t="s">
        <v>3</v>
      </c>
      <c r="K44">
        <v>260.98344400000002</v>
      </c>
      <c r="L44">
        <v>3.8908960000000001</v>
      </c>
      <c r="M44" t="s">
        <v>4</v>
      </c>
      <c r="N44">
        <v>64.850564000000006</v>
      </c>
      <c r="O44">
        <v>1.1609999999999999E-3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436.56582500000002</v>
      </c>
      <c r="I45">
        <v>6.0582440000000002</v>
      </c>
      <c r="J45" t="s">
        <v>3</v>
      </c>
      <c r="K45">
        <v>347.93971900000003</v>
      </c>
      <c r="L45">
        <v>7.3438129999999999</v>
      </c>
      <c r="M45" t="s">
        <v>4</v>
      </c>
      <c r="N45">
        <v>86.465083000000007</v>
      </c>
      <c r="O45">
        <v>1.7279999999999999E-3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545.65042600000004</v>
      </c>
      <c r="I46">
        <v>10.636412</v>
      </c>
      <c r="J46" t="s">
        <v>3</v>
      </c>
      <c r="K46">
        <v>434.85510299999999</v>
      </c>
      <c r="L46">
        <v>12.665687999999999</v>
      </c>
      <c r="M46" t="s">
        <v>4</v>
      </c>
      <c r="N46">
        <v>108.07948500000001</v>
      </c>
      <c r="O46">
        <v>2.398E-3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654.82970599999999</v>
      </c>
      <c r="I47">
        <v>14.289376000000001</v>
      </c>
      <c r="J47" t="s">
        <v>3</v>
      </c>
      <c r="K47">
        <v>521.88227800000004</v>
      </c>
      <c r="L47">
        <v>17.103066999999999</v>
      </c>
      <c r="M47" t="s">
        <v>4</v>
      </c>
      <c r="N47">
        <v>129.69293099999999</v>
      </c>
      <c r="O47">
        <v>3.4069999999999999E-3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763.86542499999996</v>
      </c>
      <c r="I48">
        <v>16.033726000000001</v>
      </c>
      <c r="J48" t="s">
        <v>3</v>
      </c>
      <c r="K48">
        <v>608.77357800000004</v>
      </c>
      <c r="L48">
        <v>20.008521999999999</v>
      </c>
      <c r="M48" t="s">
        <v>4</v>
      </c>
      <c r="N48">
        <v>151.309067</v>
      </c>
      <c r="O48">
        <v>4.6649999999999999E-3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872.93413699999996</v>
      </c>
      <c r="I49">
        <v>18.778528000000001</v>
      </c>
      <c r="J49" t="s">
        <v>3</v>
      </c>
      <c r="K49">
        <v>695.69984999999997</v>
      </c>
      <c r="L49">
        <v>24.078018</v>
      </c>
      <c r="M49" t="s">
        <v>4</v>
      </c>
      <c r="N49">
        <v>172.92541499999999</v>
      </c>
      <c r="O49">
        <v>6.0260000000000001E-3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981.91017299999999</v>
      </c>
      <c r="I50">
        <v>22.120512999999999</v>
      </c>
      <c r="J50" t="s">
        <v>3</v>
      </c>
      <c r="K50">
        <v>782.52137000000005</v>
      </c>
      <c r="L50">
        <v>28.872351999999999</v>
      </c>
      <c r="M50" t="s">
        <v>4</v>
      </c>
      <c r="N50">
        <v>194.53766300000001</v>
      </c>
      <c r="O50">
        <v>7.1009999999999997E-3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1091.055957</v>
      </c>
      <c r="I51">
        <v>26.351863999999999</v>
      </c>
      <c r="J51" t="s">
        <v>3</v>
      </c>
      <c r="K51">
        <v>869.49789699999997</v>
      </c>
      <c r="L51">
        <v>34.407474000000001</v>
      </c>
      <c r="M51" t="s">
        <v>4</v>
      </c>
      <c r="N51">
        <v>216.14706799999999</v>
      </c>
      <c r="O51">
        <v>8.2550000000000002E-3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1200.0459109999999</v>
      </c>
      <c r="I52">
        <v>29.961539999999999</v>
      </c>
      <c r="J52" t="s">
        <v>3</v>
      </c>
      <c r="K52">
        <v>956.35346400000003</v>
      </c>
      <c r="L52">
        <v>39.232180999999997</v>
      </c>
      <c r="M52" t="s">
        <v>4</v>
      </c>
      <c r="N52">
        <v>237.75745900000001</v>
      </c>
      <c r="O52">
        <v>9.3970000000000008E-3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1308.9929830000001</v>
      </c>
      <c r="I53">
        <v>33.566735000000001</v>
      </c>
      <c r="J53" t="s">
        <v>3</v>
      </c>
      <c r="K53">
        <v>1043.1287520000001</v>
      </c>
      <c r="L53">
        <v>44.607171999999998</v>
      </c>
      <c r="M53" t="s">
        <v>4</v>
      </c>
      <c r="N53">
        <v>259.368763</v>
      </c>
      <c r="O53">
        <v>1.0416999999999999E-2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1417.943857</v>
      </c>
      <c r="I54">
        <v>38.214430999999998</v>
      </c>
      <c r="J54" t="s">
        <v>3</v>
      </c>
      <c r="K54">
        <v>1129.93542</v>
      </c>
      <c r="L54">
        <v>51.015827000000002</v>
      </c>
      <c r="M54" t="s">
        <v>4</v>
      </c>
      <c r="N54">
        <v>280.98179499999998</v>
      </c>
      <c r="O54">
        <v>1.1440000000000001E-2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1527.083635</v>
      </c>
      <c r="I55">
        <v>42.437235000000001</v>
      </c>
      <c r="J55" t="s">
        <v>3</v>
      </c>
      <c r="K55">
        <v>1216.92668</v>
      </c>
      <c r="L55">
        <v>56.570860000000003</v>
      </c>
      <c r="M55" t="s">
        <v>4</v>
      </c>
      <c r="N55">
        <v>302.59273100000001</v>
      </c>
      <c r="O55">
        <v>1.2710000000000001E-2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1636.0782569999999</v>
      </c>
      <c r="I56">
        <v>46.224913000000001</v>
      </c>
      <c r="J56" t="s">
        <v>3</v>
      </c>
      <c r="K56">
        <v>1303.7775810000001</v>
      </c>
      <c r="L56">
        <v>60.932581999999996</v>
      </c>
      <c r="M56" t="s">
        <v>4</v>
      </c>
      <c r="N56">
        <v>324.20141999999998</v>
      </c>
      <c r="O56">
        <v>1.456E-2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1745.067974</v>
      </c>
      <c r="I57">
        <v>47.685054999999998</v>
      </c>
      <c r="J57" t="s">
        <v>3</v>
      </c>
      <c r="K57">
        <v>1390.6235790000001</v>
      </c>
      <c r="L57">
        <v>63.771602000000001</v>
      </c>
      <c r="M57" t="s">
        <v>4</v>
      </c>
      <c r="N57">
        <v>345.81020599999999</v>
      </c>
      <c r="O57">
        <v>1.6664000000000002E-2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1854.1193089999999</v>
      </c>
      <c r="I58">
        <v>49.201267000000001</v>
      </c>
      <c r="J58" t="s">
        <v>3</v>
      </c>
      <c r="K58">
        <v>1477.5317500000001</v>
      </c>
      <c r="L58">
        <v>66.826380999999998</v>
      </c>
      <c r="M58" t="s">
        <v>4</v>
      </c>
      <c r="N58">
        <v>367.42118199999999</v>
      </c>
      <c r="O58">
        <v>1.9137999999999999E-2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1963.128586</v>
      </c>
      <c r="I59">
        <v>52.056804999999997</v>
      </c>
      <c r="J59" t="s">
        <v>3</v>
      </c>
      <c r="K59">
        <v>1564.3976660000001</v>
      </c>
      <c r="L59">
        <v>70.844098000000002</v>
      </c>
      <c r="M59" t="s">
        <v>4</v>
      </c>
      <c r="N59">
        <v>389.02778000000001</v>
      </c>
      <c r="O59">
        <v>2.1496000000000001E-2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2072.157471</v>
      </c>
      <c r="I60">
        <v>54.125870999999997</v>
      </c>
      <c r="J60" t="s">
        <v>3</v>
      </c>
      <c r="K60">
        <v>1651.2718970000001</v>
      </c>
      <c r="L60">
        <v>74.979969999999994</v>
      </c>
      <c r="M60" t="s">
        <v>4</v>
      </c>
      <c r="N60">
        <v>410.63600300000002</v>
      </c>
      <c r="O60">
        <v>2.3608000000000001E-2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2181.18624</v>
      </c>
      <c r="I61">
        <v>55.641652000000001</v>
      </c>
      <c r="J61" t="s">
        <v>3</v>
      </c>
      <c r="K61">
        <v>1738.176663</v>
      </c>
      <c r="L61">
        <v>77.845974999999996</v>
      </c>
      <c r="M61" t="s">
        <v>4</v>
      </c>
      <c r="N61">
        <v>432.24509499999999</v>
      </c>
      <c r="O61">
        <v>2.5322999999999998E-2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257.26956100000001</v>
      </c>
      <c r="I62">
        <v>7.4159000000000003E-2</v>
      </c>
      <c r="J62" t="s">
        <v>3</v>
      </c>
      <c r="K62">
        <v>236.69769600000001</v>
      </c>
      <c r="L62">
        <v>4.2877999999999999E-2</v>
      </c>
      <c r="M62" t="s">
        <v>4</v>
      </c>
      <c r="N62">
        <v>23.170031000000002</v>
      </c>
      <c r="O62">
        <v>4.6999999999999997E-5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514.52153699999997</v>
      </c>
      <c r="I63">
        <v>0.28301799999999999</v>
      </c>
      <c r="J63" t="s">
        <v>3</v>
      </c>
      <c r="K63">
        <v>473.380853</v>
      </c>
      <c r="L63">
        <v>0.17599600000000001</v>
      </c>
      <c r="M63" t="s">
        <v>4</v>
      </c>
      <c r="N63">
        <v>46.338726999999999</v>
      </c>
      <c r="O63">
        <v>1.6200000000000001E-4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771.78063099999997</v>
      </c>
      <c r="I64">
        <v>0.640177</v>
      </c>
      <c r="J64" t="s">
        <v>3</v>
      </c>
      <c r="K64">
        <v>710.06782299999998</v>
      </c>
      <c r="L64">
        <v>0.40344999999999998</v>
      </c>
      <c r="M64" t="s">
        <v>4</v>
      </c>
      <c r="N64">
        <v>69.508033999999995</v>
      </c>
      <c r="O64">
        <v>3.4900000000000003E-4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1029.0338650000001</v>
      </c>
      <c r="I65">
        <v>1.0560860000000001</v>
      </c>
      <c r="J65" t="s">
        <v>3</v>
      </c>
      <c r="K65">
        <v>946.75761999999997</v>
      </c>
      <c r="L65">
        <v>0.72536999999999996</v>
      </c>
      <c r="M65" t="s">
        <v>4</v>
      </c>
      <c r="N65">
        <v>92.67859</v>
      </c>
      <c r="O65">
        <v>6.38E-4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1286.2999850000001</v>
      </c>
      <c r="I66">
        <v>1.625766</v>
      </c>
      <c r="J66" t="s">
        <v>3</v>
      </c>
      <c r="K66">
        <v>1183.4461080000001</v>
      </c>
      <c r="L66">
        <v>1.134609</v>
      </c>
      <c r="M66" t="s">
        <v>4</v>
      </c>
      <c r="N66">
        <v>115.847193</v>
      </c>
      <c r="O66">
        <v>1.057E-3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1543.5572070000001</v>
      </c>
      <c r="I67">
        <v>2.2249919999999999</v>
      </c>
      <c r="J67" t="s">
        <v>3</v>
      </c>
      <c r="K67">
        <v>1420.1381469999999</v>
      </c>
      <c r="L67">
        <v>1.6270180000000001</v>
      </c>
      <c r="M67" t="s">
        <v>4</v>
      </c>
      <c r="N67">
        <v>139.01663400000001</v>
      </c>
      <c r="O67">
        <v>1.516E-3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1800.829929</v>
      </c>
      <c r="I68">
        <v>2.899286</v>
      </c>
      <c r="J68" t="s">
        <v>3</v>
      </c>
      <c r="K68">
        <v>1656.830991</v>
      </c>
      <c r="L68">
        <v>2.1872410000000002</v>
      </c>
      <c r="M68" t="s">
        <v>4</v>
      </c>
      <c r="N68">
        <v>162.18557300000001</v>
      </c>
      <c r="O68">
        <v>2.1120000000000002E-3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2058.0917720000002</v>
      </c>
      <c r="I69">
        <v>3.7351000000000001</v>
      </c>
      <c r="J69" t="s">
        <v>3</v>
      </c>
      <c r="K69">
        <v>1893.5235230000001</v>
      </c>
      <c r="L69">
        <v>2.8414239999999999</v>
      </c>
      <c r="M69" t="s">
        <v>4</v>
      </c>
      <c r="N69">
        <v>185.35449399999999</v>
      </c>
      <c r="O69">
        <v>2.7420000000000001E-3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2315.357051</v>
      </c>
      <c r="I70">
        <v>4.7217409999999997</v>
      </c>
      <c r="J70" t="s">
        <v>3</v>
      </c>
      <c r="K70">
        <v>2130.2166309999998</v>
      </c>
      <c r="L70">
        <v>3.5702340000000001</v>
      </c>
      <c r="M70" t="s">
        <v>4</v>
      </c>
      <c r="N70">
        <v>208.52362400000001</v>
      </c>
      <c r="O70">
        <v>3.3939999999999999E-3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2572.622417</v>
      </c>
      <c r="I71">
        <v>5.7500340000000003</v>
      </c>
      <c r="J71" t="s">
        <v>3</v>
      </c>
      <c r="K71">
        <v>2366.9066990000001</v>
      </c>
      <c r="L71">
        <v>4.3904940000000003</v>
      </c>
      <c r="M71" t="s">
        <v>4</v>
      </c>
      <c r="N71">
        <v>231.693566</v>
      </c>
      <c r="O71">
        <v>4.2079999999999999E-3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2829.8674169999999</v>
      </c>
      <c r="I72">
        <v>6.9879810000000004</v>
      </c>
      <c r="J72" t="s">
        <v>3</v>
      </c>
      <c r="K72">
        <v>2603.603149</v>
      </c>
      <c r="L72">
        <v>5.2916290000000004</v>
      </c>
      <c r="M72" t="s">
        <v>4</v>
      </c>
      <c r="N72">
        <v>254.863643</v>
      </c>
      <c r="O72">
        <v>4.9800000000000001E-3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3087.1483939999998</v>
      </c>
      <c r="I73">
        <v>8.4033409999999993</v>
      </c>
      <c r="J73" t="s">
        <v>3</v>
      </c>
      <c r="K73">
        <v>2840.303926</v>
      </c>
      <c r="L73">
        <v>6.2873950000000001</v>
      </c>
      <c r="M73" t="s">
        <v>4</v>
      </c>
      <c r="N73">
        <v>278.03279900000001</v>
      </c>
      <c r="O73">
        <v>5.8409999999999998E-3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3344.4222709999999</v>
      </c>
      <c r="I74">
        <v>9.9362809999999993</v>
      </c>
      <c r="J74" t="s">
        <v>3</v>
      </c>
      <c r="K74">
        <v>3077.0014550000001</v>
      </c>
      <c r="L74">
        <v>7.3458969999999999</v>
      </c>
      <c r="M74" t="s">
        <v>4</v>
      </c>
      <c r="N74">
        <v>301.20149400000003</v>
      </c>
      <c r="O74">
        <v>6.9129999999999999E-3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3601.6926170000002</v>
      </c>
      <c r="I75">
        <v>11.292941000000001</v>
      </c>
      <c r="J75" t="s">
        <v>3</v>
      </c>
      <c r="K75">
        <v>3313.6976319999999</v>
      </c>
      <c r="L75">
        <v>8.4777939999999994</v>
      </c>
      <c r="M75" t="s">
        <v>4</v>
      </c>
      <c r="N75">
        <v>324.36970500000001</v>
      </c>
      <c r="O75">
        <v>8.0459999999999993E-3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3858.9654930000002</v>
      </c>
      <c r="I76">
        <v>12.914842999999999</v>
      </c>
      <c r="J76" t="s">
        <v>3</v>
      </c>
      <c r="K76">
        <v>3550.3936819999999</v>
      </c>
      <c r="L76">
        <v>9.7249339999999993</v>
      </c>
      <c r="M76" t="s">
        <v>4</v>
      </c>
      <c r="N76">
        <v>347.53902199999999</v>
      </c>
      <c r="O76">
        <v>9.1009999999999997E-3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4116.2316309999997</v>
      </c>
      <c r="I77">
        <v>14.653665999999999</v>
      </c>
      <c r="J77" t="s">
        <v>3</v>
      </c>
      <c r="K77">
        <v>3787.0933110000001</v>
      </c>
      <c r="L77">
        <v>11.064743999999999</v>
      </c>
      <c r="M77" t="s">
        <v>4</v>
      </c>
      <c r="N77">
        <v>370.70825300000001</v>
      </c>
      <c r="O77">
        <v>1.0107E-2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4373.4910449999998</v>
      </c>
      <c r="I78">
        <v>16.468532</v>
      </c>
      <c r="J78" t="s">
        <v>3</v>
      </c>
      <c r="K78">
        <v>4023.7951459999999</v>
      </c>
      <c r="L78">
        <v>12.475946</v>
      </c>
      <c r="M78" t="s">
        <v>4</v>
      </c>
      <c r="N78">
        <v>393.87689399999999</v>
      </c>
      <c r="O78">
        <v>1.1396E-2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4630.7486230000004</v>
      </c>
      <c r="I79">
        <v>18.248913000000002</v>
      </c>
      <c r="J79" t="s">
        <v>3</v>
      </c>
      <c r="K79">
        <v>4260.4876560000002</v>
      </c>
      <c r="L79">
        <v>13.977335999999999</v>
      </c>
      <c r="M79" t="s">
        <v>4</v>
      </c>
      <c r="N79">
        <v>417.045413</v>
      </c>
      <c r="O79">
        <v>1.2879E-2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4888.0427440000003</v>
      </c>
      <c r="I80">
        <v>20.179228999999999</v>
      </c>
      <c r="J80" t="s">
        <v>3</v>
      </c>
      <c r="K80">
        <v>4497.1820019999996</v>
      </c>
      <c r="L80">
        <v>15.552659</v>
      </c>
      <c r="M80" t="s">
        <v>4</v>
      </c>
      <c r="N80">
        <v>440.21438499999999</v>
      </c>
      <c r="O80">
        <v>1.4461999999999999E-2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5145.3130469999996</v>
      </c>
      <c r="I81">
        <v>21.970981999999999</v>
      </c>
      <c r="J81" t="s">
        <v>3</v>
      </c>
      <c r="K81">
        <v>4733.8742769999999</v>
      </c>
      <c r="L81">
        <v>17.192827000000001</v>
      </c>
      <c r="M81" t="s">
        <v>4</v>
      </c>
      <c r="N81">
        <v>463.38258400000001</v>
      </c>
      <c r="O81">
        <v>1.6015999999999999E-2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253.508409</v>
      </c>
      <c r="I82">
        <v>1.7859E-2</v>
      </c>
      <c r="J82" t="s">
        <v>3</v>
      </c>
      <c r="K82">
        <v>231.274248</v>
      </c>
      <c r="L82">
        <v>1.7110000000000001E-3</v>
      </c>
      <c r="M82" t="s">
        <v>4</v>
      </c>
      <c r="N82">
        <v>26.246126</v>
      </c>
      <c r="O82">
        <v>7.2099999999999996E-4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506.94486899999998</v>
      </c>
      <c r="I83">
        <v>5.8517E-2</v>
      </c>
      <c r="J83" t="s">
        <v>3</v>
      </c>
      <c r="K83">
        <v>462.49295599999999</v>
      </c>
      <c r="L83">
        <v>4.3140000000000001E-3</v>
      </c>
      <c r="M83" t="s">
        <v>4</v>
      </c>
      <c r="N83">
        <v>52.496279000000001</v>
      </c>
      <c r="O83">
        <v>1.5449999999999999E-3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760.35425799999996</v>
      </c>
      <c r="I84">
        <v>0.12284399999999999</v>
      </c>
      <c r="J84" t="s">
        <v>3</v>
      </c>
      <c r="K84">
        <v>693.72123799999997</v>
      </c>
      <c r="L84">
        <v>9.6179999999999998E-3</v>
      </c>
      <c r="M84" t="s">
        <v>4</v>
      </c>
      <c r="N84">
        <v>78.748904999999993</v>
      </c>
      <c r="O84">
        <v>3.0720000000000001E-3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1013.784141</v>
      </c>
      <c r="I85">
        <v>0.211504</v>
      </c>
      <c r="J85" t="s">
        <v>3</v>
      </c>
      <c r="K85">
        <v>924.93729099999996</v>
      </c>
      <c r="L85">
        <v>1.4341E-2</v>
      </c>
      <c r="M85" t="s">
        <v>4</v>
      </c>
      <c r="N85">
        <v>104.989817</v>
      </c>
      <c r="O85">
        <v>3.2169999999999998E-3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1267.2230030000001</v>
      </c>
      <c r="I86">
        <v>0.30855500000000002</v>
      </c>
      <c r="J86" t="s">
        <v>3</v>
      </c>
      <c r="K86">
        <v>1156.157205</v>
      </c>
      <c r="L86">
        <v>2.0583000000000001E-2</v>
      </c>
      <c r="M86" t="s">
        <v>4</v>
      </c>
      <c r="N86">
        <v>131.231326</v>
      </c>
      <c r="O86">
        <v>4.9220000000000002E-3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1520.6514159999999</v>
      </c>
      <c r="I87">
        <v>0.42334699999999997</v>
      </c>
      <c r="J87" t="s">
        <v>3</v>
      </c>
      <c r="K87">
        <v>1387.388013</v>
      </c>
      <c r="L87">
        <v>2.5850999999999999E-2</v>
      </c>
      <c r="M87" t="s">
        <v>4</v>
      </c>
      <c r="N87">
        <v>157.484306</v>
      </c>
      <c r="O87">
        <v>5.9389999999999998E-3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1774.090193</v>
      </c>
      <c r="I88">
        <v>0.57645900000000005</v>
      </c>
      <c r="J88" t="s">
        <v>3</v>
      </c>
      <c r="K88">
        <v>1618.6166410000001</v>
      </c>
      <c r="L88">
        <v>3.3763000000000001E-2</v>
      </c>
      <c r="M88" t="s">
        <v>4</v>
      </c>
      <c r="N88">
        <v>183.73389800000001</v>
      </c>
      <c r="O88">
        <v>7.1500000000000001E-3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2027.514844</v>
      </c>
      <c r="I89">
        <v>0.74656900000000004</v>
      </c>
      <c r="J89" t="s">
        <v>3</v>
      </c>
      <c r="K89">
        <v>1849.841899</v>
      </c>
      <c r="L89">
        <v>3.9326E-2</v>
      </c>
      <c r="M89" t="s">
        <v>4</v>
      </c>
      <c r="N89">
        <v>209.98013</v>
      </c>
      <c r="O89">
        <v>8.4180000000000001E-3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2280.951294</v>
      </c>
      <c r="I90">
        <v>1.0071190000000001</v>
      </c>
      <c r="J90" t="s">
        <v>3</v>
      </c>
      <c r="K90">
        <v>2081.0799950000001</v>
      </c>
      <c r="L90">
        <v>5.0993999999999998E-2</v>
      </c>
      <c r="M90" t="s">
        <v>4</v>
      </c>
      <c r="N90">
        <v>236.237088</v>
      </c>
      <c r="O90">
        <v>1.0989000000000001E-2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2534.365264</v>
      </c>
      <c r="I91">
        <v>1.2728079999999999</v>
      </c>
      <c r="J91" t="s">
        <v>3</v>
      </c>
      <c r="K91">
        <v>2312.304341</v>
      </c>
      <c r="L91">
        <v>6.1689000000000001E-2</v>
      </c>
      <c r="M91" t="s">
        <v>4</v>
      </c>
      <c r="N91">
        <v>262.484734</v>
      </c>
      <c r="O91">
        <v>1.1355000000000001E-2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2787.774946</v>
      </c>
      <c r="I92">
        <v>1.5890820000000001</v>
      </c>
      <c r="J92" t="s">
        <v>3</v>
      </c>
      <c r="K92">
        <v>2543.5301760000002</v>
      </c>
      <c r="L92">
        <v>7.0180000000000006E-2</v>
      </c>
      <c r="M92" t="s">
        <v>4</v>
      </c>
      <c r="N92">
        <v>288.73245100000003</v>
      </c>
      <c r="O92">
        <v>1.3213000000000001E-2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3041.1880219999998</v>
      </c>
      <c r="I93">
        <v>1.9314610000000001</v>
      </c>
      <c r="J93" t="s">
        <v>3</v>
      </c>
      <c r="K93">
        <v>2774.7536129999999</v>
      </c>
      <c r="L93">
        <v>7.7727000000000004E-2</v>
      </c>
      <c r="M93" t="s">
        <v>4</v>
      </c>
      <c r="N93">
        <v>314.98112099999997</v>
      </c>
      <c r="O93">
        <v>1.3407000000000001E-2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3294.570029</v>
      </c>
      <c r="I94">
        <v>2.2525490000000001</v>
      </c>
      <c r="J94" t="s">
        <v>3</v>
      </c>
      <c r="K94">
        <v>3005.9698440000002</v>
      </c>
      <c r="L94">
        <v>8.8229000000000002E-2</v>
      </c>
      <c r="M94" t="s">
        <v>4</v>
      </c>
      <c r="N94">
        <v>341.22256800000002</v>
      </c>
      <c r="O94">
        <v>1.5519E-2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3547.970898</v>
      </c>
      <c r="I95">
        <v>2.594573</v>
      </c>
      <c r="J95" t="s">
        <v>3</v>
      </c>
      <c r="K95">
        <v>3237.18667</v>
      </c>
      <c r="L95">
        <v>9.7228999999999996E-2</v>
      </c>
      <c r="M95" t="s">
        <v>4</v>
      </c>
      <c r="N95">
        <v>367.45987200000002</v>
      </c>
      <c r="O95">
        <v>1.4938E-2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3801.388872</v>
      </c>
      <c r="I96">
        <v>2.9989129999999999</v>
      </c>
      <c r="J96" t="s">
        <v>3</v>
      </c>
      <c r="K96">
        <v>3468.4044290000002</v>
      </c>
      <c r="L96">
        <v>0.108471</v>
      </c>
      <c r="M96" t="s">
        <v>4</v>
      </c>
      <c r="N96">
        <v>393.69880699999999</v>
      </c>
      <c r="O96">
        <v>1.5321E-2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4054.809385</v>
      </c>
      <c r="I97">
        <v>3.3577490000000001</v>
      </c>
      <c r="J97" t="s">
        <v>3</v>
      </c>
      <c r="K97">
        <v>3699.6277249999998</v>
      </c>
      <c r="L97">
        <v>0.115829</v>
      </c>
      <c r="M97" t="s">
        <v>4</v>
      </c>
      <c r="N97">
        <v>419.94025799999997</v>
      </c>
      <c r="O97">
        <v>1.5349E-2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4308.2244039999996</v>
      </c>
      <c r="I98">
        <v>3.7639840000000002</v>
      </c>
      <c r="J98" t="s">
        <v>3</v>
      </c>
      <c r="K98">
        <v>3930.847158</v>
      </c>
      <c r="L98">
        <v>0.12771299999999999</v>
      </c>
      <c r="M98" t="s">
        <v>4</v>
      </c>
      <c r="N98">
        <v>446.177145</v>
      </c>
      <c r="O98">
        <v>1.5626999999999999E-2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4561.6350780000002</v>
      </c>
      <c r="I99">
        <v>4.1670870000000004</v>
      </c>
      <c r="J99" t="s">
        <v>3</v>
      </c>
      <c r="K99">
        <v>4162.0784569999996</v>
      </c>
      <c r="L99">
        <v>0.14289199999999999</v>
      </c>
      <c r="M99" t="s">
        <v>4</v>
      </c>
      <c r="N99">
        <v>472.42055900000003</v>
      </c>
      <c r="O99">
        <v>1.7072E-2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4815.0679790000004</v>
      </c>
      <c r="I100">
        <v>4.6239189999999999</v>
      </c>
      <c r="J100" t="s">
        <v>3</v>
      </c>
      <c r="K100">
        <v>4393.3142969999999</v>
      </c>
      <c r="L100">
        <v>0.15387600000000001</v>
      </c>
      <c r="M100" t="s">
        <v>4</v>
      </c>
      <c r="N100">
        <v>498.66697499999998</v>
      </c>
      <c r="O100">
        <v>1.7076000000000001E-2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5068.4874799999998</v>
      </c>
      <c r="I101">
        <v>5.1602699999999997</v>
      </c>
      <c r="J101" t="s">
        <v>3</v>
      </c>
      <c r="K101">
        <v>4624.5482810000003</v>
      </c>
      <c r="L101">
        <v>0.167992</v>
      </c>
      <c r="M101" t="s">
        <v>4</v>
      </c>
      <c r="N101">
        <v>524.90414399999997</v>
      </c>
      <c r="O101">
        <v>1.7672E-2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246.357899</v>
      </c>
      <c r="I102">
        <v>4.4456000000000002E-2</v>
      </c>
      <c r="J102" t="s">
        <v>3</v>
      </c>
      <c r="K102">
        <v>225.76362499999999</v>
      </c>
      <c r="L102">
        <v>2.1604999999999999E-2</v>
      </c>
      <c r="M102" t="s">
        <v>4</v>
      </c>
      <c r="N102">
        <v>23.163806000000001</v>
      </c>
      <c r="O102">
        <v>5.8E-5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492.713435</v>
      </c>
      <c r="I103">
        <v>0.170373</v>
      </c>
      <c r="J103" t="s">
        <v>3</v>
      </c>
      <c r="K103">
        <v>451.532329</v>
      </c>
      <c r="L103">
        <v>8.8532E-2</v>
      </c>
      <c r="M103" t="s">
        <v>4</v>
      </c>
      <c r="N103">
        <v>46.327990999999997</v>
      </c>
      <c r="O103">
        <v>2.0699999999999999E-4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739.08635600000002</v>
      </c>
      <c r="I104">
        <v>0.35636299999999999</v>
      </c>
      <c r="J104" t="s">
        <v>3</v>
      </c>
      <c r="K104">
        <v>677.29960100000005</v>
      </c>
      <c r="L104">
        <v>0.19781799999999999</v>
      </c>
      <c r="M104" t="s">
        <v>4</v>
      </c>
      <c r="N104">
        <v>69.492887999999994</v>
      </c>
      <c r="O104">
        <v>4.26E-4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985.44386999999995</v>
      </c>
      <c r="I105">
        <v>0.62965400000000005</v>
      </c>
      <c r="J105" t="s">
        <v>3</v>
      </c>
      <c r="K105">
        <v>903.06773399999997</v>
      </c>
      <c r="L105">
        <v>0.34920200000000001</v>
      </c>
      <c r="M105" t="s">
        <v>4</v>
      </c>
      <c r="N105">
        <v>92.657000999999994</v>
      </c>
      <c r="O105">
        <v>8.12E-4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1231.8191039999999</v>
      </c>
      <c r="I106">
        <v>0.97987199999999997</v>
      </c>
      <c r="J106" t="s">
        <v>3</v>
      </c>
      <c r="K106">
        <v>1128.8376490000001</v>
      </c>
      <c r="L106">
        <v>0.538933</v>
      </c>
      <c r="M106" t="s">
        <v>4</v>
      </c>
      <c r="N106">
        <v>115.821862</v>
      </c>
      <c r="O106">
        <v>1.242E-3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1478.180308</v>
      </c>
      <c r="I107">
        <v>1.404061</v>
      </c>
      <c r="J107" t="s">
        <v>3</v>
      </c>
      <c r="K107">
        <v>1354.596826</v>
      </c>
      <c r="L107">
        <v>0.77498500000000003</v>
      </c>
      <c r="M107" t="s">
        <v>4</v>
      </c>
      <c r="N107">
        <v>138.98576</v>
      </c>
      <c r="O107">
        <v>1.771E-3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1724.523054</v>
      </c>
      <c r="I108">
        <v>1.857694</v>
      </c>
      <c r="J108" t="s">
        <v>3</v>
      </c>
      <c r="K108">
        <v>1580.352549</v>
      </c>
      <c r="L108">
        <v>1.0472300000000001</v>
      </c>
      <c r="M108" t="s">
        <v>4</v>
      </c>
      <c r="N108">
        <v>162.14922899999999</v>
      </c>
      <c r="O108">
        <v>2.3400000000000001E-3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1970.871118</v>
      </c>
      <c r="I109">
        <v>2.3859370000000002</v>
      </c>
      <c r="J109" t="s">
        <v>3</v>
      </c>
      <c r="K109">
        <v>1806.1236180000001</v>
      </c>
      <c r="L109">
        <v>1.343172</v>
      </c>
      <c r="M109" t="s">
        <v>4</v>
      </c>
      <c r="N109">
        <v>185.31347700000001</v>
      </c>
      <c r="O109">
        <v>2.9859999999999999E-3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2217.2199660000001</v>
      </c>
      <c r="I110">
        <v>2.9995609999999999</v>
      </c>
      <c r="J110" t="s">
        <v>3</v>
      </c>
      <c r="K110">
        <v>2031.8933589999999</v>
      </c>
      <c r="L110">
        <v>1.679508</v>
      </c>
      <c r="M110" t="s">
        <v>4</v>
      </c>
      <c r="N110">
        <v>208.47814099999999</v>
      </c>
      <c r="O110">
        <v>3.7810000000000001E-3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2463.5604050000002</v>
      </c>
      <c r="I111">
        <v>3.6425230000000002</v>
      </c>
      <c r="J111" t="s">
        <v>3</v>
      </c>
      <c r="K111">
        <v>2257.6638379999999</v>
      </c>
      <c r="L111">
        <v>2.0450699999999999</v>
      </c>
      <c r="M111" t="s">
        <v>4</v>
      </c>
      <c r="N111">
        <v>231.64312699999999</v>
      </c>
      <c r="O111">
        <v>4.4970000000000001E-3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2709.9030809999999</v>
      </c>
      <c r="I112">
        <v>4.4346940000000004</v>
      </c>
      <c r="J112" t="s">
        <v>3</v>
      </c>
      <c r="K112">
        <v>2483.4293259999999</v>
      </c>
      <c r="L112">
        <v>2.4893740000000002</v>
      </c>
      <c r="M112" t="s">
        <v>4</v>
      </c>
      <c r="N112">
        <v>254.80739299999999</v>
      </c>
      <c r="O112">
        <v>5.2300000000000003E-3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2956.2773000000002</v>
      </c>
      <c r="I113">
        <v>5.1974080000000002</v>
      </c>
      <c r="J113" t="s">
        <v>3</v>
      </c>
      <c r="K113">
        <v>2709.2066060000002</v>
      </c>
      <c r="L113">
        <v>2.9384079999999999</v>
      </c>
      <c r="M113" t="s">
        <v>4</v>
      </c>
      <c r="N113">
        <v>277.97204499999998</v>
      </c>
      <c r="O113">
        <v>6.1999999999999998E-3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3202.619541</v>
      </c>
      <c r="I114">
        <v>6.2335320000000003</v>
      </c>
      <c r="J114" t="s">
        <v>3</v>
      </c>
      <c r="K114">
        <v>2934.9741990000002</v>
      </c>
      <c r="L114">
        <v>3.4623409999999999</v>
      </c>
      <c r="M114" t="s">
        <v>4</v>
      </c>
      <c r="N114">
        <v>301.13642099999998</v>
      </c>
      <c r="O114">
        <v>7.3439999999999998E-3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3448.9642920000001</v>
      </c>
      <c r="I115">
        <v>7.1737320000000002</v>
      </c>
      <c r="J115" t="s">
        <v>3</v>
      </c>
      <c r="K115">
        <v>3160.7485350000002</v>
      </c>
      <c r="L115">
        <v>4.0014409999999998</v>
      </c>
      <c r="M115" t="s">
        <v>4</v>
      </c>
      <c r="N115">
        <v>324.30114900000001</v>
      </c>
      <c r="O115">
        <v>8.6459999999999992E-3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3695.319751</v>
      </c>
      <c r="I116">
        <v>8.3341569999999994</v>
      </c>
      <c r="J116" t="s">
        <v>3</v>
      </c>
      <c r="K116">
        <v>3386.5213920000001</v>
      </c>
      <c r="L116">
        <v>4.6203979999999998</v>
      </c>
      <c r="M116" t="s">
        <v>4</v>
      </c>
      <c r="N116">
        <v>347.46533199999999</v>
      </c>
      <c r="O116">
        <v>1.0155000000000001E-2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3941.6901170000001</v>
      </c>
      <c r="I117">
        <v>9.6789660000000008</v>
      </c>
      <c r="J117" t="s">
        <v>3</v>
      </c>
      <c r="K117">
        <v>3612.2986080000001</v>
      </c>
      <c r="L117">
        <v>5.2478740000000004</v>
      </c>
      <c r="M117" t="s">
        <v>4</v>
      </c>
      <c r="N117">
        <v>370.63049899999999</v>
      </c>
      <c r="O117">
        <v>1.1462E-2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4188.0525980000002</v>
      </c>
      <c r="I118">
        <v>11.083202</v>
      </c>
      <c r="J118" t="s">
        <v>3</v>
      </c>
      <c r="K118">
        <v>3838.0661230000001</v>
      </c>
      <c r="L118">
        <v>5.9600330000000001</v>
      </c>
      <c r="M118" t="s">
        <v>4</v>
      </c>
      <c r="N118">
        <v>393.79472800000002</v>
      </c>
      <c r="O118">
        <v>1.3094E-2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4434.4031640000003</v>
      </c>
      <c r="I119">
        <v>12.338542</v>
      </c>
      <c r="J119" t="s">
        <v>3</v>
      </c>
      <c r="K119">
        <v>4063.8312059999998</v>
      </c>
      <c r="L119">
        <v>6.6807020000000001</v>
      </c>
      <c r="M119" t="s">
        <v>4</v>
      </c>
      <c r="N119">
        <v>416.95908500000002</v>
      </c>
      <c r="O119">
        <v>1.4408000000000001E-2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4680.7671389999996</v>
      </c>
      <c r="I120">
        <v>13.959576999999999</v>
      </c>
      <c r="J120" t="s">
        <v>3</v>
      </c>
      <c r="K120">
        <v>4289.6025879999997</v>
      </c>
      <c r="L120">
        <v>7.4679089999999997</v>
      </c>
      <c r="M120" t="s">
        <v>4</v>
      </c>
      <c r="N120">
        <v>440.12419299999999</v>
      </c>
      <c r="O120">
        <v>1.5997999999999998E-2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4927.1169529999997</v>
      </c>
      <c r="I121">
        <v>15.653335999999999</v>
      </c>
      <c r="J121" t="s">
        <v>3</v>
      </c>
      <c r="K121">
        <v>4515.3749610000004</v>
      </c>
      <c r="L121">
        <v>8.2949219999999997</v>
      </c>
      <c r="M121" t="s">
        <v>4</v>
      </c>
      <c r="N121">
        <v>463.28788500000002</v>
      </c>
      <c r="O121">
        <v>1.7919000000000001E-2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393.74759299999999</v>
      </c>
      <c r="I122">
        <v>4330.1254570000001</v>
      </c>
      <c r="J122" t="s">
        <v>3</v>
      </c>
      <c r="K122">
        <v>330.82708600000001</v>
      </c>
      <c r="L122">
        <v>3390.6139779999999</v>
      </c>
      <c r="M122" t="s">
        <v>4</v>
      </c>
      <c r="N122">
        <v>75.465524000000002</v>
      </c>
      <c r="O122">
        <v>112.618438</v>
      </c>
      <c r="P122" t="s">
        <v>5</v>
      </c>
      <c r="Q122">
        <v>228.932141</v>
      </c>
      <c r="R122">
        <v>2280.281352</v>
      </c>
      <c r="S122" t="s">
        <v>6</v>
      </c>
      <c r="T122">
        <v>326.23354499999999</v>
      </c>
      <c r="U122">
        <v>3315.108866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0.18160200000000001</v>
      </c>
      <c r="AG122">
        <v>1.13E-4</v>
      </c>
      <c r="AH122" t="s">
        <v>11</v>
      </c>
      <c r="AI122">
        <v>0.81612099999999999</v>
      </c>
      <c r="AJ122">
        <v>2.3900000000000001E-4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784.70170700000006</v>
      </c>
      <c r="I123">
        <v>16240.609191</v>
      </c>
      <c r="J123" t="s">
        <v>3</v>
      </c>
      <c r="K123">
        <v>658.90703099999996</v>
      </c>
      <c r="L123">
        <v>12332.69973</v>
      </c>
      <c r="M123" t="s">
        <v>4</v>
      </c>
      <c r="N123">
        <v>151.17484099999999</v>
      </c>
      <c r="O123">
        <v>444.23709300000002</v>
      </c>
      <c r="P123" t="s">
        <v>5</v>
      </c>
      <c r="Q123">
        <v>455.20965100000001</v>
      </c>
      <c r="R123">
        <v>7808.80213</v>
      </c>
      <c r="S123" t="s">
        <v>6</v>
      </c>
      <c r="T123">
        <v>649.83239100000003</v>
      </c>
      <c r="U123">
        <v>12047.042678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0.17513699999999999</v>
      </c>
      <c r="AG123">
        <v>1.11E-4</v>
      </c>
      <c r="AH123" t="s">
        <v>11</v>
      </c>
      <c r="AI123">
        <v>0.82216100000000003</v>
      </c>
      <c r="AJ123">
        <v>2.5500000000000002E-4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1174.5096559999999</v>
      </c>
      <c r="I124">
        <v>34732.103480999998</v>
      </c>
      <c r="J124" t="s">
        <v>3</v>
      </c>
      <c r="K124">
        <v>986.35871499999996</v>
      </c>
      <c r="L124">
        <v>26240.824959000001</v>
      </c>
      <c r="M124" t="s">
        <v>4</v>
      </c>
      <c r="N124">
        <v>226.20039</v>
      </c>
      <c r="O124">
        <v>961.11709900000005</v>
      </c>
      <c r="P124" t="s">
        <v>5</v>
      </c>
      <c r="Q124">
        <v>680.99647300000004</v>
      </c>
      <c r="R124">
        <v>16415.063031000002</v>
      </c>
      <c r="S124" t="s">
        <v>6</v>
      </c>
      <c r="T124">
        <v>972.50908400000003</v>
      </c>
      <c r="U124">
        <v>25688.547372000001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0.17280200000000001</v>
      </c>
      <c r="AG124">
        <v>1.44E-4</v>
      </c>
      <c r="AH124" t="s">
        <v>11</v>
      </c>
      <c r="AI124">
        <v>0.82620099999999996</v>
      </c>
      <c r="AJ124">
        <v>2.22E-4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1561.4872849999999</v>
      </c>
      <c r="I125">
        <v>59883.845251999999</v>
      </c>
      <c r="J125" t="s">
        <v>3</v>
      </c>
      <c r="K125">
        <v>1312.531252</v>
      </c>
      <c r="L125">
        <v>45814.328646000002</v>
      </c>
      <c r="M125" t="s">
        <v>4</v>
      </c>
      <c r="N125">
        <v>299.39365199999997</v>
      </c>
      <c r="O125">
        <v>1510.471738</v>
      </c>
      <c r="P125" t="s">
        <v>5</v>
      </c>
      <c r="Q125">
        <v>908.37822900000003</v>
      </c>
      <c r="R125">
        <v>29337.738149000001</v>
      </c>
      <c r="S125" t="s">
        <v>6</v>
      </c>
      <c r="T125">
        <v>1294.22021</v>
      </c>
      <c r="U125">
        <v>44802.215709999997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0.17199700000000001</v>
      </c>
      <c r="AG125">
        <v>1.4799999999999999E-4</v>
      </c>
      <c r="AH125" t="s">
        <v>11</v>
      </c>
      <c r="AI125">
        <v>0.82911900000000005</v>
      </c>
      <c r="AJ125">
        <v>1.8100000000000001E-4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1946.9960840000001</v>
      </c>
      <c r="I126">
        <v>93060.018481000006</v>
      </c>
      <c r="J126" t="s">
        <v>3</v>
      </c>
      <c r="K126">
        <v>1637.6093189999999</v>
      </c>
      <c r="L126">
        <v>71798.323720999993</v>
      </c>
      <c r="M126" t="s">
        <v>4</v>
      </c>
      <c r="N126">
        <v>372.21555599999999</v>
      </c>
      <c r="O126">
        <v>2240.147027</v>
      </c>
      <c r="P126" t="s">
        <v>5</v>
      </c>
      <c r="Q126">
        <v>1134.88886</v>
      </c>
      <c r="R126">
        <v>46692.777990000002</v>
      </c>
      <c r="S126" t="s">
        <v>6</v>
      </c>
      <c r="T126">
        <v>1614.7419729999999</v>
      </c>
      <c r="U126">
        <v>70205.559716999996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0.17116100000000001</v>
      </c>
      <c r="AG126">
        <v>1.5699999999999999E-4</v>
      </c>
      <c r="AH126" t="s">
        <v>11</v>
      </c>
      <c r="AI126">
        <v>0.83138000000000001</v>
      </c>
      <c r="AJ126">
        <v>1.6000000000000001E-4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2328.5109130000001</v>
      </c>
      <c r="I127">
        <v>131237.37812000001</v>
      </c>
      <c r="J127" t="s">
        <v>3</v>
      </c>
      <c r="K127">
        <v>1958.8720189999999</v>
      </c>
      <c r="L127">
        <v>101392.67304199999</v>
      </c>
      <c r="M127" t="s">
        <v>4</v>
      </c>
      <c r="N127">
        <v>444.83233200000001</v>
      </c>
      <c r="O127">
        <v>3158.8610020000001</v>
      </c>
      <c r="P127" t="s">
        <v>5</v>
      </c>
      <c r="Q127">
        <v>1357.566313</v>
      </c>
      <c r="R127">
        <v>66119.130594000002</v>
      </c>
      <c r="S127" t="s">
        <v>6</v>
      </c>
      <c r="T127">
        <v>1931.3697070000001</v>
      </c>
      <c r="U127">
        <v>99053.812462000002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0.170375</v>
      </c>
      <c r="AG127">
        <v>1.66E-4</v>
      </c>
      <c r="AH127" t="s">
        <v>11</v>
      </c>
      <c r="AI127">
        <v>0.83326800000000001</v>
      </c>
      <c r="AJ127">
        <v>1.21E-4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2712.5381400000001</v>
      </c>
      <c r="I128">
        <v>177771.98375499999</v>
      </c>
      <c r="J128" t="s">
        <v>3</v>
      </c>
      <c r="K128">
        <v>2282.7617209999999</v>
      </c>
      <c r="L128">
        <v>137395.43420399999</v>
      </c>
      <c r="M128" t="s">
        <v>4</v>
      </c>
      <c r="N128">
        <v>517.34029999999996</v>
      </c>
      <c r="O128">
        <v>4290.7544539999999</v>
      </c>
      <c r="P128" t="s">
        <v>5</v>
      </c>
      <c r="Q128">
        <v>1583.415164</v>
      </c>
      <c r="R128">
        <v>89534.925826000006</v>
      </c>
      <c r="S128" t="s">
        <v>6</v>
      </c>
      <c r="T128">
        <v>2250.8100810000001</v>
      </c>
      <c r="U128">
        <v>134254.336759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0.17025100000000001</v>
      </c>
      <c r="AG128">
        <v>1.66E-4</v>
      </c>
      <c r="AH128" t="s">
        <v>11</v>
      </c>
      <c r="AI128">
        <v>0.833762</v>
      </c>
      <c r="AJ128">
        <v>1.12E-4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3097.6554879999999</v>
      </c>
      <c r="I129">
        <v>229167.360074</v>
      </c>
      <c r="J129" t="s">
        <v>3</v>
      </c>
      <c r="K129">
        <v>2607.234312</v>
      </c>
      <c r="L129">
        <v>177085.72247099999</v>
      </c>
      <c r="M129" t="s">
        <v>4</v>
      </c>
      <c r="N129">
        <v>590.39634899999999</v>
      </c>
      <c r="O129">
        <v>5686.8163999999997</v>
      </c>
      <c r="P129" t="s">
        <v>5</v>
      </c>
      <c r="Q129">
        <v>1809.025337</v>
      </c>
      <c r="R129">
        <v>115679.219157</v>
      </c>
      <c r="S129" t="s">
        <v>6</v>
      </c>
      <c r="T129">
        <v>2570.7533589999998</v>
      </c>
      <c r="U129">
        <v>173036.267838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0.1694</v>
      </c>
      <c r="AG129">
        <v>1.6799999999999999E-4</v>
      </c>
      <c r="AH129" t="s">
        <v>11</v>
      </c>
      <c r="AI129">
        <v>0.83465400000000001</v>
      </c>
      <c r="AJ129">
        <v>1.05E-4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3486.0068259999998</v>
      </c>
      <c r="I130">
        <v>288035.82644899999</v>
      </c>
      <c r="J130" t="s">
        <v>3</v>
      </c>
      <c r="K130">
        <v>2934.9672019999998</v>
      </c>
      <c r="L130">
        <v>222983.21371499999</v>
      </c>
      <c r="M130" t="s">
        <v>4</v>
      </c>
      <c r="N130">
        <v>663.40914399999997</v>
      </c>
      <c r="O130">
        <v>7235.5478720000001</v>
      </c>
      <c r="P130" t="s">
        <v>5</v>
      </c>
      <c r="Q130">
        <v>2037.835425</v>
      </c>
      <c r="R130">
        <v>146442.550162</v>
      </c>
      <c r="S130" t="s">
        <v>6</v>
      </c>
      <c r="T130">
        <v>2893.9997119999998</v>
      </c>
      <c r="U130">
        <v>217792.657752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0.16899500000000001</v>
      </c>
      <c r="AG130">
        <v>1.6699999999999999E-4</v>
      </c>
      <c r="AH130" t="s">
        <v>11</v>
      </c>
      <c r="AI130">
        <v>0.83556900000000001</v>
      </c>
      <c r="AJ130">
        <v>7.7000000000000001E-5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3880.4269530000001</v>
      </c>
      <c r="I131">
        <v>360610.678006</v>
      </c>
      <c r="J131" t="s">
        <v>3</v>
      </c>
      <c r="K131">
        <v>3268.6452589999999</v>
      </c>
      <c r="L131">
        <v>280589.74149099999</v>
      </c>
      <c r="M131" t="s">
        <v>4</v>
      </c>
      <c r="N131">
        <v>736.58928300000002</v>
      </c>
      <c r="O131">
        <v>8784.3654989999995</v>
      </c>
      <c r="P131" t="s">
        <v>5</v>
      </c>
      <c r="Q131">
        <v>2272.04709</v>
      </c>
      <c r="R131">
        <v>185724.94307800001</v>
      </c>
      <c r="S131" t="s">
        <v>6</v>
      </c>
      <c r="T131">
        <v>3223.0769679999999</v>
      </c>
      <c r="U131">
        <v>273994.49907000002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0.16837199999999999</v>
      </c>
      <c r="AG131">
        <v>1.75E-4</v>
      </c>
      <c r="AH131" t="s">
        <v>11</v>
      </c>
      <c r="AI131">
        <v>0.83560299999999998</v>
      </c>
      <c r="AJ131">
        <v>7.7000000000000001E-5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4275.3092290000004</v>
      </c>
      <c r="I132">
        <v>430037.63229799998</v>
      </c>
      <c r="J132" t="s">
        <v>3</v>
      </c>
      <c r="K132">
        <v>3602.400459</v>
      </c>
      <c r="L132">
        <v>334896.83265599998</v>
      </c>
      <c r="M132" t="s">
        <v>4</v>
      </c>
      <c r="N132">
        <v>810.27879499999995</v>
      </c>
      <c r="O132">
        <v>10421.081184000001</v>
      </c>
      <c r="P132" t="s">
        <v>5</v>
      </c>
      <c r="Q132">
        <v>2505.7455660000001</v>
      </c>
      <c r="R132">
        <v>221543.308846</v>
      </c>
      <c r="S132" t="s">
        <v>6</v>
      </c>
      <c r="T132">
        <v>3552.1316499999998</v>
      </c>
      <c r="U132">
        <v>326962.159545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0.166853</v>
      </c>
      <c r="AG132">
        <v>1.84E-4</v>
      </c>
      <c r="AH132" t="s">
        <v>11</v>
      </c>
      <c r="AI132">
        <v>0.83628400000000003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4668.7085450000004</v>
      </c>
      <c r="I133">
        <v>506625.46742399997</v>
      </c>
      <c r="J133" t="s">
        <v>3</v>
      </c>
      <c r="K133">
        <v>3934.3301219999998</v>
      </c>
      <c r="L133">
        <v>394755.577735</v>
      </c>
      <c r="M133" t="s">
        <v>4</v>
      </c>
      <c r="N133">
        <v>884.33632</v>
      </c>
      <c r="O133">
        <v>12196.957575</v>
      </c>
      <c r="P133" t="s">
        <v>5</v>
      </c>
      <c r="Q133">
        <v>2737.4720360000001</v>
      </c>
      <c r="R133">
        <v>260890.66571100001</v>
      </c>
      <c r="S133" t="s">
        <v>6</v>
      </c>
      <c r="T133">
        <v>3879.4983010000001</v>
      </c>
      <c r="U133">
        <v>385217.38535200001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0.165906</v>
      </c>
      <c r="AG133">
        <v>1.83E-4</v>
      </c>
      <c r="AH133" t="s">
        <v>11</v>
      </c>
      <c r="AI133">
        <v>0.83635199999999998</v>
      </c>
      <c r="AJ133">
        <v>6.0999999999999999E-5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5063.4428520000001</v>
      </c>
      <c r="I134">
        <v>591717.21655899996</v>
      </c>
      <c r="J134" t="s">
        <v>3</v>
      </c>
      <c r="K134">
        <v>4267.0028270000003</v>
      </c>
      <c r="L134">
        <v>461667.72683399997</v>
      </c>
      <c r="M134" t="s">
        <v>4</v>
      </c>
      <c r="N134">
        <v>959.16856600000006</v>
      </c>
      <c r="O134">
        <v>14063.410835000001</v>
      </c>
      <c r="P134" t="s">
        <v>5</v>
      </c>
      <c r="Q134">
        <v>2968.8314500000001</v>
      </c>
      <c r="R134">
        <v>305320.93288899999</v>
      </c>
      <c r="S134" t="s">
        <v>6</v>
      </c>
      <c r="T134">
        <v>4207.5410940000002</v>
      </c>
      <c r="U134">
        <v>450452.21280500002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0.165662</v>
      </c>
      <c r="AG134">
        <v>1.8000000000000001E-4</v>
      </c>
      <c r="AH134" t="s">
        <v>11</v>
      </c>
      <c r="AI134">
        <v>0.83689199999999997</v>
      </c>
      <c r="AJ134">
        <v>7.4999999999999993E-5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5454.7355079999998</v>
      </c>
      <c r="I135">
        <v>681603.06648799998</v>
      </c>
      <c r="J135" t="s">
        <v>3</v>
      </c>
      <c r="K135">
        <v>4596.0618649999997</v>
      </c>
      <c r="L135">
        <v>531484.47230699996</v>
      </c>
      <c r="M135" t="s">
        <v>4</v>
      </c>
      <c r="N135">
        <v>1034.15149</v>
      </c>
      <c r="O135">
        <v>16017.171065</v>
      </c>
      <c r="P135" t="s">
        <v>5</v>
      </c>
      <c r="Q135">
        <v>3196.876162</v>
      </c>
      <c r="R135">
        <v>350306.58317900001</v>
      </c>
      <c r="S135" t="s">
        <v>6</v>
      </c>
      <c r="T135">
        <v>4532.085454</v>
      </c>
      <c r="U135">
        <v>518533.55907199997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0.16481499999999999</v>
      </c>
      <c r="AG135">
        <v>1.8100000000000001E-4</v>
      </c>
      <c r="AH135" t="s">
        <v>11</v>
      </c>
      <c r="AI135">
        <v>0.837758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5849.5321869999998</v>
      </c>
      <c r="I136">
        <v>782403.43010500004</v>
      </c>
      <c r="J136" t="s">
        <v>3</v>
      </c>
      <c r="K136">
        <v>4928.6234379999996</v>
      </c>
      <c r="L136">
        <v>610365.28390100005</v>
      </c>
      <c r="M136" t="s">
        <v>4</v>
      </c>
      <c r="N136">
        <v>1109.106925</v>
      </c>
      <c r="O136">
        <v>18139.755163999998</v>
      </c>
      <c r="P136" t="s">
        <v>5</v>
      </c>
      <c r="Q136">
        <v>3428.293901</v>
      </c>
      <c r="R136">
        <v>401961.03769099998</v>
      </c>
      <c r="S136" t="s">
        <v>6</v>
      </c>
      <c r="T136">
        <v>4860.0590140000004</v>
      </c>
      <c r="U136">
        <v>595330.94625599997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0.16481499999999999</v>
      </c>
      <c r="AG136">
        <v>1.8100000000000001E-4</v>
      </c>
      <c r="AH136" t="s">
        <v>11</v>
      </c>
      <c r="AI136">
        <v>0.83776899999999999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6240.3177930000002</v>
      </c>
      <c r="I137">
        <v>877819.44292299997</v>
      </c>
      <c r="J137" t="s">
        <v>3</v>
      </c>
      <c r="K137">
        <v>5257.1629789999997</v>
      </c>
      <c r="L137">
        <v>683703.21785500005</v>
      </c>
      <c r="M137" t="s">
        <v>4</v>
      </c>
      <c r="N137">
        <v>1184.0885020000001</v>
      </c>
      <c r="O137">
        <v>20375.400354000001</v>
      </c>
      <c r="P137" t="s">
        <v>5</v>
      </c>
      <c r="Q137">
        <v>3655.531978</v>
      </c>
      <c r="R137">
        <v>448160.67937299999</v>
      </c>
      <c r="S137" t="s">
        <v>6</v>
      </c>
      <c r="T137">
        <v>5184.003643</v>
      </c>
      <c r="U137">
        <v>666896.59829899995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0.16286500000000001</v>
      </c>
      <c r="AG137">
        <v>1.85E-4</v>
      </c>
      <c r="AH137" t="s">
        <v>11</v>
      </c>
      <c r="AI137">
        <v>0.83781899999999998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6634.7061039999999</v>
      </c>
      <c r="I138">
        <v>986329.04897899996</v>
      </c>
      <c r="J138" t="s">
        <v>3</v>
      </c>
      <c r="K138">
        <v>5589.4026459999995</v>
      </c>
      <c r="L138">
        <v>769217.05446500005</v>
      </c>
      <c r="M138" t="s">
        <v>4</v>
      </c>
      <c r="N138">
        <v>1258.9669819999999</v>
      </c>
      <c r="O138">
        <v>22592.509152999999</v>
      </c>
      <c r="P138" t="s">
        <v>5</v>
      </c>
      <c r="Q138">
        <v>3886.586123</v>
      </c>
      <c r="R138">
        <v>504529.69858700002</v>
      </c>
      <c r="S138" t="s">
        <v>6</v>
      </c>
      <c r="T138">
        <v>5511.6879099999996</v>
      </c>
      <c r="U138">
        <v>750214.306751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0.16202</v>
      </c>
      <c r="AG138">
        <v>1.8799999999999999E-4</v>
      </c>
      <c r="AH138" t="s">
        <v>11</v>
      </c>
      <c r="AI138">
        <v>0.83792500000000003</v>
      </c>
      <c r="AJ138">
        <v>5.7000000000000003E-5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7028.7029389999998</v>
      </c>
      <c r="I139">
        <v>1105721.188412</v>
      </c>
      <c r="J139" t="s">
        <v>3</v>
      </c>
      <c r="K139">
        <v>5921.2347559999998</v>
      </c>
      <c r="L139">
        <v>864049.20583600004</v>
      </c>
      <c r="M139" t="s">
        <v>4</v>
      </c>
      <c r="N139">
        <v>1333.849827</v>
      </c>
      <c r="O139">
        <v>24878.671131999999</v>
      </c>
      <c r="P139" t="s">
        <v>5</v>
      </c>
      <c r="Q139">
        <v>4117.4403220000004</v>
      </c>
      <c r="R139">
        <v>568491.96504599997</v>
      </c>
      <c r="S139" t="s">
        <v>6</v>
      </c>
      <c r="T139">
        <v>5838.9823539999998</v>
      </c>
      <c r="U139">
        <v>842721.17084899999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0.16202</v>
      </c>
      <c r="AG139">
        <v>1.8799999999999999E-4</v>
      </c>
      <c r="AH139" t="s">
        <v>11</v>
      </c>
      <c r="AI139">
        <v>0.83807900000000002</v>
      </c>
      <c r="AJ139">
        <v>5.5999999999999999E-5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7425.1403120000004</v>
      </c>
      <c r="I140">
        <v>1237581.1021680001</v>
      </c>
      <c r="J140" t="s">
        <v>3</v>
      </c>
      <c r="K140">
        <v>6255.4813770000001</v>
      </c>
      <c r="L140">
        <v>969531.21797100001</v>
      </c>
      <c r="M140" t="s">
        <v>4</v>
      </c>
      <c r="N140">
        <v>1408.790383</v>
      </c>
      <c r="O140">
        <v>27233.023945000001</v>
      </c>
      <c r="P140" t="s">
        <v>5</v>
      </c>
      <c r="Q140">
        <v>4350.5673539999998</v>
      </c>
      <c r="R140">
        <v>639927.40375299996</v>
      </c>
      <c r="S140" t="s">
        <v>6</v>
      </c>
      <c r="T140">
        <v>6168.6544430000004</v>
      </c>
      <c r="U140">
        <v>945549.46425600001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0.16014800000000001</v>
      </c>
      <c r="AG140">
        <v>2.02E-4</v>
      </c>
      <c r="AH140" t="s">
        <v>11</v>
      </c>
      <c r="AI140">
        <v>0.83810200000000001</v>
      </c>
      <c r="AJ140">
        <v>5.5999999999999999E-5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7815.6936820000001</v>
      </c>
      <c r="I141">
        <v>1368356.822435</v>
      </c>
      <c r="J141" t="s">
        <v>3</v>
      </c>
      <c r="K141">
        <v>6583.7805179999996</v>
      </c>
      <c r="L141">
        <v>1071456.1691620001</v>
      </c>
      <c r="M141" t="s">
        <v>4</v>
      </c>
      <c r="N141">
        <v>1483.8082099999999</v>
      </c>
      <c r="O141">
        <v>29718.687188</v>
      </c>
      <c r="P141" t="s">
        <v>5</v>
      </c>
      <c r="Q141">
        <v>4577.6973879999996</v>
      </c>
      <c r="R141">
        <v>704866.87322900002</v>
      </c>
      <c r="S141" t="s">
        <v>6</v>
      </c>
      <c r="T141">
        <v>6492.3619630000003</v>
      </c>
      <c r="U141">
        <v>1044762.1996460001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0.15985099999999999</v>
      </c>
      <c r="AG141">
        <v>1.95E-4</v>
      </c>
      <c r="AH141" t="s">
        <v>11</v>
      </c>
      <c r="AI141">
        <v>0.83810300000000004</v>
      </c>
      <c r="AJ141">
        <v>5.5999999999999999E-5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173.363777</v>
      </c>
      <c r="I162">
        <v>0.247889</v>
      </c>
      <c r="J162" t="s">
        <v>3</v>
      </c>
      <c r="K162">
        <v>129.54449600000001</v>
      </c>
      <c r="L162">
        <v>1.35E-4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346.75048500000003</v>
      </c>
      <c r="I163">
        <v>0.32145699999999999</v>
      </c>
      <c r="J163" t="s">
        <v>3</v>
      </c>
      <c r="K163">
        <v>259.07853</v>
      </c>
      <c r="L163">
        <v>3.3399999999999999E-4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520.12131699999998</v>
      </c>
      <c r="I164">
        <v>0.44251699999999999</v>
      </c>
      <c r="J164" t="s">
        <v>3</v>
      </c>
      <c r="K164">
        <v>388.61345499999999</v>
      </c>
      <c r="L164">
        <v>5.2700000000000002E-4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693.48327800000004</v>
      </c>
      <c r="I165">
        <v>0.61688200000000004</v>
      </c>
      <c r="J165" t="s">
        <v>3</v>
      </c>
      <c r="K165">
        <v>518.14903300000003</v>
      </c>
      <c r="L165">
        <v>9.0200000000000002E-4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866.87361299999998</v>
      </c>
      <c r="I166">
        <v>0.86773199999999995</v>
      </c>
      <c r="J166" t="s">
        <v>3</v>
      </c>
      <c r="K166">
        <v>647.68620199999998</v>
      </c>
      <c r="L166">
        <v>9.3300000000000002E-4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1040.248257</v>
      </c>
      <c r="I167">
        <v>1.1124019999999999</v>
      </c>
      <c r="J167" t="s">
        <v>3</v>
      </c>
      <c r="K167">
        <v>777.22427700000003</v>
      </c>
      <c r="L167">
        <v>1.111E-3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1213.6550830000001</v>
      </c>
      <c r="I168">
        <v>1.428169</v>
      </c>
      <c r="J168" t="s">
        <v>3</v>
      </c>
      <c r="K168">
        <v>906.76157599999999</v>
      </c>
      <c r="L168">
        <v>1.4649999999999999E-3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1387.0223900000001</v>
      </c>
      <c r="I169">
        <v>1.714852</v>
      </c>
      <c r="J169" t="s">
        <v>3</v>
      </c>
      <c r="K169">
        <v>1036.300129</v>
      </c>
      <c r="L169">
        <v>2.065E-3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1560.423245</v>
      </c>
      <c r="I170">
        <v>1.9979830000000001</v>
      </c>
      <c r="J170" t="s">
        <v>3</v>
      </c>
      <c r="K170">
        <v>1165.8407010000001</v>
      </c>
      <c r="L170">
        <v>2.7169999999999998E-3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1733.7876980000001</v>
      </c>
      <c r="I171">
        <v>2.2953769999999998</v>
      </c>
      <c r="J171" t="s">
        <v>3</v>
      </c>
      <c r="K171">
        <v>1295.3850709999999</v>
      </c>
      <c r="L171">
        <v>3.163E-3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1907.162292</v>
      </c>
      <c r="I172">
        <v>2.7077399999999998</v>
      </c>
      <c r="J172" t="s">
        <v>3</v>
      </c>
      <c r="K172">
        <v>1424.9271189999999</v>
      </c>
      <c r="L172">
        <v>3.4060000000000002E-3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2080.5351559999999</v>
      </c>
      <c r="I173">
        <v>3.1604459999999999</v>
      </c>
      <c r="J173" t="s">
        <v>3</v>
      </c>
      <c r="K173">
        <v>1554.468914</v>
      </c>
      <c r="L173">
        <v>3.7820000000000002E-3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2253.9083890000002</v>
      </c>
      <c r="I174">
        <v>3.6240679999999998</v>
      </c>
      <c r="J174" t="s">
        <v>3</v>
      </c>
      <c r="K174">
        <v>1684.0142920000001</v>
      </c>
      <c r="L174">
        <v>4.9500000000000004E-3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2427.284619</v>
      </c>
      <c r="I175">
        <v>4.1400309999999996</v>
      </c>
      <c r="J175" t="s">
        <v>3</v>
      </c>
      <c r="K175">
        <v>1813.563989</v>
      </c>
      <c r="L175">
        <v>5.5059999999999996E-3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2600.6548389999998</v>
      </c>
      <c r="I176">
        <v>4.6696720000000003</v>
      </c>
      <c r="J176" t="s">
        <v>3</v>
      </c>
      <c r="K176">
        <v>1943.1127100000001</v>
      </c>
      <c r="L176">
        <v>6.3369999999999998E-3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2774.0579980000002</v>
      </c>
      <c r="I177">
        <v>5.3392920000000004</v>
      </c>
      <c r="J177" t="s">
        <v>3</v>
      </c>
      <c r="K177">
        <v>2072.6602339999999</v>
      </c>
      <c r="L177">
        <v>7.4000000000000003E-3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2947.4402540000001</v>
      </c>
      <c r="I178">
        <v>5.906085</v>
      </c>
      <c r="J178" t="s">
        <v>3</v>
      </c>
      <c r="K178">
        <v>2202.213843</v>
      </c>
      <c r="L178">
        <v>8.541E-3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3120.8343650000002</v>
      </c>
      <c r="I179">
        <v>6.5110729999999997</v>
      </c>
      <c r="J179" t="s">
        <v>3</v>
      </c>
      <c r="K179">
        <v>2331.7672849999999</v>
      </c>
      <c r="L179">
        <v>9.0469999999999995E-3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3294.2463090000001</v>
      </c>
      <c r="I180">
        <v>7.1169919999999998</v>
      </c>
      <c r="J180" t="s">
        <v>3</v>
      </c>
      <c r="K180">
        <v>2461.3224850000001</v>
      </c>
      <c r="L180">
        <v>1.0263E-2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3467.6303170000001</v>
      </c>
      <c r="I181">
        <v>7.6942110000000001</v>
      </c>
      <c r="J181" t="s">
        <v>3</v>
      </c>
      <c r="K181">
        <v>2590.8791209999999</v>
      </c>
      <c r="L181">
        <v>1.018E-2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76.239282000000003</v>
      </c>
      <c r="I182">
        <v>2.0671999999999999E-2</v>
      </c>
      <c r="J182" t="s">
        <v>3</v>
      </c>
      <c r="K182">
        <v>32.538794000000003</v>
      </c>
      <c r="L182">
        <v>5.7000000000000003E-5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152.527039</v>
      </c>
      <c r="I183">
        <v>7.0688000000000001E-2</v>
      </c>
      <c r="J183" t="s">
        <v>3</v>
      </c>
      <c r="K183">
        <v>65.074689000000006</v>
      </c>
      <c r="L183">
        <v>1.5699999999999999E-4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228.80256399999999</v>
      </c>
      <c r="I184">
        <v>0.13356999999999999</v>
      </c>
      <c r="J184" t="s">
        <v>3</v>
      </c>
      <c r="K184">
        <v>97.608851000000001</v>
      </c>
      <c r="L184">
        <v>3.0400000000000002E-4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305.095978</v>
      </c>
      <c r="I185">
        <v>0.20747199999999999</v>
      </c>
      <c r="J185" t="s">
        <v>3</v>
      </c>
      <c r="K185">
        <v>130.144904</v>
      </c>
      <c r="L185">
        <v>4.7800000000000002E-4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381.392425</v>
      </c>
      <c r="I186">
        <v>0.305977</v>
      </c>
      <c r="J186" t="s">
        <v>3</v>
      </c>
      <c r="K186">
        <v>162.679665</v>
      </c>
      <c r="L186">
        <v>7.1599999999999995E-4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457.697337</v>
      </c>
      <c r="I187">
        <v>0.42525200000000002</v>
      </c>
      <c r="J187" t="s">
        <v>3</v>
      </c>
      <c r="K187">
        <v>195.21594400000001</v>
      </c>
      <c r="L187">
        <v>9.3099999999999997E-4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533.99307699999997</v>
      </c>
      <c r="I188">
        <v>0.56910099999999997</v>
      </c>
      <c r="J188" t="s">
        <v>3</v>
      </c>
      <c r="K188">
        <v>227.74980300000001</v>
      </c>
      <c r="L188">
        <v>1.116E-3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610.27792199999999</v>
      </c>
      <c r="I189">
        <v>0.72185200000000005</v>
      </c>
      <c r="J189" t="s">
        <v>3</v>
      </c>
      <c r="K189">
        <v>260.28351300000003</v>
      </c>
      <c r="L189">
        <v>1.493E-3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686.55609700000002</v>
      </c>
      <c r="I190">
        <v>0.93504799999999999</v>
      </c>
      <c r="J190" t="s">
        <v>3</v>
      </c>
      <c r="K190">
        <v>292.817432</v>
      </c>
      <c r="L190">
        <v>1.776E-3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762.81859999999995</v>
      </c>
      <c r="I191">
        <v>1.1176809999999999</v>
      </c>
      <c r="J191" t="s">
        <v>3</v>
      </c>
      <c r="K191">
        <v>325.35244</v>
      </c>
      <c r="L191">
        <v>2.212E-3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839.080105</v>
      </c>
      <c r="I192">
        <v>1.362833</v>
      </c>
      <c r="J192" t="s">
        <v>3</v>
      </c>
      <c r="K192">
        <v>357.88637299999999</v>
      </c>
      <c r="L192">
        <v>2.4169999999999999E-3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915.36798299999998</v>
      </c>
      <c r="I193">
        <v>1.623874</v>
      </c>
      <c r="J193" t="s">
        <v>3</v>
      </c>
      <c r="K193">
        <v>390.42112900000001</v>
      </c>
      <c r="L193">
        <v>2.6740000000000002E-3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991.67414699999995</v>
      </c>
      <c r="I194">
        <v>1.8847739999999999</v>
      </c>
      <c r="J194" t="s">
        <v>3</v>
      </c>
      <c r="K194">
        <v>422.95396899999997</v>
      </c>
      <c r="L194">
        <v>3.0899999999999999E-3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1067.9651490000001</v>
      </c>
      <c r="I195">
        <v>2.1755710000000001</v>
      </c>
      <c r="J195" t="s">
        <v>3</v>
      </c>
      <c r="K195">
        <v>455.48982999999998</v>
      </c>
      <c r="L195">
        <v>3.5699999999999998E-3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1144.257527</v>
      </c>
      <c r="I196">
        <v>2.4817900000000002</v>
      </c>
      <c r="J196" t="s">
        <v>3</v>
      </c>
      <c r="K196">
        <v>488.02479899999997</v>
      </c>
      <c r="L196">
        <v>3.8969999999999999E-3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1220.5534990000001</v>
      </c>
      <c r="I197">
        <v>2.9265509999999999</v>
      </c>
      <c r="J197" t="s">
        <v>3</v>
      </c>
      <c r="K197">
        <v>520.56163300000003</v>
      </c>
      <c r="L197">
        <v>4.2560000000000002E-3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1296.8410349999999</v>
      </c>
      <c r="I198">
        <v>3.3151000000000002</v>
      </c>
      <c r="J198" t="s">
        <v>3</v>
      </c>
      <c r="K198">
        <v>553.09691999999995</v>
      </c>
      <c r="L198">
        <v>4.8820000000000001E-3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1373.1258789999999</v>
      </c>
      <c r="I199">
        <v>3.6457519999999999</v>
      </c>
      <c r="J199" t="s">
        <v>3</v>
      </c>
      <c r="K199">
        <v>585.63048500000002</v>
      </c>
      <c r="L199">
        <v>5.5589999999999997E-3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1449.440842</v>
      </c>
      <c r="I200">
        <v>4.0175729999999996</v>
      </c>
      <c r="J200" t="s">
        <v>3</v>
      </c>
      <c r="K200">
        <v>618.16675999999995</v>
      </c>
      <c r="L200">
        <v>6.0740000000000004E-3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1525.752197</v>
      </c>
      <c r="I201">
        <v>4.4300509999999997</v>
      </c>
      <c r="J201" t="s">
        <v>3</v>
      </c>
      <c r="K201">
        <v>650.70092899999997</v>
      </c>
      <c r="L201">
        <v>6.7650000000000002E-3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256.50693200000001</v>
      </c>
      <c r="I202">
        <v>2.9648999999999998E-2</v>
      </c>
      <c r="J202" t="s">
        <v>3</v>
      </c>
      <c r="K202">
        <v>213.24673799999999</v>
      </c>
      <c r="L202">
        <v>6.6950000000000004E-3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513.16395399999999</v>
      </c>
      <c r="I203">
        <v>0.107583</v>
      </c>
      <c r="J203" t="s">
        <v>3</v>
      </c>
      <c r="K203">
        <v>426.47523699999999</v>
      </c>
      <c r="L203">
        <v>2.3746E-2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769.84750499999996</v>
      </c>
      <c r="I204">
        <v>0.22817000000000001</v>
      </c>
      <c r="J204" t="s">
        <v>3</v>
      </c>
      <c r="K204">
        <v>639.71222999999998</v>
      </c>
      <c r="L204">
        <v>5.2860999999999998E-2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1026.523201</v>
      </c>
      <c r="I205">
        <v>0.41184199999999999</v>
      </c>
      <c r="J205" t="s">
        <v>3</v>
      </c>
      <c r="K205">
        <v>852.94538699999998</v>
      </c>
      <c r="L205">
        <v>9.2884999999999995E-2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1283.188232</v>
      </c>
      <c r="I206">
        <v>0.63256000000000001</v>
      </c>
      <c r="J206" t="s">
        <v>3</v>
      </c>
      <c r="K206">
        <v>1066.1826390000001</v>
      </c>
      <c r="L206">
        <v>0.14283100000000001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1539.8511209999999</v>
      </c>
      <c r="I207">
        <v>0.917655</v>
      </c>
      <c r="J207" t="s">
        <v>3</v>
      </c>
      <c r="K207">
        <v>1279.4204319999999</v>
      </c>
      <c r="L207">
        <v>0.20755899999999999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1796.5292380000001</v>
      </c>
      <c r="I208">
        <v>1.244748</v>
      </c>
      <c r="J208" t="s">
        <v>3</v>
      </c>
      <c r="K208">
        <v>1492.655608</v>
      </c>
      <c r="L208">
        <v>0.28254499999999999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2053.210513</v>
      </c>
      <c r="I209">
        <v>1.663813</v>
      </c>
      <c r="J209" t="s">
        <v>3</v>
      </c>
      <c r="K209">
        <v>1705.8947390000001</v>
      </c>
      <c r="L209">
        <v>0.35805900000000002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2309.8952490000001</v>
      </c>
      <c r="I210">
        <v>2.075745</v>
      </c>
      <c r="J210" t="s">
        <v>3</v>
      </c>
      <c r="K210">
        <v>1919.1395480000001</v>
      </c>
      <c r="L210">
        <v>0.44900499999999999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2566.5905809999999</v>
      </c>
      <c r="I211">
        <v>2.546621</v>
      </c>
      <c r="J211" t="s">
        <v>3</v>
      </c>
      <c r="K211">
        <v>2132.3834769999999</v>
      </c>
      <c r="L211">
        <v>0.54991699999999999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2823.2649510000001</v>
      </c>
      <c r="I212">
        <v>3.097029</v>
      </c>
      <c r="J212" t="s">
        <v>3</v>
      </c>
      <c r="K212">
        <v>2345.6230959999998</v>
      </c>
      <c r="L212">
        <v>0.65015299999999998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3079.944058</v>
      </c>
      <c r="I213">
        <v>3.7060179999999998</v>
      </c>
      <c r="J213" t="s">
        <v>3</v>
      </c>
      <c r="K213">
        <v>2558.864912</v>
      </c>
      <c r="L213">
        <v>0.75513399999999997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3336.626714</v>
      </c>
      <c r="I214">
        <v>4.2920749999999996</v>
      </c>
      <c r="J214" t="s">
        <v>3</v>
      </c>
      <c r="K214">
        <v>2772.1068019999998</v>
      </c>
      <c r="L214">
        <v>0.868757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3593.3107129999999</v>
      </c>
      <c r="I215">
        <v>5.019622</v>
      </c>
      <c r="J215" t="s">
        <v>3</v>
      </c>
      <c r="K215">
        <v>2985.3512599999999</v>
      </c>
      <c r="L215">
        <v>1.006097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3849.987803</v>
      </c>
      <c r="I216">
        <v>5.7383059999999997</v>
      </c>
      <c r="J216" t="s">
        <v>3</v>
      </c>
      <c r="K216">
        <v>3198.5979050000001</v>
      </c>
      <c r="L216">
        <v>1.1555660000000001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4106.6689059999999</v>
      </c>
      <c r="I217">
        <v>6.6029049999999998</v>
      </c>
      <c r="J217" t="s">
        <v>3</v>
      </c>
      <c r="K217">
        <v>3411.8430370000001</v>
      </c>
      <c r="L217">
        <v>1.3116699999999999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4363.3703029999997</v>
      </c>
      <c r="I218">
        <v>7.4496830000000003</v>
      </c>
      <c r="J218" t="s">
        <v>3</v>
      </c>
      <c r="K218">
        <v>3625.0938529999999</v>
      </c>
      <c r="L218">
        <v>1.4855130000000001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4620.0505469999998</v>
      </c>
      <c r="I219">
        <v>8.3264659999999999</v>
      </c>
      <c r="J219" t="s">
        <v>3</v>
      </c>
      <c r="K219">
        <v>3838.3422310000001</v>
      </c>
      <c r="L219">
        <v>1.6718390000000001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4876.7210940000004</v>
      </c>
      <c r="I220">
        <v>9.2535319999999999</v>
      </c>
      <c r="J220" t="s">
        <v>3</v>
      </c>
      <c r="K220">
        <v>4051.5811039999999</v>
      </c>
      <c r="L220">
        <v>1.878263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5133.4047950000004</v>
      </c>
      <c r="I221">
        <v>10.282579</v>
      </c>
      <c r="J221" t="s">
        <v>3</v>
      </c>
      <c r="K221">
        <v>4264.8290040000002</v>
      </c>
      <c r="L221">
        <v>2.0943109999999998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245.912137</v>
      </c>
      <c r="I222">
        <v>2.3782999999999999E-2</v>
      </c>
      <c r="J222" t="s">
        <v>3</v>
      </c>
      <c r="K222">
        <v>202.618694</v>
      </c>
      <c r="L222">
        <v>7.7840000000000001E-3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491.95987200000002</v>
      </c>
      <c r="I223">
        <v>9.1412999999999994E-2</v>
      </c>
      <c r="J223" t="s">
        <v>3</v>
      </c>
      <c r="K223">
        <v>405.24113499999999</v>
      </c>
      <c r="L223">
        <v>2.7640999999999999E-2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738.032466</v>
      </c>
      <c r="I224">
        <v>0.19789399999999999</v>
      </c>
      <c r="J224" t="s">
        <v>3</v>
      </c>
      <c r="K224">
        <v>607.86462400000005</v>
      </c>
      <c r="L224">
        <v>6.1323000000000003E-2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984.09593500000005</v>
      </c>
      <c r="I225">
        <v>0.365062</v>
      </c>
      <c r="J225" t="s">
        <v>3</v>
      </c>
      <c r="K225">
        <v>810.48404400000004</v>
      </c>
      <c r="L225">
        <v>0.112319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1230.1685230000001</v>
      </c>
      <c r="I226">
        <v>0.56403000000000003</v>
      </c>
      <c r="J226" t="s">
        <v>3</v>
      </c>
      <c r="K226">
        <v>1013.103939</v>
      </c>
      <c r="L226">
        <v>0.17366599999999999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1476.20207</v>
      </c>
      <c r="I227">
        <v>0.81018299999999999</v>
      </c>
      <c r="J227" t="s">
        <v>3</v>
      </c>
      <c r="K227">
        <v>1215.725623</v>
      </c>
      <c r="L227">
        <v>0.247004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1722.247554</v>
      </c>
      <c r="I228">
        <v>1.0547930000000001</v>
      </c>
      <c r="J228" t="s">
        <v>3</v>
      </c>
      <c r="K228">
        <v>1418.3485330000001</v>
      </c>
      <c r="L228">
        <v>0.33507799999999999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1968.322036</v>
      </c>
      <c r="I229">
        <v>1.399394</v>
      </c>
      <c r="J229" t="s">
        <v>3</v>
      </c>
      <c r="K229">
        <v>1620.96803</v>
      </c>
      <c r="L229">
        <v>0.43048599999999998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2214.385366</v>
      </c>
      <c r="I230">
        <v>1.7431019999999999</v>
      </c>
      <c r="J230" t="s">
        <v>3</v>
      </c>
      <c r="K230">
        <v>1823.5874409999999</v>
      </c>
      <c r="L230">
        <v>0.55252699999999999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2460.4520900000002</v>
      </c>
      <c r="I231">
        <v>2.0766140000000002</v>
      </c>
      <c r="J231" t="s">
        <v>3</v>
      </c>
      <c r="K231">
        <v>2026.2130830000001</v>
      </c>
      <c r="L231">
        <v>0.67850500000000002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2706.5142190000001</v>
      </c>
      <c r="I232">
        <v>2.4328949999999998</v>
      </c>
      <c r="J232" t="s">
        <v>3</v>
      </c>
      <c r="K232">
        <v>2228.8397660000001</v>
      </c>
      <c r="L232">
        <v>0.81729300000000005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2952.5581010000001</v>
      </c>
      <c r="I233">
        <v>2.8849619999999998</v>
      </c>
      <c r="J233" t="s">
        <v>3</v>
      </c>
      <c r="K233">
        <v>2431.466797</v>
      </c>
      <c r="L233">
        <v>0.95855299999999999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3198.6237259999998</v>
      </c>
      <c r="I234">
        <v>3.347966</v>
      </c>
      <c r="J234" t="s">
        <v>3</v>
      </c>
      <c r="K234">
        <v>2634.0892330000001</v>
      </c>
      <c r="L234">
        <v>1.1174839999999999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3444.669312</v>
      </c>
      <c r="I235">
        <v>3.9276990000000001</v>
      </c>
      <c r="J235" t="s">
        <v>3</v>
      </c>
      <c r="K235">
        <v>2836.7136820000001</v>
      </c>
      <c r="L235">
        <v>1.288249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3690.7185009999998</v>
      </c>
      <c r="I236">
        <v>4.5637460000000001</v>
      </c>
      <c r="J236" t="s">
        <v>3</v>
      </c>
      <c r="K236">
        <v>3039.3427339999998</v>
      </c>
      <c r="L236">
        <v>1.4971190000000001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3936.759736</v>
      </c>
      <c r="I237">
        <v>5.346965</v>
      </c>
      <c r="J237" t="s">
        <v>3</v>
      </c>
      <c r="K237">
        <v>3241.9725539999999</v>
      </c>
      <c r="L237">
        <v>1.73837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4182.8088090000001</v>
      </c>
      <c r="I238">
        <v>6.0593409999999999</v>
      </c>
      <c r="J238" t="s">
        <v>3</v>
      </c>
      <c r="K238">
        <v>3444.5928319999998</v>
      </c>
      <c r="L238">
        <v>1.989727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4428.8580179999999</v>
      </c>
      <c r="I239">
        <v>6.8997640000000002</v>
      </c>
      <c r="J239" t="s">
        <v>3</v>
      </c>
      <c r="K239">
        <v>3647.2139109999998</v>
      </c>
      <c r="L239">
        <v>2.2656339999999999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4674.9075389999998</v>
      </c>
      <c r="I240">
        <v>7.7546949999999999</v>
      </c>
      <c r="J240" t="s">
        <v>3</v>
      </c>
      <c r="K240">
        <v>3849.8338229999999</v>
      </c>
      <c r="L240">
        <v>2.5516839999999998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4920.9556050000001</v>
      </c>
      <c r="I241">
        <v>8.7899709999999995</v>
      </c>
      <c r="J241" t="s">
        <v>3</v>
      </c>
      <c r="K241">
        <v>4052.4575239999999</v>
      </c>
      <c r="L241">
        <v>2.8296779999999999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252.984544</v>
      </c>
      <c r="I242">
        <v>1.8203E-2</v>
      </c>
      <c r="J242" t="s">
        <v>3</v>
      </c>
      <c r="K242">
        <v>204.972094</v>
      </c>
      <c r="L242">
        <v>5.1599999999999997E-4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506.21558199999998</v>
      </c>
      <c r="I243">
        <v>5.0507000000000003E-2</v>
      </c>
      <c r="J243" t="s">
        <v>3</v>
      </c>
      <c r="K243">
        <v>409.88507900000002</v>
      </c>
      <c r="L243">
        <v>1.8240000000000001E-3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759.45130500000005</v>
      </c>
      <c r="I244">
        <v>0.101058</v>
      </c>
      <c r="J244" t="s">
        <v>3</v>
      </c>
      <c r="K244">
        <v>614.80915000000005</v>
      </c>
      <c r="L244">
        <v>4.411E-3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1012.679835</v>
      </c>
      <c r="I245">
        <v>0.164437</v>
      </c>
      <c r="J245" t="s">
        <v>3</v>
      </c>
      <c r="K245">
        <v>819.73688000000004</v>
      </c>
      <c r="L245">
        <v>7.3670000000000003E-3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1265.932808</v>
      </c>
      <c r="I246">
        <v>0.25697999999999999</v>
      </c>
      <c r="J246" t="s">
        <v>3</v>
      </c>
      <c r="K246">
        <v>1024.666772</v>
      </c>
      <c r="L246">
        <v>1.0669E-2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1519.1723139999999</v>
      </c>
      <c r="I247">
        <v>0.31179600000000002</v>
      </c>
      <c r="J247" t="s">
        <v>3</v>
      </c>
      <c r="K247">
        <v>1229.5948539999999</v>
      </c>
      <c r="L247">
        <v>1.4075000000000001E-2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1772.3951730000001</v>
      </c>
      <c r="I248">
        <v>0.376355</v>
      </c>
      <c r="J248" t="s">
        <v>3</v>
      </c>
      <c r="K248">
        <v>1434.5240140000001</v>
      </c>
      <c r="L248">
        <v>1.8273000000000001E-2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2025.6056759999999</v>
      </c>
      <c r="I249">
        <v>0.50734599999999996</v>
      </c>
      <c r="J249" t="s">
        <v>3</v>
      </c>
      <c r="K249">
        <v>1639.4514919999999</v>
      </c>
      <c r="L249">
        <v>2.3272999999999999E-2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2278.822275</v>
      </c>
      <c r="I250">
        <v>0.66253300000000004</v>
      </c>
      <c r="J250" t="s">
        <v>3</v>
      </c>
      <c r="K250">
        <v>1844.3801249999999</v>
      </c>
      <c r="L250">
        <v>3.0377999999999999E-2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2532.0406539999999</v>
      </c>
      <c r="I251">
        <v>0.81146099999999999</v>
      </c>
      <c r="J251" t="s">
        <v>3</v>
      </c>
      <c r="K251">
        <v>2049.3046479999998</v>
      </c>
      <c r="L251">
        <v>3.7557E-2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2785.2638919999999</v>
      </c>
      <c r="I252">
        <v>0.95228900000000005</v>
      </c>
      <c r="J252" t="s">
        <v>3</v>
      </c>
      <c r="K252">
        <v>2254.2273140000002</v>
      </c>
      <c r="L252">
        <v>4.3539000000000001E-2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3038.470703</v>
      </c>
      <c r="I253">
        <v>1.0911709999999999</v>
      </c>
      <c r="J253" t="s">
        <v>3</v>
      </c>
      <c r="K253">
        <v>2459.151108</v>
      </c>
      <c r="L253">
        <v>5.0198E-2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3291.669312</v>
      </c>
      <c r="I254">
        <v>1.248011</v>
      </c>
      <c r="J254" t="s">
        <v>3</v>
      </c>
      <c r="K254">
        <v>2664.0759330000001</v>
      </c>
      <c r="L254">
        <v>5.8994999999999999E-2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3544.882368</v>
      </c>
      <c r="I255">
        <v>1.3960969999999999</v>
      </c>
      <c r="J255" t="s">
        <v>3</v>
      </c>
      <c r="K255">
        <v>2869.0009129999999</v>
      </c>
      <c r="L255">
        <v>6.7815E-2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3798.0773389999999</v>
      </c>
      <c r="I256">
        <v>1.578781</v>
      </c>
      <c r="J256" t="s">
        <v>3</v>
      </c>
      <c r="K256">
        <v>3073.9294629999999</v>
      </c>
      <c r="L256">
        <v>7.6165999999999998E-2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4051.2858540000002</v>
      </c>
      <c r="I257">
        <v>1.7689999999999999</v>
      </c>
      <c r="J257" t="s">
        <v>3</v>
      </c>
      <c r="K257">
        <v>3278.8544339999999</v>
      </c>
      <c r="L257">
        <v>8.5604E-2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4304.494678</v>
      </c>
      <c r="I258">
        <v>1.9333419999999999</v>
      </c>
      <c r="J258" t="s">
        <v>3</v>
      </c>
      <c r="K258">
        <v>3483.7798830000002</v>
      </c>
      <c r="L258">
        <v>9.3506000000000006E-2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4557.7251269999997</v>
      </c>
      <c r="I259">
        <v>2.1850200000000002</v>
      </c>
      <c r="J259" t="s">
        <v>3</v>
      </c>
      <c r="K259">
        <v>3688.706792</v>
      </c>
      <c r="L259">
        <v>0.103732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4810.9566889999996</v>
      </c>
      <c r="I260">
        <v>2.3517540000000001</v>
      </c>
      <c r="J260" t="s">
        <v>3</v>
      </c>
      <c r="K260">
        <v>3893.6393309999999</v>
      </c>
      <c r="L260">
        <v>0.11626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5064.1950100000004</v>
      </c>
      <c r="I261">
        <v>2.5900569999999998</v>
      </c>
      <c r="J261" t="s">
        <v>3</v>
      </c>
      <c r="K261">
        <v>4098.572588</v>
      </c>
      <c r="L261">
        <v>0.12886400000000001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199.68541300000001</v>
      </c>
      <c r="I262">
        <v>15.680173999999999</v>
      </c>
      <c r="J262" t="s">
        <v>3</v>
      </c>
      <c r="K262">
        <v>196.18787399999999</v>
      </c>
      <c r="L262">
        <v>15.564607000000001</v>
      </c>
      <c r="M262" t="s">
        <v>4</v>
      </c>
      <c r="N262">
        <v>8.6728719999999999</v>
      </c>
      <c r="O262">
        <v>3.8587999999999997E-2</v>
      </c>
      <c r="P262" t="s">
        <v>5</v>
      </c>
      <c r="Q262">
        <v>12.636177</v>
      </c>
      <c r="R262">
        <v>7.7830999999999997E-2</v>
      </c>
      <c r="S262" t="s">
        <v>6</v>
      </c>
      <c r="T262">
        <v>3.2393589999999999</v>
      </c>
      <c r="U262">
        <v>1.8303E-2</v>
      </c>
      <c r="V262" t="s">
        <v>7</v>
      </c>
      <c r="W262">
        <v>2.8942920000000001</v>
      </c>
      <c r="X262">
        <v>1.1054E-2</v>
      </c>
      <c r="Y262" t="s">
        <v>8</v>
      </c>
      <c r="Z262">
        <v>5.1922689999999996</v>
      </c>
      <c r="AA262">
        <v>1.5073E-2</v>
      </c>
      <c r="AB262" t="s">
        <v>9</v>
      </c>
      <c r="AC262">
        <v>173.92334</v>
      </c>
      <c r="AD262">
        <v>13.96381</v>
      </c>
      <c r="AE262" t="s">
        <v>10</v>
      </c>
      <c r="AF262">
        <v>0.181589</v>
      </c>
      <c r="AG262">
        <v>1.16E-4</v>
      </c>
      <c r="AH262" t="s">
        <v>11</v>
      </c>
      <c r="AI262">
        <v>0.81598300000000001</v>
      </c>
      <c r="AJ262">
        <v>1.3799999999999999E-4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399.25099499999999</v>
      </c>
      <c r="I263">
        <v>67.357698999999997</v>
      </c>
      <c r="J263" t="s">
        <v>3</v>
      </c>
      <c r="K263">
        <v>392.26865199999997</v>
      </c>
      <c r="L263">
        <v>66.888407000000001</v>
      </c>
      <c r="M263" t="s">
        <v>4</v>
      </c>
      <c r="N263">
        <v>17.298704000000001</v>
      </c>
      <c r="O263">
        <v>0.110501</v>
      </c>
      <c r="P263" t="s">
        <v>5</v>
      </c>
      <c r="Q263">
        <v>25.182131999999999</v>
      </c>
      <c r="R263">
        <v>0.13178500000000001</v>
      </c>
      <c r="S263" t="s">
        <v>6</v>
      </c>
      <c r="T263">
        <v>6.4508919999999996</v>
      </c>
      <c r="U263">
        <v>2.4115999999999999E-2</v>
      </c>
      <c r="V263" t="s">
        <v>7</v>
      </c>
      <c r="W263">
        <v>5.7857099999999999</v>
      </c>
      <c r="X263">
        <v>2.1382999999999999E-2</v>
      </c>
      <c r="Y263" t="s">
        <v>8</v>
      </c>
      <c r="Z263">
        <v>10.33371</v>
      </c>
      <c r="AA263">
        <v>2.9288000000000002E-2</v>
      </c>
      <c r="AB263" t="s">
        <v>9</v>
      </c>
      <c r="AC263">
        <v>347.87942299999997</v>
      </c>
      <c r="AD263">
        <v>60.996420000000001</v>
      </c>
      <c r="AE263" t="s">
        <v>10</v>
      </c>
      <c r="AF263">
        <v>0.176791</v>
      </c>
      <c r="AG263">
        <v>9.2E-5</v>
      </c>
      <c r="AH263" t="s">
        <v>11</v>
      </c>
      <c r="AI263">
        <v>0.82447000000000004</v>
      </c>
      <c r="AJ263">
        <v>1.4300000000000001E-4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599.01842299999998</v>
      </c>
      <c r="I264">
        <v>103.536644</v>
      </c>
      <c r="J264" t="s">
        <v>3</v>
      </c>
      <c r="K264">
        <v>588.52973599999996</v>
      </c>
      <c r="L264">
        <v>102.646907</v>
      </c>
      <c r="M264" t="s">
        <v>4</v>
      </c>
      <c r="N264">
        <v>26.012595999999998</v>
      </c>
      <c r="O264">
        <v>0.17404900000000001</v>
      </c>
      <c r="P264" t="s">
        <v>5</v>
      </c>
      <c r="Q264">
        <v>37.768475000000002</v>
      </c>
      <c r="R264">
        <v>0.243837</v>
      </c>
      <c r="S264" t="s">
        <v>6</v>
      </c>
      <c r="T264">
        <v>9.674963</v>
      </c>
      <c r="U264">
        <v>3.3908000000000001E-2</v>
      </c>
      <c r="V264" t="s">
        <v>7</v>
      </c>
      <c r="W264">
        <v>8.6613229999999994</v>
      </c>
      <c r="X264">
        <v>3.9176999999999997E-2</v>
      </c>
      <c r="Y264" t="s">
        <v>8</v>
      </c>
      <c r="Z264">
        <v>15.524502999999999</v>
      </c>
      <c r="AA264">
        <v>6.1098E-2</v>
      </c>
      <c r="AB264" t="s">
        <v>9</v>
      </c>
      <c r="AC264">
        <v>521.88098000000002</v>
      </c>
      <c r="AD264">
        <v>95.092029999999994</v>
      </c>
      <c r="AE264" t="s">
        <v>10</v>
      </c>
      <c r="AF264">
        <v>0.17535899999999999</v>
      </c>
      <c r="AG264">
        <v>9.2999999999999997E-5</v>
      </c>
      <c r="AH264" t="s">
        <v>11</v>
      </c>
      <c r="AI264">
        <v>0.83108400000000004</v>
      </c>
      <c r="AJ264">
        <v>8.8999999999999995E-5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799.03711999999996</v>
      </c>
      <c r="I265">
        <v>145.36653799999999</v>
      </c>
      <c r="J265" t="s">
        <v>3</v>
      </c>
      <c r="K265">
        <v>785.05986800000005</v>
      </c>
      <c r="L265">
        <v>143.64727099999999</v>
      </c>
      <c r="M265" t="s">
        <v>4</v>
      </c>
      <c r="N265">
        <v>34.718544000000001</v>
      </c>
      <c r="O265">
        <v>0.35140199999999999</v>
      </c>
      <c r="P265" t="s">
        <v>5</v>
      </c>
      <c r="Q265">
        <v>50.327899000000002</v>
      </c>
      <c r="R265">
        <v>0.38249</v>
      </c>
      <c r="S265" t="s">
        <v>6</v>
      </c>
      <c r="T265">
        <v>12.883264</v>
      </c>
      <c r="U265">
        <v>3.9759999999999997E-2</v>
      </c>
      <c r="V265" t="s">
        <v>7</v>
      </c>
      <c r="W265">
        <v>11.552811</v>
      </c>
      <c r="X265">
        <v>6.2232999999999997E-2</v>
      </c>
      <c r="Y265" t="s">
        <v>8</v>
      </c>
      <c r="Z265">
        <v>20.703128</v>
      </c>
      <c r="AA265">
        <v>0.10648299999999999</v>
      </c>
      <c r="AB265" t="s">
        <v>9</v>
      </c>
      <c r="AC265">
        <v>696.18803000000003</v>
      </c>
      <c r="AD265">
        <v>129.14823100000001</v>
      </c>
      <c r="AE265" t="s">
        <v>10</v>
      </c>
      <c r="AF265">
        <v>0.17472299999999999</v>
      </c>
      <c r="AG265">
        <v>9.2E-5</v>
      </c>
      <c r="AH265" t="s">
        <v>11</v>
      </c>
      <c r="AI265">
        <v>0.833847</v>
      </c>
      <c r="AJ265">
        <v>7.7000000000000001E-5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998.89665500000001</v>
      </c>
      <c r="I266">
        <v>202.91900899999999</v>
      </c>
      <c r="J266" t="s">
        <v>3</v>
      </c>
      <c r="K266">
        <v>981.422234</v>
      </c>
      <c r="L266">
        <v>199.923068</v>
      </c>
      <c r="M266" t="s">
        <v>4</v>
      </c>
      <c r="N266">
        <v>43.362960000000001</v>
      </c>
      <c r="O266">
        <v>0.57606800000000002</v>
      </c>
      <c r="P266" t="s">
        <v>5</v>
      </c>
      <c r="Q266">
        <v>62.887645999999997</v>
      </c>
      <c r="R266">
        <v>0.60551999999999995</v>
      </c>
      <c r="S266" t="s">
        <v>6</v>
      </c>
      <c r="T266">
        <v>16.093980999999999</v>
      </c>
      <c r="U266">
        <v>5.4644999999999999E-2</v>
      </c>
      <c r="V266" t="s">
        <v>7</v>
      </c>
      <c r="W266">
        <v>14.464392</v>
      </c>
      <c r="X266">
        <v>9.5590999999999995E-2</v>
      </c>
      <c r="Y266" t="s">
        <v>8</v>
      </c>
      <c r="Z266">
        <v>25.847794</v>
      </c>
      <c r="AA266">
        <v>0.17052999999999999</v>
      </c>
      <c r="AB266" t="s">
        <v>9</v>
      </c>
      <c r="AC266">
        <v>870.39196900000002</v>
      </c>
      <c r="AD266">
        <v>174.99989600000001</v>
      </c>
      <c r="AE266" t="s">
        <v>10</v>
      </c>
      <c r="AF266">
        <v>0.17392199999999999</v>
      </c>
      <c r="AG266">
        <v>9.3999999999999994E-5</v>
      </c>
      <c r="AH266" t="s">
        <v>11</v>
      </c>
      <c r="AI266">
        <v>0.83492999999999995</v>
      </c>
      <c r="AJ266">
        <v>6.0999999999999999E-5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1198.544866</v>
      </c>
      <c r="I267">
        <v>275.360298</v>
      </c>
      <c r="J267" t="s">
        <v>3</v>
      </c>
      <c r="K267">
        <v>1177.579268</v>
      </c>
      <c r="L267">
        <v>271.06612799999999</v>
      </c>
      <c r="M267" t="s">
        <v>4</v>
      </c>
      <c r="N267">
        <v>51.993808000000001</v>
      </c>
      <c r="O267">
        <v>0.793879</v>
      </c>
      <c r="P267" t="s">
        <v>5</v>
      </c>
      <c r="Q267">
        <v>75.413214999999994</v>
      </c>
      <c r="R267">
        <v>0.82476400000000005</v>
      </c>
      <c r="S267" t="s">
        <v>6</v>
      </c>
      <c r="T267">
        <v>19.292895000000001</v>
      </c>
      <c r="U267">
        <v>6.5263000000000002E-2</v>
      </c>
      <c r="V267" t="s">
        <v>7</v>
      </c>
      <c r="W267">
        <v>17.341916000000001</v>
      </c>
      <c r="X267">
        <v>0.12850800000000001</v>
      </c>
      <c r="Y267" t="s">
        <v>8</v>
      </c>
      <c r="Z267">
        <v>30.999464</v>
      </c>
      <c r="AA267">
        <v>0.22663800000000001</v>
      </c>
      <c r="AB267" t="s">
        <v>9</v>
      </c>
      <c r="AC267">
        <v>1044.42733</v>
      </c>
      <c r="AD267">
        <v>233.93651700000001</v>
      </c>
      <c r="AE267" t="s">
        <v>10</v>
      </c>
      <c r="AF267">
        <v>0.173239</v>
      </c>
      <c r="AG267">
        <v>1.01E-4</v>
      </c>
      <c r="AH267" t="s">
        <v>11</v>
      </c>
      <c r="AI267">
        <v>0.83548199999999995</v>
      </c>
      <c r="AJ267">
        <v>5.3999999999999998E-5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1398.38446</v>
      </c>
      <c r="I268">
        <v>345.21499899999998</v>
      </c>
      <c r="J268" t="s">
        <v>3</v>
      </c>
      <c r="K268">
        <v>1373.931255</v>
      </c>
      <c r="L268">
        <v>339.72770100000002</v>
      </c>
      <c r="M268" t="s">
        <v>4</v>
      </c>
      <c r="N268">
        <v>60.653917999999997</v>
      </c>
      <c r="O268">
        <v>1.1051740000000001</v>
      </c>
      <c r="P268" t="s">
        <v>5</v>
      </c>
      <c r="Q268">
        <v>87.980169000000004</v>
      </c>
      <c r="R268">
        <v>1.0742100000000001</v>
      </c>
      <c r="S268" t="s">
        <v>6</v>
      </c>
      <c r="T268">
        <v>22.510487999999999</v>
      </c>
      <c r="U268">
        <v>8.8119000000000003E-2</v>
      </c>
      <c r="V268" t="s">
        <v>7</v>
      </c>
      <c r="W268">
        <v>20.256732</v>
      </c>
      <c r="X268">
        <v>0.159024</v>
      </c>
      <c r="Y268" t="s">
        <v>8</v>
      </c>
      <c r="Z268">
        <v>36.145513000000001</v>
      </c>
      <c r="AA268">
        <v>0.277333</v>
      </c>
      <c r="AB268" t="s">
        <v>9</v>
      </c>
      <c r="AC268">
        <v>1218.5835059999999</v>
      </c>
      <c r="AD268">
        <v>288.593278</v>
      </c>
      <c r="AE268" t="s">
        <v>10</v>
      </c>
      <c r="AF268">
        <v>0.172427</v>
      </c>
      <c r="AG268">
        <v>1.08E-4</v>
      </c>
      <c r="AH268" t="s">
        <v>11</v>
      </c>
      <c r="AI268">
        <v>0.83610600000000002</v>
      </c>
      <c r="AJ268">
        <v>4.6999999999999997E-5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1598.2469630000001</v>
      </c>
      <c r="I269">
        <v>447.31889100000001</v>
      </c>
      <c r="J269" t="s">
        <v>3</v>
      </c>
      <c r="K269">
        <v>1570.3016869999999</v>
      </c>
      <c r="L269">
        <v>440.492256</v>
      </c>
      <c r="M269" t="s">
        <v>4</v>
      </c>
      <c r="N269">
        <v>69.363353000000004</v>
      </c>
      <c r="O269">
        <v>1.3445199999999999</v>
      </c>
      <c r="P269" t="s">
        <v>5</v>
      </c>
      <c r="Q269">
        <v>100.564387</v>
      </c>
      <c r="R269">
        <v>1.285037</v>
      </c>
      <c r="S269" t="s">
        <v>6</v>
      </c>
      <c r="T269">
        <v>25.731521000000001</v>
      </c>
      <c r="U269">
        <v>0.102946</v>
      </c>
      <c r="V269" t="s">
        <v>7</v>
      </c>
      <c r="W269">
        <v>23.147217999999999</v>
      </c>
      <c r="X269">
        <v>0.19612399999999999</v>
      </c>
      <c r="Y269" t="s">
        <v>8</v>
      </c>
      <c r="Z269">
        <v>41.323928000000002</v>
      </c>
      <c r="AA269">
        <v>0.32996300000000001</v>
      </c>
      <c r="AB269" t="s">
        <v>9</v>
      </c>
      <c r="AC269">
        <v>1392.683188</v>
      </c>
      <c r="AD269">
        <v>376.995249</v>
      </c>
      <c r="AE269" t="s">
        <v>10</v>
      </c>
      <c r="AF269">
        <v>0.171934</v>
      </c>
      <c r="AG269">
        <v>1.18E-4</v>
      </c>
      <c r="AH269" t="s">
        <v>11</v>
      </c>
      <c r="AI269">
        <v>0.83680600000000005</v>
      </c>
      <c r="AJ269">
        <v>6.3999999999999997E-5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1798.2317190000001</v>
      </c>
      <c r="I270">
        <v>548.33731699999998</v>
      </c>
      <c r="J270" t="s">
        <v>3</v>
      </c>
      <c r="K270">
        <v>1766.7970949999999</v>
      </c>
      <c r="L270">
        <v>540.19035099999996</v>
      </c>
      <c r="M270" t="s">
        <v>4</v>
      </c>
      <c r="N270">
        <v>78.054147</v>
      </c>
      <c r="O270">
        <v>1.7531650000000001</v>
      </c>
      <c r="P270" t="s">
        <v>5</v>
      </c>
      <c r="Q270">
        <v>113.128022</v>
      </c>
      <c r="R270">
        <v>1.478491</v>
      </c>
      <c r="S270" t="s">
        <v>6</v>
      </c>
      <c r="T270">
        <v>28.945705</v>
      </c>
      <c r="U270">
        <v>0.128302</v>
      </c>
      <c r="V270" t="s">
        <v>7</v>
      </c>
      <c r="W270">
        <v>26.043700000000001</v>
      </c>
      <c r="X270">
        <v>0.23247999999999999</v>
      </c>
      <c r="Y270" t="s">
        <v>8</v>
      </c>
      <c r="Z270">
        <v>46.485956999999999</v>
      </c>
      <c r="AA270">
        <v>0.37793700000000002</v>
      </c>
      <c r="AB270" t="s">
        <v>9</v>
      </c>
      <c r="AC270">
        <v>1566.9546089999999</v>
      </c>
      <c r="AD270">
        <v>460.97217899999998</v>
      </c>
      <c r="AE270" t="s">
        <v>10</v>
      </c>
      <c r="AF270">
        <v>0.17017299999999999</v>
      </c>
      <c r="AG270">
        <v>1.37E-4</v>
      </c>
      <c r="AH270" t="s">
        <v>11</v>
      </c>
      <c r="AI270">
        <v>0.83716400000000002</v>
      </c>
      <c r="AJ270">
        <v>5.8E-5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1997.576362</v>
      </c>
      <c r="I271">
        <v>664.06014600000003</v>
      </c>
      <c r="J271" t="s">
        <v>3</v>
      </c>
      <c r="K271">
        <v>1962.6329370000001</v>
      </c>
      <c r="L271">
        <v>653.56565499999999</v>
      </c>
      <c r="M271" t="s">
        <v>4</v>
      </c>
      <c r="N271">
        <v>86.717761999999993</v>
      </c>
      <c r="O271">
        <v>2.2020179999999998</v>
      </c>
      <c r="P271" t="s">
        <v>5</v>
      </c>
      <c r="Q271">
        <v>125.77557899999999</v>
      </c>
      <c r="R271">
        <v>1.7954969999999999</v>
      </c>
      <c r="S271" t="s">
        <v>6</v>
      </c>
      <c r="T271">
        <v>32.178642000000004</v>
      </c>
      <c r="U271">
        <v>0.171456</v>
      </c>
      <c r="V271" t="s">
        <v>7</v>
      </c>
      <c r="W271">
        <v>28.966669</v>
      </c>
      <c r="X271">
        <v>0.26307000000000003</v>
      </c>
      <c r="Y271" t="s">
        <v>8</v>
      </c>
      <c r="Z271">
        <v>51.687908</v>
      </c>
      <c r="AA271">
        <v>0.44229400000000002</v>
      </c>
      <c r="AB271" t="s">
        <v>9</v>
      </c>
      <c r="AC271">
        <v>1740.5146239999999</v>
      </c>
      <c r="AD271">
        <v>549.32697399999995</v>
      </c>
      <c r="AE271" t="s">
        <v>10</v>
      </c>
      <c r="AF271">
        <v>0.16908200000000001</v>
      </c>
      <c r="AG271">
        <v>1.3899999999999999E-4</v>
      </c>
      <c r="AH271" t="s">
        <v>11</v>
      </c>
      <c r="AI271">
        <v>0.83724299999999996</v>
      </c>
      <c r="AJ271">
        <v>5.8E-5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2197.0229100000001</v>
      </c>
      <c r="I272">
        <v>861.48556199999996</v>
      </c>
      <c r="J272" t="s">
        <v>3</v>
      </c>
      <c r="K272">
        <v>2158.5791210000002</v>
      </c>
      <c r="L272">
        <v>848.36593500000004</v>
      </c>
      <c r="M272" t="s">
        <v>4</v>
      </c>
      <c r="N272">
        <v>95.391655</v>
      </c>
      <c r="O272">
        <v>2.560702</v>
      </c>
      <c r="P272" t="s">
        <v>5</v>
      </c>
      <c r="Q272">
        <v>138.31589299999999</v>
      </c>
      <c r="R272">
        <v>2.0733190000000001</v>
      </c>
      <c r="S272" t="s">
        <v>6</v>
      </c>
      <c r="T272">
        <v>35.389474999999997</v>
      </c>
      <c r="U272">
        <v>0.19119</v>
      </c>
      <c r="V272" t="s">
        <v>7</v>
      </c>
      <c r="W272">
        <v>31.84864</v>
      </c>
      <c r="X272">
        <v>0.27020899999999998</v>
      </c>
      <c r="Y272" t="s">
        <v>8</v>
      </c>
      <c r="Z272">
        <v>56.808390000000003</v>
      </c>
      <c r="AA272">
        <v>0.50127299999999997</v>
      </c>
      <c r="AB272" t="s">
        <v>9</v>
      </c>
      <c r="AC272">
        <v>1914.310532</v>
      </c>
      <c r="AD272">
        <v>713.88320699999997</v>
      </c>
      <c r="AE272" t="s">
        <v>10</v>
      </c>
      <c r="AF272">
        <v>0.168461</v>
      </c>
      <c r="AG272">
        <v>1.3999999999999999E-4</v>
      </c>
      <c r="AH272" t="s">
        <v>11</v>
      </c>
      <c r="AI272">
        <v>0.83789000000000002</v>
      </c>
      <c r="AJ272">
        <v>7.7000000000000001E-5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2395.7285350000002</v>
      </c>
      <c r="I273">
        <v>1161.6453120000001</v>
      </c>
      <c r="J273" t="s">
        <v>3</v>
      </c>
      <c r="K273">
        <v>2353.7639399999998</v>
      </c>
      <c r="L273">
        <v>1143.897999</v>
      </c>
      <c r="M273" t="s">
        <v>4</v>
      </c>
      <c r="N273">
        <v>104.11129</v>
      </c>
      <c r="O273">
        <v>3.1305170000000002</v>
      </c>
      <c r="P273" t="s">
        <v>5</v>
      </c>
      <c r="Q273">
        <v>150.925904</v>
      </c>
      <c r="R273">
        <v>2.40388</v>
      </c>
      <c r="S273" t="s">
        <v>6</v>
      </c>
      <c r="T273">
        <v>38.616163</v>
      </c>
      <c r="U273">
        <v>0.22881199999999999</v>
      </c>
      <c r="V273" t="s">
        <v>7</v>
      </c>
      <c r="W273">
        <v>34.726978000000003</v>
      </c>
      <c r="X273">
        <v>0.27054</v>
      </c>
      <c r="Y273" t="s">
        <v>8</v>
      </c>
      <c r="Z273">
        <v>61.982816999999997</v>
      </c>
      <c r="AA273">
        <v>0.58380299999999996</v>
      </c>
      <c r="AB273" t="s">
        <v>9</v>
      </c>
      <c r="AC273">
        <v>2087.2410009999999</v>
      </c>
      <c r="AD273">
        <v>969.70217600000001</v>
      </c>
      <c r="AE273" t="s">
        <v>10</v>
      </c>
      <c r="AF273">
        <v>0.16783400000000001</v>
      </c>
      <c r="AG273">
        <v>1.46E-4</v>
      </c>
      <c r="AH273" t="s">
        <v>11</v>
      </c>
      <c r="AI273">
        <v>0.83870100000000003</v>
      </c>
      <c r="AJ273">
        <v>9.2E-5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2595.7954439999999</v>
      </c>
      <c r="I274">
        <v>1365.769517</v>
      </c>
      <c r="J274" t="s">
        <v>3</v>
      </c>
      <c r="K274">
        <v>2550.3163530000002</v>
      </c>
      <c r="L274">
        <v>1346.4439179999999</v>
      </c>
      <c r="M274" t="s">
        <v>4</v>
      </c>
      <c r="N274">
        <v>112.876625</v>
      </c>
      <c r="O274">
        <v>3.5164930000000001</v>
      </c>
      <c r="P274" t="s">
        <v>5</v>
      </c>
      <c r="Q274">
        <v>163.59110100000001</v>
      </c>
      <c r="R274">
        <v>2.3981720000000002</v>
      </c>
      <c r="S274" t="s">
        <v>6</v>
      </c>
      <c r="T274">
        <v>41.855533999999999</v>
      </c>
      <c r="U274">
        <v>0.26631300000000002</v>
      </c>
      <c r="V274" t="s">
        <v>7</v>
      </c>
      <c r="W274">
        <v>37.605483</v>
      </c>
      <c r="X274">
        <v>0.24774599999999999</v>
      </c>
      <c r="Y274" t="s">
        <v>8</v>
      </c>
      <c r="Z274">
        <v>67.178296000000003</v>
      </c>
      <c r="AA274">
        <v>0.59438299999999999</v>
      </c>
      <c r="AB274" t="s">
        <v>9</v>
      </c>
      <c r="AC274">
        <v>2261.4255659999999</v>
      </c>
      <c r="AD274">
        <v>1154.9358239999999</v>
      </c>
      <c r="AE274" t="s">
        <v>10</v>
      </c>
      <c r="AF274">
        <v>0.16645799999999999</v>
      </c>
      <c r="AG274">
        <v>1.5300000000000001E-4</v>
      </c>
      <c r="AH274" t="s">
        <v>11</v>
      </c>
      <c r="AI274">
        <v>0.83874899999999997</v>
      </c>
      <c r="AJ274">
        <v>9.2E-5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2796.9248729999999</v>
      </c>
      <c r="I275">
        <v>1558.060802</v>
      </c>
      <c r="J275" t="s">
        <v>3</v>
      </c>
      <c r="K275">
        <v>2747.9425879999999</v>
      </c>
      <c r="L275">
        <v>1535.420249</v>
      </c>
      <c r="M275" t="s">
        <v>4</v>
      </c>
      <c r="N275">
        <v>121.62795699999999</v>
      </c>
      <c r="O275">
        <v>4.2085759999999999</v>
      </c>
      <c r="P275" t="s">
        <v>5</v>
      </c>
      <c r="Q275">
        <v>176.27489499999999</v>
      </c>
      <c r="R275">
        <v>2.5236290000000001</v>
      </c>
      <c r="S275" t="s">
        <v>6</v>
      </c>
      <c r="T275">
        <v>45.097417</v>
      </c>
      <c r="U275">
        <v>0.29686299999999999</v>
      </c>
      <c r="V275" t="s">
        <v>7</v>
      </c>
      <c r="W275">
        <v>40.489975999999999</v>
      </c>
      <c r="X275">
        <v>0.254079</v>
      </c>
      <c r="Y275" t="s">
        <v>8</v>
      </c>
      <c r="Z275">
        <v>72.333940999999996</v>
      </c>
      <c r="AA275">
        <v>0.67170399999999997</v>
      </c>
      <c r="AB275" t="s">
        <v>9</v>
      </c>
      <c r="AC275">
        <v>2436.6829980000002</v>
      </c>
      <c r="AD275">
        <v>1313.566671</v>
      </c>
      <c r="AE275" t="s">
        <v>10</v>
      </c>
      <c r="AF275">
        <v>0.16548199999999999</v>
      </c>
      <c r="AG275">
        <v>1.5300000000000001E-4</v>
      </c>
      <c r="AH275" t="s">
        <v>11</v>
      </c>
      <c r="AI275">
        <v>0.83876399999999995</v>
      </c>
      <c r="AJ275">
        <v>9.2E-5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2996.077119</v>
      </c>
      <c r="I276">
        <v>1776.1775</v>
      </c>
      <c r="J276" t="s">
        <v>3</v>
      </c>
      <c r="K276">
        <v>2943.6183590000001</v>
      </c>
      <c r="L276">
        <v>1750.865798</v>
      </c>
      <c r="M276" t="s">
        <v>4</v>
      </c>
      <c r="N276">
        <v>130.29904099999999</v>
      </c>
      <c r="O276">
        <v>4.9314260000000001</v>
      </c>
      <c r="P276" t="s">
        <v>5</v>
      </c>
      <c r="Q276">
        <v>188.840349</v>
      </c>
      <c r="R276">
        <v>2.8330579999999999</v>
      </c>
      <c r="S276" t="s">
        <v>6</v>
      </c>
      <c r="T276">
        <v>48.317819999999998</v>
      </c>
      <c r="U276">
        <v>0.33664899999999998</v>
      </c>
      <c r="V276" t="s">
        <v>7</v>
      </c>
      <c r="W276">
        <v>43.357554999999998</v>
      </c>
      <c r="X276">
        <v>0.26253199999999999</v>
      </c>
      <c r="Y276" t="s">
        <v>8</v>
      </c>
      <c r="Z276">
        <v>77.446444999999997</v>
      </c>
      <c r="AA276">
        <v>0.73987099999999995</v>
      </c>
      <c r="AB276" t="s">
        <v>9</v>
      </c>
      <c r="AC276">
        <v>2610.1909230000001</v>
      </c>
      <c r="AD276">
        <v>1493.385593</v>
      </c>
      <c r="AE276" t="s">
        <v>10</v>
      </c>
      <c r="AF276">
        <v>0.162576</v>
      </c>
      <c r="AG276">
        <v>1.56E-4</v>
      </c>
      <c r="AH276" t="s">
        <v>11</v>
      </c>
      <c r="AI276">
        <v>0.83946600000000005</v>
      </c>
      <c r="AJ276">
        <v>1.0900000000000001E-4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3195.6683939999998</v>
      </c>
      <c r="I277">
        <v>2021.9845849999999</v>
      </c>
      <c r="J277" t="s">
        <v>3</v>
      </c>
      <c r="K277">
        <v>3139.7145070000001</v>
      </c>
      <c r="L277">
        <v>1992.8733580000001</v>
      </c>
      <c r="M277" t="s">
        <v>4</v>
      </c>
      <c r="N277">
        <v>138.96451400000001</v>
      </c>
      <c r="O277">
        <v>5.5238329999999998</v>
      </c>
      <c r="P277" t="s">
        <v>5</v>
      </c>
      <c r="Q277">
        <v>201.40971400000001</v>
      </c>
      <c r="R277">
        <v>3.171557</v>
      </c>
      <c r="S277" t="s">
        <v>6</v>
      </c>
      <c r="T277">
        <v>51.532319000000001</v>
      </c>
      <c r="U277">
        <v>0.375635</v>
      </c>
      <c r="V277" t="s">
        <v>7</v>
      </c>
      <c r="W277">
        <v>46.229855000000001</v>
      </c>
      <c r="X277">
        <v>0.28430499999999997</v>
      </c>
      <c r="Y277" t="s">
        <v>8</v>
      </c>
      <c r="Z277">
        <v>82.567081000000002</v>
      </c>
      <c r="AA277">
        <v>0.83638800000000002</v>
      </c>
      <c r="AB277" t="s">
        <v>9</v>
      </c>
      <c r="AC277">
        <v>2784.12084</v>
      </c>
      <c r="AD277">
        <v>1700.644618</v>
      </c>
      <c r="AE277" t="s">
        <v>10</v>
      </c>
      <c r="AF277">
        <v>0.162464</v>
      </c>
      <c r="AG277">
        <v>1.5899999999999999E-4</v>
      </c>
      <c r="AH277" t="s">
        <v>11</v>
      </c>
      <c r="AI277">
        <v>0.84018700000000002</v>
      </c>
      <c r="AJ277">
        <v>1.22E-4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3394.5233589999998</v>
      </c>
      <c r="I278">
        <v>2261.9702000000002</v>
      </c>
      <c r="J278" t="s">
        <v>3</v>
      </c>
      <c r="K278">
        <v>3335.0796970000001</v>
      </c>
      <c r="L278">
        <v>2228.0937739999999</v>
      </c>
      <c r="M278" t="s">
        <v>4</v>
      </c>
      <c r="N278">
        <v>147.634131</v>
      </c>
      <c r="O278">
        <v>6.3468650000000002</v>
      </c>
      <c r="P278" t="s">
        <v>5</v>
      </c>
      <c r="Q278">
        <v>213.97807700000001</v>
      </c>
      <c r="R278">
        <v>3.5303689999999999</v>
      </c>
      <c r="S278" t="s">
        <v>6</v>
      </c>
      <c r="T278">
        <v>54.746924999999997</v>
      </c>
      <c r="U278">
        <v>0.410941</v>
      </c>
      <c r="V278" t="s">
        <v>7</v>
      </c>
      <c r="W278">
        <v>49.093122999999999</v>
      </c>
      <c r="X278">
        <v>0.294547</v>
      </c>
      <c r="Y278" t="s">
        <v>8</v>
      </c>
      <c r="Z278">
        <v>87.698064000000002</v>
      </c>
      <c r="AA278">
        <v>0.93114799999999998</v>
      </c>
      <c r="AB278" t="s">
        <v>9</v>
      </c>
      <c r="AC278">
        <v>2957.3189499999999</v>
      </c>
      <c r="AD278">
        <v>1896.1976979999999</v>
      </c>
      <c r="AE278" t="s">
        <v>10</v>
      </c>
      <c r="AF278">
        <v>0.162463</v>
      </c>
      <c r="AG278">
        <v>1.5899999999999999E-4</v>
      </c>
      <c r="AH278" t="s">
        <v>11</v>
      </c>
      <c r="AI278">
        <v>0.84036</v>
      </c>
      <c r="AJ278">
        <v>1.1900000000000001E-4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3594.046953</v>
      </c>
      <c r="I279">
        <v>2503.2541030000002</v>
      </c>
      <c r="J279" t="s">
        <v>3</v>
      </c>
      <c r="K279">
        <v>3531.1006590000002</v>
      </c>
      <c r="L279">
        <v>2464.9088109999998</v>
      </c>
      <c r="M279" t="s">
        <v>4</v>
      </c>
      <c r="N279">
        <v>156.34134</v>
      </c>
      <c r="O279">
        <v>6.734502</v>
      </c>
      <c r="P279" t="s">
        <v>5</v>
      </c>
      <c r="Q279">
        <v>226.64863299999999</v>
      </c>
      <c r="R279">
        <v>3.777647</v>
      </c>
      <c r="S279" t="s">
        <v>6</v>
      </c>
      <c r="T279">
        <v>57.95984</v>
      </c>
      <c r="U279">
        <v>0.430529</v>
      </c>
      <c r="V279" t="s">
        <v>7</v>
      </c>
      <c r="W279">
        <v>51.985062999999997</v>
      </c>
      <c r="X279">
        <v>0.31443300000000002</v>
      </c>
      <c r="Y279" t="s">
        <v>8</v>
      </c>
      <c r="Z279">
        <v>92.880645000000001</v>
      </c>
      <c r="AA279">
        <v>0.98876200000000003</v>
      </c>
      <c r="AB279" t="s">
        <v>9</v>
      </c>
      <c r="AC279">
        <v>3131.0347270000002</v>
      </c>
      <c r="AD279">
        <v>2103.0755239999999</v>
      </c>
      <c r="AE279" t="s">
        <v>10</v>
      </c>
      <c r="AF279">
        <v>0.161056</v>
      </c>
      <c r="AG279">
        <v>1.4999999999999999E-4</v>
      </c>
      <c r="AH279" t="s">
        <v>11</v>
      </c>
      <c r="AI279">
        <v>0.84048</v>
      </c>
      <c r="AJ279">
        <v>1.17E-4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3793.6698289999999</v>
      </c>
      <c r="I280">
        <v>2717.9734050000002</v>
      </c>
      <c r="J280" t="s">
        <v>3</v>
      </c>
      <c r="K280">
        <v>3727.2125489999999</v>
      </c>
      <c r="L280">
        <v>2675.864775</v>
      </c>
      <c r="M280" t="s">
        <v>4</v>
      </c>
      <c r="N280">
        <v>165.03437500000001</v>
      </c>
      <c r="O280">
        <v>7.3468499999999999</v>
      </c>
      <c r="P280" t="s">
        <v>5</v>
      </c>
      <c r="Q280">
        <v>239.33278000000001</v>
      </c>
      <c r="R280">
        <v>3.9561000000000002</v>
      </c>
      <c r="S280" t="s">
        <v>6</v>
      </c>
      <c r="T280">
        <v>61.200875000000003</v>
      </c>
      <c r="U280">
        <v>0.49235800000000002</v>
      </c>
      <c r="V280" t="s">
        <v>7</v>
      </c>
      <c r="W280">
        <v>54.87659</v>
      </c>
      <c r="X280">
        <v>0.32681300000000002</v>
      </c>
      <c r="Y280" t="s">
        <v>8</v>
      </c>
      <c r="Z280">
        <v>98.062252000000001</v>
      </c>
      <c r="AA280">
        <v>1.031453</v>
      </c>
      <c r="AB280" t="s">
        <v>9</v>
      </c>
      <c r="AC280">
        <v>3304.8403269999999</v>
      </c>
      <c r="AD280">
        <v>2282.0838509999999</v>
      </c>
      <c r="AE280" t="s">
        <v>10</v>
      </c>
      <c r="AF280">
        <v>0.160244</v>
      </c>
      <c r="AG280">
        <v>1.4300000000000001E-4</v>
      </c>
      <c r="AH280" t="s">
        <v>11</v>
      </c>
      <c r="AI280">
        <v>0.84062499999999996</v>
      </c>
      <c r="AJ280">
        <v>1.16E-4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3993.7926029999999</v>
      </c>
      <c r="I281">
        <v>2980.8937420000002</v>
      </c>
      <c r="J281" t="s">
        <v>3</v>
      </c>
      <c r="K281">
        <v>3923.8348580000002</v>
      </c>
      <c r="L281">
        <v>2933.723684</v>
      </c>
      <c r="M281" t="s">
        <v>4</v>
      </c>
      <c r="N281">
        <v>173.70069799999999</v>
      </c>
      <c r="O281">
        <v>8.2012429999999998</v>
      </c>
      <c r="P281" t="s">
        <v>5</v>
      </c>
      <c r="Q281">
        <v>251.94706400000001</v>
      </c>
      <c r="R281">
        <v>4.2657499999999997</v>
      </c>
      <c r="S281" t="s">
        <v>6</v>
      </c>
      <c r="T281">
        <v>64.408584000000005</v>
      </c>
      <c r="U281">
        <v>0.53003800000000001</v>
      </c>
      <c r="V281" t="s">
        <v>7</v>
      </c>
      <c r="W281">
        <v>57.770780000000002</v>
      </c>
      <c r="X281">
        <v>0.33396999999999999</v>
      </c>
      <c r="Y281" t="s">
        <v>8</v>
      </c>
      <c r="Z281">
        <v>103.20923000000001</v>
      </c>
      <c r="AA281">
        <v>1.110762</v>
      </c>
      <c r="AB281" t="s">
        <v>9</v>
      </c>
      <c r="AC281">
        <v>3479.247856</v>
      </c>
      <c r="AD281">
        <v>2496.434002</v>
      </c>
      <c r="AE281" t="s">
        <v>10</v>
      </c>
      <c r="AF281">
        <v>0.159556</v>
      </c>
      <c r="AG281">
        <v>1.3999999999999999E-4</v>
      </c>
      <c r="AH281" t="s">
        <v>11</v>
      </c>
      <c r="AI281">
        <v>0.84082100000000004</v>
      </c>
      <c r="AJ281">
        <v>1.13E-4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168.904844</v>
      </c>
      <c r="I302">
        <v>6.7999080000000003</v>
      </c>
      <c r="J302" t="s">
        <v>3</v>
      </c>
      <c r="K302">
        <v>165.412058</v>
      </c>
      <c r="L302">
        <v>6.6595719999999998</v>
      </c>
      <c r="M302" t="s">
        <v>4</v>
      </c>
      <c r="N302">
        <v>8.6929020000000001</v>
      </c>
      <c r="O302">
        <v>4.8576000000000001E-2</v>
      </c>
      <c r="P302" t="s">
        <v>5</v>
      </c>
      <c r="Q302">
        <v>0</v>
      </c>
      <c r="R302">
        <v>0</v>
      </c>
      <c r="S302" t="s">
        <v>6</v>
      </c>
      <c r="T302">
        <v>3.196574</v>
      </c>
      <c r="U302">
        <v>1.861E-3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0.18289900000000001</v>
      </c>
      <c r="AD302">
        <v>9.2999999999999997E-5</v>
      </c>
      <c r="AE302" t="s">
        <v>10</v>
      </c>
      <c r="AF302">
        <v>0</v>
      </c>
      <c r="AG302">
        <v>0</v>
      </c>
      <c r="AH302" t="s">
        <v>11</v>
      </c>
      <c r="AI302">
        <v>0.81328199999999995</v>
      </c>
      <c r="AJ302">
        <v>1.2799999999999999E-4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337.49338699999998</v>
      </c>
      <c r="I303">
        <v>30.026033999999999</v>
      </c>
      <c r="J303" t="s">
        <v>3</v>
      </c>
      <c r="K303">
        <v>330.50295999999997</v>
      </c>
      <c r="L303">
        <v>29.195018999999998</v>
      </c>
      <c r="M303" t="s">
        <v>4</v>
      </c>
      <c r="N303">
        <v>17.350292</v>
      </c>
      <c r="O303">
        <v>0.215253</v>
      </c>
      <c r="P303" t="s">
        <v>5</v>
      </c>
      <c r="Q303">
        <v>0</v>
      </c>
      <c r="R303">
        <v>0</v>
      </c>
      <c r="S303" t="s">
        <v>6</v>
      </c>
      <c r="T303">
        <v>6.4049379999999996</v>
      </c>
      <c r="U303">
        <v>8.8760000000000002E-3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0.17761399999999999</v>
      </c>
      <c r="AD303">
        <v>6.3E-5</v>
      </c>
      <c r="AE303" t="s">
        <v>10</v>
      </c>
      <c r="AF303">
        <v>0</v>
      </c>
      <c r="AG303">
        <v>0</v>
      </c>
      <c r="AH303" t="s">
        <v>11</v>
      </c>
      <c r="AI303">
        <v>0.81676099999999996</v>
      </c>
      <c r="AJ303">
        <v>1.9000000000000001E-4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505.87796100000003</v>
      </c>
      <c r="I304">
        <v>63.643008000000002</v>
      </c>
      <c r="J304" t="s">
        <v>3</v>
      </c>
      <c r="K304">
        <v>495.39172000000002</v>
      </c>
      <c r="L304">
        <v>61.647060000000003</v>
      </c>
      <c r="M304" t="s">
        <v>4</v>
      </c>
      <c r="N304">
        <v>25.992062000000001</v>
      </c>
      <c r="O304">
        <v>0.468692</v>
      </c>
      <c r="P304" t="s">
        <v>5</v>
      </c>
      <c r="Q304">
        <v>0</v>
      </c>
      <c r="R304">
        <v>0</v>
      </c>
      <c r="S304" t="s">
        <v>6</v>
      </c>
      <c r="T304">
        <v>9.6060909999999993</v>
      </c>
      <c r="U304">
        <v>1.8438E-2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0.17630499999999999</v>
      </c>
      <c r="AD304">
        <v>7.8999999999999996E-5</v>
      </c>
      <c r="AE304" t="s">
        <v>10</v>
      </c>
      <c r="AF304">
        <v>0</v>
      </c>
      <c r="AG304">
        <v>0</v>
      </c>
      <c r="AH304" t="s">
        <v>11</v>
      </c>
      <c r="AI304">
        <v>0.82210899999999998</v>
      </c>
      <c r="AJ304">
        <v>2.0100000000000001E-4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674.60469599999999</v>
      </c>
      <c r="I305">
        <v>110.37958999999999</v>
      </c>
      <c r="J305" t="s">
        <v>3</v>
      </c>
      <c r="K305">
        <v>660.60639400000002</v>
      </c>
      <c r="L305">
        <v>106.891858</v>
      </c>
      <c r="M305" t="s">
        <v>4</v>
      </c>
      <c r="N305">
        <v>34.657828000000002</v>
      </c>
      <c r="O305">
        <v>0.83452599999999999</v>
      </c>
      <c r="P305" t="s">
        <v>5</v>
      </c>
      <c r="Q305">
        <v>0</v>
      </c>
      <c r="R305">
        <v>0</v>
      </c>
      <c r="S305" t="s">
        <v>6</v>
      </c>
      <c r="T305">
        <v>12.808279000000001</v>
      </c>
      <c r="U305">
        <v>2.4118000000000001E-2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0.17491399999999999</v>
      </c>
      <c r="AD305">
        <v>9.7E-5</v>
      </c>
      <c r="AE305" t="s">
        <v>10</v>
      </c>
      <c r="AF305">
        <v>0</v>
      </c>
      <c r="AG305">
        <v>0</v>
      </c>
      <c r="AH305" t="s">
        <v>11</v>
      </c>
      <c r="AI305">
        <v>0.82499999999999996</v>
      </c>
      <c r="AJ305">
        <v>1.7799999999999999E-4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843.442633</v>
      </c>
      <c r="I306">
        <v>172.893621</v>
      </c>
      <c r="J306" t="s">
        <v>3</v>
      </c>
      <c r="K306">
        <v>825.94065899999998</v>
      </c>
      <c r="L306">
        <v>167.28958299999999</v>
      </c>
      <c r="M306" t="s">
        <v>4</v>
      </c>
      <c r="N306">
        <v>43.355414000000003</v>
      </c>
      <c r="O306">
        <v>1.33334</v>
      </c>
      <c r="P306" t="s">
        <v>5</v>
      </c>
      <c r="Q306">
        <v>0</v>
      </c>
      <c r="R306">
        <v>0</v>
      </c>
      <c r="S306" t="s">
        <v>6</v>
      </c>
      <c r="T306">
        <v>16.023012000000001</v>
      </c>
      <c r="U306">
        <v>3.8051000000000001E-2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0.173842</v>
      </c>
      <c r="AD306">
        <v>1.11E-4</v>
      </c>
      <c r="AE306" t="s">
        <v>10</v>
      </c>
      <c r="AF306">
        <v>0</v>
      </c>
      <c r="AG306">
        <v>0</v>
      </c>
      <c r="AH306" t="s">
        <v>11</v>
      </c>
      <c r="AI306">
        <v>0.82855000000000001</v>
      </c>
      <c r="AJ306">
        <v>1.4100000000000001E-4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1012.182631</v>
      </c>
      <c r="I307">
        <v>255.07136700000001</v>
      </c>
      <c r="J307" t="s">
        <v>3</v>
      </c>
      <c r="K307">
        <v>991.18369299999995</v>
      </c>
      <c r="L307">
        <v>247.091984</v>
      </c>
      <c r="M307" t="s">
        <v>4</v>
      </c>
      <c r="N307">
        <v>52.036320000000003</v>
      </c>
      <c r="O307">
        <v>1.9851749999999999</v>
      </c>
      <c r="P307" t="s">
        <v>5</v>
      </c>
      <c r="Q307">
        <v>0</v>
      </c>
      <c r="R307">
        <v>0</v>
      </c>
      <c r="S307" t="s">
        <v>6</v>
      </c>
      <c r="T307">
        <v>19.239208999999999</v>
      </c>
      <c r="U307">
        <v>6.3084000000000001E-2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0.173148</v>
      </c>
      <c r="AD307">
        <v>1.25E-4</v>
      </c>
      <c r="AE307" t="s">
        <v>10</v>
      </c>
      <c r="AF307">
        <v>0</v>
      </c>
      <c r="AG307">
        <v>0</v>
      </c>
      <c r="AH307" t="s">
        <v>11</v>
      </c>
      <c r="AI307">
        <v>0.83031699999999997</v>
      </c>
      <c r="AJ307">
        <v>1.07E-4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1180.9592749999999</v>
      </c>
      <c r="I308">
        <v>358.74184700000001</v>
      </c>
      <c r="J308" t="s">
        <v>3</v>
      </c>
      <c r="K308">
        <v>1156.4696750000001</v>
      </c>
      <c r="L308">
        <v>347.73747700000001</v>
      </c>
      <c r="M308" t="s">
        <v>4</v>
      </c>
      <c r="N308">
        <v>60.681604</v>
      </c>
      <c r="O308">
        <v>2.6482220000000001</v>
      </c>
      <c r="P308" t="s">
        <v>5</v>
      </c>
      <c r="Q308">
        <v>0</v>
      </c>
      <c r="R308">
        <v>0</v>
      </c>
      <c r="S308" t="s">
        <v>6</v>
      </c>
      <c r="T308">
        <v>22.452929000000001</v>
      </c>
      <c r="U308">
        <v>9.7492999999999996E-2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0.17260300000000001</v>
      </c>
      <c r="AD308">
        <v>1.34E-4</v>
      </c>
      <c r="AE308" t="s">
        <v>10</v>
      </c>
      <c r="AF308">
        <v>0</v>
      </c>
      <c r="AG308">
        <v>0</v>
      </c>
      <c r="AH308" t="s">
        <v>11</v>
      </c>
      <c r="AI308">
        <v>0.83263200000000004</v>
      </c>
      <c r="AJ308">
        <v>7.2999999999999999E-5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1349.7217820000001</v>
      </c>
      <c r="I309">
        <v>470.78520600000002</v>
      </c>
      <c r="J309" t="s">
        <v>3</v>
      </c>
      <c r="K309">
        <v>1321.7264600000001</v>
      </c>
      <c r="L309">
        <v>456.02769699999999</v>
      </c>
      <c r="M309" t="s">
        <v>4</v>
      </c>
      <c r="N309">
        <v>69.327033</v>
      </c>
      <c r="O309">
        <v>3.3671869999999999</v>
      </c>
      <c r="P309" t="s">
        <v>5</v>
      </c>
      <c r="Q309">
        <v>0</v>
      </c>
      <c r="R309">
        <v>0</v>
      </c>
      <c r="S309" t="s">
        <v>6</v>
      </c>
      <c r="T309">
        <v>25.652062999999998</v>
      </c>
      <c r="U309">
        <v>0.12456200000000001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0.17147000000000001</v>
      </c>
      <c r="AD309">
        <v>1.4899999999999999E-4</v>
      </c>
      <c r="AE309" t="s">
        <v>10</v>
      </c>
      <c r="AF309">
        <v>0</v>
      </c>
      <c r="AG309">
        <v>0</v>
      </c>
      <c r="AH309" t="s">
        <v>11</v>
      </c>
      <c r="AI309">
        <v>0.83394199999999996</v>
      </c>
      <c r="AJ309">
        <v>5.5000000000000002E-5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1518.267026</v>
      </c>
      <c r="I310">
        <v>597.61106900000004</v>
      </c>
      <c r="J310" t="s">
        <v>3</v>
      </c>
      <c r="K310">
        <v>1486.77126</v>
      </c>
      <c r="L310">
        <v>578.56030499999997</v>
      </c>
      <c r="M310" t="s">
        <v>4</v>
      </c>
      <c r="N310">
        <v>77.951301999999998</v>
      </c>
      <c r="O310">
        <v>4.1088209999999998</v>
      </c>
      <c r="P310" t="s">
        <v>5</v>
      </c>
      <c r="Q310">
        <v>0</v>
      </c>
      <c r="R310">
        <v>0</v>
      </c>
      <c r="S310" t="s">
        <v>6</v>
      </c>
      <c r="T310">
        <v>28.878857</v>
      </c>
      <c r="U310">
        <v>0.18174699999999999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0.170627</v>
      </c>
      <c r="AD310">
        <v>1.4799999999999999E-4</v>
      </c>
      <c r="AE310" t="s">
        <v>10</v>
      </c>
      <c r="AF310">
        <v>0</v>
      </c>
      <c r="AG310">
        <v>0</v>
      </c>
      <c r="AH310" t="s">
        <v>11</v>
      </c>
      <c r="AI310">
        <v>0.83492900000000003</v>
      </c>
      <c r="AJ310">
        <v>4.1999999999999998E-5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1686.57582</v>
      </c>
      <c r="I311">
        <v>732.32104500000003</v>
      </c>
      <c r="J311" t="s">
        <v>3</v>
      </c>
      <c r="K311">
        <v>1651.59833</v>
      </c>
      <c r="L311">
        <v>710.03008</v>
      </c>
      <c r="M311" t="s">
        <v>4</v>
      </c>
      <c r="N311">
        <v>86.57423</v>
      </c>
      <c r="O311">
        <v>4.8687230000000001</v>
      </c>
      <c r="P311" t="s">
        <v>5</v>
      </c>
      <c r="Q311">
        <v>0</v>
      </c>
      <c r="R311">
        <v>0</v>
      </c>
      <c r="S311" t="s">
        <v>6</v>
      </c>
      <c r="T311">
        <v>32.069364999999998</v>
      </c>
      <c r="U311">
        <v>0.216303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0.16937199999999999</v>
      </c>
      <c r="AD311">
        <v>1.5200000000000001E-4</v>
      </c>
      <c r="AE311" t="s">
        <v>10</v>
      </c>
      <c r="AF311">
        <v>0</v>
      </c>
      <c r="AG311">
        <v>0</v>
      </c>
      <c r="AH311" t="s">
        <v>11</v>
      </c>
      <c r="AI311">
        <v>0.83547700000000003</v>
      </c>
      <c r="AJ311">
        <v>3.1000000000000001E-5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1854.77406</v>
      </c>
      <c r="I312">
        <v>878.47683400000005</v>
      </c>
      <c r="J312" t="s">
        <v>3</v>
      </c>
      <c r="K312">
        <v>1816.3156449999999</v>
      </c>
      <c r="L312">
        <v>851.99463600000001</v>
      </c>
      <c r="M312" t="s">
        <v>4</v>
      </c>
      <c r="N312">
        <v>95.173698999999999</v>
      </c>
      <c r="O312">
        <v>5.7393099999999997</v>
      </c>
      <c r="P312" t="s">
        <v>5</v>
      </c>
      <c r="Q312">
        <v>0</v>
      </c>
      <c r="R312">
        <v>0</v>
      </c>
      <c r="S312" t="s">
        <v>6</v>
      </c>
      <c r="T312">
        <v>35.267496999999999</v>
      </c>
      <c r="U312">
        <v>0.25635000000000002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0.16878299999999999</v>
      </c>
      <c r="AD312">
        <v>1.5799999999999999E-4</v>
      </c>
      <c r="AE312" t="s">
        <v>10</v>
      </c>
      <c r="AF312">
        <v>0</v>
      </c>
      <c r="AG312">
        <v>0</v>
      </c>
      <c r="AH312" t="s">
        <v>11</v>
      </c>
      <c r="AI312">
        <v>0.83572900000000006</v>
      </c>
      <c r="AJ312">
        <v>2.9E-5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2023.1303150000001</v>
      </c>
      <c r="I313">
        <v>1055.13176</v>
      </c>
      <c r="J313" t="s">
        <v>3</v>
      </c>
      <c r="K313">
        <v>1981.183994</v>
      </c>
      <c r="L313">
        <v>1023.63468</v>
      </c>
      <c r="M313" t="s">
        <v>4</v>
      </c>
      <c r="N313">
        <v>103.800528</v>
      </c>
      <c r="O313">
        <v>6.8627770000000003</v>
      </c>
      <c r="P313" t="s">
        <v>5</v>
      </c>
      <c r="Q313">
        <v>0</v>
      </c>
      <c r="R313">
        <v>0</v>
      </c>
      <c r="S313" t="s">
        <v>6</v>
      </c>
      <c r="T313">
        <v>38.462017000000003</v>
      </c>
      <c r="U313">
        <v>0.297176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0.16720699999999999</v>
      </c>
      <c r="AD313">
        <v>1.7200000000000001E-4</v>
      </c>
      <c r="AE313" t="s">
        <v>10</v>
      </c>
      <c r="AF313">
        <v>0</v>
      </c>
      <c r="AG313">
        <v>0</v>
      </c>
      <c r="AH313" t="s">
        <v>11</v>
      </c>
      <c r="AI313">
        <v>0.83586300000000002</v>
      </c>
      <c r="AJ313">
        <v>2.8E-5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2192.1034770000001</v>
      </c>
      <c r="I314">
        <v>1274.822944</v>
      </c>
      <c r="J314" t="s">
        <v>3</v>
      </c>
      <c r="K314">
        <v>2146.661396</v>
      </c>
      <c r="L314">
        <v>1236.9049379999999</v>
      </c>
      <c r="M314" t="s">
        <v>4</v>
      </c>
      <c r="N314">
        <v>112.498694</v>
      </c>
      <c r="O314">
        <v>8.2976589999999995</v>
      </c>
      <c r="P314" t="s">
        <v>5</v>
      </c>
      <c r="Q314">
        <v>0</v>
      </c>
      <c r="R314">
        <v>0</v>
      </c>
      <c r="S314" t="s">
        <v>6</v>
      </c>
      <c r="T314">
        <v>41.681449999999998</v>
      </c>
      <c r="U314">
        <v>0.37595000000000001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0.16711300000000001</v>
      </c>
      <c r="AD314">
        <v>1.74E-4</v>
      </c>
      <c r="AE314" t="s">
        <v>10</v>
      </c>
      <c r="AF314">
        <v>0</v>
      </c>
      <c r="AG314">
        <v>0</v>
      </c>
      <c r="AH314" t="s">
        <v>11</v>
      </c>
      <c r="AI314">
        <v>0.83654799999999996</v>
      </c>
      <c r="AJ314">
        <v>2.3E-5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2360.4090139999998</v>
      </c>
      <c r="I315">
        <v>1482.7443900000001</v>
      </c>
      <c r="J315" t="s">
        <v>3</v>
      </c>
      <c r="K315">
        <v>2311.4606349999999</v>
      </c>
      <c r="L315">
        <v>1437.814241</v>
      </c>
      <c r="M315" t="s">
        <v>4</v>
      </c>
      <c r="N315">
        <v>121.110347</v>
      </c>
      <c r="O315">
        <v>9.4594939999999994</v>
      </c>
      <c r="P315" t="s">
        <v>5</v>
      </c>
      <c r="Q315">
        <v>0</v>
      </c>
      <c r="R315">
        <v>0</v>
      </c>
      <c r="S315" t="s">
        <v>6</v>
      </c>
      <c r="T315">
        <v>44.895245000000003</v>
      </c>
      <c r="U315">
        <v>0.44075799999999998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0.16634299999999999</v>
      </c>
      <c r="AD315">
        <v>1.7799999999999999E-4</v>
      </c>
      <c r="AE315" t="s">
        <v>10</v>
      </c>
      <c r="AF315">
        <v>0</v>
      </c>
      <c r="AG315">
        <v>0</v>
      </c>
      <c r="AH315" t="s">
        <v>11</v>
      </c>
      <c r="AI315">
        <v>0.83661799999999997</v>
      </c>
      <c r="AJ315">
        <v>2.3E-5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2528.7228319999999</v>
      </c>
      <c r="I316">
        <v>1687.4727439999999</v>
      </c>
      <c r="J316" t="s">
        <v>3</v>
      </c>
      <c r="K316">
        <v>2476.2706840000001</v>
      </c>
      <c r="L316">
        <v>1636.020117</v>
      </c>
      <c r="M316" t="s">
        <v>4</v>
      </c>
      <c r="N316">
        <v>129.74194700000001</v>
      </c>
      <c r="O316">
        <v>10.673743999999999</v>
      </c>
      <c r="P316" t="s">
        <v>5</v>
      </c>
      <c r="Q316">
        <v>0</v>
      </c>
      <c r="R316">
        <v>0</v>
      </c>
      <c r="S316" t="s">
        <v>6</v>
      </c>
      <c r="T316">
        <v>48.105006000000003</v>
      </c>
      <c r="U316">
        <v>0.50217100000000003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0.16560800000000001</v>
      </c>
      <c r="AD316">
        <v>1.84E-4</v>
      </c>
      <c r="AE316" t="s">
        <v>10</v>
      </c>
      <c r="AF316">
        <v>0</v>
      </c>
      <c r="AG316">
        <v>0</v>
      </c>
      <c r="AH316" t="s">
        <v>11</v>
      </c>
      <c r="AI316">
        <v>0.83684000000000003</v>
      </c>
      <c r="AJ316">
        <v>2.0999999999999999E-5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2697.0412649999998</v>
      </c>
      <c r="I317">
        <v>1969.0347420000001</v>
      </c>
      <c r="J317" t="s">
        <v>3</v>
      </c>
      <c r="K317">
        <v>2641.0985300000002</v>
      </c>
      <c r="L317">
        <v>1908.6113359999999</v>
      </c>
      <c r="M317" t="s">
        <v>4</v>
      </c>
      <c r="N317">
        <v>138.382824</v>
      </c>
      <c r="O317">
        <v>12.396269</v>
      </c>
      <c r="P317" t="s">
        <v>5</v>
      </c>
      <c r="Q317">
        <v>0</v>
      </c>
      <c r="R317">
        <v>0</v>
      </c>
      <c r="S317" t="s">
        <v>6</v>
      </c>
      <c r="T317">
        <v>51.323086000000004</v>
      </c>
      <c r="U317">
        <v>0.59110200000000002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0.16513600000000001</v>
      </c>
      <c r="AD317">
        <v>1.83E-4</v>
      </c>
      <c r="AE317" t="s">
        <v>10</v>
      </c>
      <c r="AF317">
        <v>0</v>
      </c>
      <c r="AG317">
        <v>0</v>
      </c>
      <c r="AH317" t="s">
        <v>11</v>
      </c>
      <c r="AI317">
        <v>0.83693300000000004</v>
      </c>
      <c r="AJ317">
        <v>2.0999999999999999E-5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2865.4960110000002</v>
      </c>
      <c r="I318">
        <v>2221.7680019999998</v>
      </c>
      <c r="J318" t="s">
        <v>3</v>
      </c>
      <c r="K318">
        <v>2806.0616409999998</v>
      </c>
      <c r="L318">
        <v>2153.1410099999998</v>
      </c>
      <c r="M318" t="s">
        <v>4</v>
      </c>
      <c r="N318">
        <v>147.05265900000001</v>
      </c>
      <c r="O318">
        <v>14.267685</v>
      </c>
      <c r="P318" t="s">
        <v>5</v>
      </c>
      <c r="Q318">
        <v>0</v>
      </c>
      <c r="R318">
        <v>0</v>
      </c>
      <c r="S318" t="s">
        <v>6</v>
      </c>
      <c r="T318">
        <v>54.522373999999999</v>
      </c>
      <c r="U318">
        <v>0.651119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0.16513600000000001</v>
      </c>
      <c r="AD318">
        <v>1.83E-4</v>
      </c>
      <c r="AE318" t="s">
        <v>10</v>
      </c>
      <c r="AF318">
        <v>0</v>
      </c>
      <c r="AG318">
        <v>0</v>
      </c>
      <c r="AH318" t="s">
        <v>11</v>
      </c>
      <c r="AI318">
        <v>0.83743000000000001</v>
      </c>
      <c r="AJ318">
        <v>2.5999999999999998E-5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3034.4280570000001</v>
      </c>
      <c r="I319">
        <v>2470.3527119999999</v>
      </c>
      <c r="J319" t="s">
        <v>3</v>
      </c>
      <c r="K319">
        <v>2971.4929350000002</v>
      </c>
      <c r="L319">
        <v>2393.9011049999999</v>
      </c>
      <c r="M319" t="s">
        <v>4</v>
      </c>
      <c r="N319">
        <v>155.671245</v>
      </c>
      <c r="O319">
        <v>15.623555</v>
      </c>
      <c r="P319" t="s">
        <v>5</v>
      </c>
      <c r="Q319">
        <v>0</v>
      </c>
      <c r="R319">
        <v>0</v>
      </c>
      <c r="S319" t="s">
        <v>6</v>
      </c>
      <c r="T319">
        <v>57.729393999999999</v>
      </c>
      <c r="U319">
        <v>0.73420799999999997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0.16320699999999999</v>
      </c>
      <c r="AD319">
        <v>1.8900000000000001E-4</v>
      </c>
      <c r="AE319" t="s">
        <v>10</v>
      </c>
      <c r="AF319">
        <v>0</v>
      </c>
      <c r="AG319">
        <v>0</v>
      </c>
      <c r="AH319" t="s">
        <v>11</v>
      </c>
      <c r="AI319">
        <v>0.83810099999999998</v>
      </c>
      <c r="AJ319">
        <v>3.8000000000000002E-5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3203.1430319999999</v>
      </c>
      <c r="I320">
        <v>2731.5743480000001</v>
      </c>
      <c r="J320" t="s">
        <v>3</v>
      </c>
      <c r="K320">
        <v>3136.70811</v>
      </c>
      <c r="L320">
        <v>2646.4005670000001</v>
      </c>
      <c r="M320" t="s">
        <v>4</v>
      </c>
      <c r="N320">
        <v>164.35594699999999</v>
      </c>
      <c r="O320">
        <v>17.279093</v>
      </c>
      <c r="P320" t="s">
        <v>5</v>
      </c>
      <c r="Q320">
        <v>0</v>
      </c>
      <c r="R320">
        <v>0</v>
      </c>
      <c r="S320" t="s">
        <v>6</v>
      </c>
      <c r="T320">
        <v>60.942135999999998</v>
      </c>
      <c r="U320">
        <v>0.81211900000000004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0.16302900000000001</v>
      </c>
      <c r="AD320">
        <v>1.85E-4</v>
      </c>
      <c r="AE320" t="s">
        <v>10</v>
      </c>
      <c r="AF320">
        <v>0</v>
      </c>
      <c r="AG320">
        <v>0</v>
      </c>
      <c r="AH320" t="s">
        <v>11</v>
      </c>
      <c r="AI320">
        <v>0.838256</v>
      </c>
      <c r="AJ320">
        <v>3.4E-5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3371.6080809999999</v>
      </c>
      <c r="I321">
        <v>2965.1789229999999</v>
      </c>
      <c r="J321" t="s">
        <v>3</v>
      </c>
      <c r="K321">
        <v>3301.6952339999998</v>
      </c>
      <c r="L321">
        <v>2874.0608400000001</v>
      </c>
      <c r="M321" t="s">
        <v>4</v>
      </c>
      <c r="N321">
        <v>172.97490400000001</v>
      </c>
      <c r="O321">
        <v>18.582014000000001</v>
      </c>
      <c r="P321" t="s">
        <v>5</v>
      </c>
      <c r="Q321">
        <v>0</v>
      </c>
      <c r="R321">
        <v>0</v>
      </c>
      <c r="S321" t="s">
        <v>6</v>
      </c>
      <c r="T321">
        <v>64.138755000000003</v>
      </c>
      <c r="U321">
        <v>0.89437100000000003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0.16301599999999999</v>
      </c>
      <c r="AD321">
        <v>1.8599999999999999E-4</v>
      </c>
      <c r="AE321" t="s">
        <v>10</v>
      </c>
      <c r="AF321">
        <v>0</v>
      </c>
      <c r="AG321">
        <v>0</v>
      </c>
      <c r="AH321" t="s">
        <v>11</v>
      </c>
      <c r="AI321">
        <v>0.838306</v>
      </c>
      <c r="AJ321">
        <v>3.4E-5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4215.4165720000001</v>
      </c>
      <c r="I322">
        <v>3079.7519750000001</v>
      </c>
      <c r="J322" t="s">
        <v>3</v>
      </c>
      <c r="K322">
        <v>4207.2987700000003</v>
      </c>
      <c r="L322">
        <v>3068.652372</v>
      </c>
      <c r="M322" t="s">
        <v>4</v>
      </c>
      <c r="N322">
        <v>28.403212</v>
      </c>
      <c r="O322">
        <v>0.59710099999999999</v>
      </c>
      <c r="P322" t="s">
        <v>5</v>
      </c>
      <c r="Q322">
        <v>41.329208000000001</v>
      </c>
      <c r="R322">
        <v>5.4715680000000004</v>
      </c>
      <c r="S322" t="s">
        <v>6</v>
      </c>
      <c r="T322">
        <v>18.617599999999999</v>
      </c>
      <c r="U322">
        <v>0.52379200000000004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0.18191399999999999</v>
      </c>
      <c r="AG322">
        <v>9.2999999999999997E-5</v>
      </c>
      <c r="AH322" t="s">
        <v>11</v>
      </c>
      <c r="AI322">
        <v>0.81585099999999999</v>
      </c>
      <c r="AJ322">
        <v>1.6000000000000001E-4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8438.0420699999995</v>
      </c>
      <c r="I323">
        <v>11048.596007</v>
      </c>
      <c r="J323" t="s">
        <v>3</v>
      </c>
      <c r="K323">
        <v>8421.8268750000007</v>
      </c>
      <c r="L323">
        <v>11007.317225999999</v>
      </c>
      <c r="M323" t="s">
        <v>4</v>
      </c>
      <c r="N323">
        <v>56.698512000000001</v>
      </c>
      <c r="O323">
        <v>1.424275</v>
      </c>
      <c r="P323" t="s">
        <v>5</v>
      </c>
      <c r="Q323">
        <v>83.772782000000007</v>
      </c>
      <c r="R323">
        <v>27.453375000000001</v>
      </c>
      <c r="S323" t="s">
        <v>6</v>
      </c>
      <c r="T323">
        <v>37.230127000000003</v>
      </c>
      <c r="U323">
        <v>2.0959099999999999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0.175951</v>
      </c>
      <c r="AG323">
        <v>1.2300000000000001E-4</v>
      </c>
      <c r="AH323" t="s">
        <v>11</v>
      </c>
      <c r="AI323">
        <v>0.82173099999999999</v>
      </c>
      <c r="AJ323">
        <v>2.02E-4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12663.773730000001</v>
      </c>
      <c r="I324">
        <v>22384.124910999999</v>
      </c>
      <c r="J324" t="s">
        <v>3</v>
      </c>
      <c r="K324">
        <v>12639.478906</v>
      </c>
      <c r="L324">
        <v>22304.103794999999</v>
      </c>
      <c r="M324" t="s">
        <v>4</v>
      </c>
      <c r="N324">
        <v>85.076451000000006</v>
      </c>
      <c r="O324">
        <v>2.6891579999999999</v>
      </c>
      <c r="P324" t="s">
        <v>5</v>
      </c>
      <c r="Q324">
        <v>125.68626500000001</v>
      </c>
      <c r="R324">
        <v>50.042828999999998</v>
      </c>
      <c r="S324" t="s">
        <v>6</v>
      </c>
      <c r="T324">
        <v>55.887891000000003</v>
      </c>
      <c r="U324">
        <v>4.3420170000000002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0.174793</v>
      </c>
      <c r="AG324">
        <v>1.3200000000000001E-4</v>
      </c>
      <c r="AH324" t="s">
        <v>11</v>
      </c>
      <c r="AI324">
        <v>0.82737400000000005</v>
      </c>
      <c r="AJ324">
        <v>1.76E-4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16880.137500000001</v>
      </c>
      <c r="I325">
        <v>33670.125089000001</v>
      </c>
      <c r="J325" t="s">
        <v>3</v>
      </c>
      <c r="K325">
        <v>16847.753008</v>
      </c>
      <c r="L325">
        <v>33545.918311000001</v>
      </c>
      <c r="M325" t="s">
        <v>4</v>
      </c>
      <c r="N325">
        <v>113.270324</v>
      </c>
      <c r="O325">
        <v>3.688269</v>
      </c>
      <c r="P325" t="s">
        <v>5</v>
      </c>
      <c r="Q325">
        <v>167.351632</v>
      </c>
      <c r="R325">
        <v>85.848037000000005</v>
      </c>
      <c r="S325" t="s">
        <v>6</v>
      </c>
      <c r="T325">
        <v>74.415711999999999</v>
      </c>
      <c r="U325">
        <v>6.4762339999999998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0.170742</v>
      </c>
      <c r="AG325">
        <v>2.41E-4</v>
      </c>
      <c r="AH325" t="s">
        <v>11</v>
      </c>
      <c r="AI325">
        <v>0.830345</v>
      </c>
      <c r="AJ325">
        <v>1.73E-4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21096.990272999999</v>
      </c>
      <c r="I326">
        <v>49746.765866000002</v>
      </c>
      <c r="J326" t="s">
        <v>3</v>
      </c>
      <c r="K326">
        <v>21056.514414000001</v>
      </c>
      <c r="L326">
        <v>49563.772750999997</v>
      </c>
      <c r="M326" t="s">
        <v>4</v>
      </c>
      <c r="N326">
        <v>141.59732500000001</v>
      </c>
      <c r="O326">
        <v>5.7492530000000004</v>
      </c>
      <c r="P326" t="s">
        <v>5</v>
      </c>
      <c r="Q326">
        <v>208.68617</v>
      </c>
      <c r="R326">
        <v>120.60370500000001</v>
      </c>
      <c r="S326" t="s">
        <v>6</v>
      </c>
      <c r="T326">
        <v>93.051869999999994</v>
      </c>
      <c r="U326">
        <v>9.5320820000000008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0.16839399999999999</v>
      </c>
      <c r="AG326">
        <v>2.5599999999999999E-4</v>
      </c>
      <c r="AH326" t="s">
        <v>11</v>
      </c>
      <c r="AI326">
        <v>0.83238900000000005</v>
      </c>
      <c r="AJ326">
        <v>1.27E-4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25316.597421999999</v>
      </c>
      <c r="I327">
        <v>75108.299239999993</v>
      </c>
      <c r="J327" t="s">
        <v>3</v>
      </c>
      <c r="K327">
        <v>25268.015780999998</v>
      </c>
      <c r="L327">
        <v>74826.698957999994</v>
      </c>
      <c r="M327" t="s">
        <v>4</v>
      </c>
      <c r="N327">
        <v>169.93478899999999</v>
      </c>
      <c r="O327">
        <v>9.0911109999999997</v>
      </c>
      <c r="P327" t="s">
        <v>5</v>
      </c>
      <c r="Q327">
        <v>250.42756800000001</v>
      </c>
      <c r="R327">
        <v>171.02448999999999</v>
      </c>
      <c r="S327" t="s">
        <v>6</v>
      </c>
      <c r="T327">
        <v>111.672442</v>
      </c>
      <c r="U327">
        <v>14.481557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0.167238</v>
      </c>
      <c r="AG327">
        <v>2.6200000000000003E-4</v>
      </c>
      <c r="AH327" t="s">
        <v>11</v>
      </c>
      <c r="AI327">
        <v>0.83365199999999995</v>
      </c>
      <c r="AJ327">
        <v>9.7999999999999997E-5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29536.490156</v>
      </c>
      <c r="I328">
        <v>106728.383531</v>
      </c>
      <c r="J328" t="s">
        <v>3</v>
      </c>
      <c r="K328">
        <v>29479.801758000001</v>
      </c>
      <c r="L328">
        <v>106337.215216</v>
      </c>
      <c r="M328" t="s">
        <v>4</v>
      </c>
      <c r="N328">
        <v>198.243302</v>
      </c>
      <c r="O328">
        <v>12.552505</v>
      </c>
      <c r="P328" t="s">
        <v>5</v>
      </c>
      <c r="Q328">
        <v>292.24746599999997</v>
      </c>
      <c r="R328">
        <v>217.333809</v>
      </c>
      <c r="S328" t="s">
        <v>6</v>
      </c>
      <c r="T328">
        <v>130.28080299999999</v>
      </c>
      <c r="U328">
        <v>20.216180000000001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0.16723299999999999</v>
      </c>
      <c r="AG328">
        <v>2.61E-4</v>
      </c>
      <c r="AH328" t="s">
        <v>11</v>
      </c>
      <c r="AI328">
        <v>0.83413199999999998</v>
      </c>
      <c r="AJ328">
        <v>9.2999999999999997E-5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33761.230078000001</v>
      </c>
      <c r="I329">
        <v>144227.87721800001</v>
      </c>
      <c r="J329" t="s">
        <v>3</v>
      </c>
      <c r="K329">
        <v>33696.438437999997</v>
      </c>
      <c r="L329">
        <v>143677.72117</v>
      </c>
      <c r="M329" t="s">
        <v>4</v>
      </c>
      <c r="N329">
        <v>226.52776600000001</v>
      </c>
      <c r="O329">
        <v>16.726182000000001</v>
      </c>
      <c r="P329" t="s">
        <v>5</v>
      </c>
      <c r="Q329">
        <v>334.06797499999999</v>
      </c>
      <c r="R329">
        <v>271.88506599999999</v>
      </c>
      <c r="S329" t="s">
        <v>6</v>
      </c>
      <c r="T329">
        <v>148.920242</v>
      </c>
      <c r="U329">
        <v>26.973281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0.16719800000000001</v>
      </c>
      <c r="AG329">
        <v>2.61E-4</v>
      </c>
      <c r="AH329" t="s">
        <v>11</v>
      </c>
      <c r="AI329">
        <v>0.83540700000000001</v>
      </c>
      <c r="AJ329">
        <v>5.8999999999999998E-5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37991.036953000003</v>
      </c>
      <c r="I330">
        <v>188587.62347399999</v>
      </c>
      <c r="J330" t="s">
        <v>3</v>
      </c>
      <c r="K330">
        <v>37918.128984000003</v>
      </c>
      <c r="L330">
        <v>187819.26906399999</v>
      </c>
      <c r="M330" t="s">
        <v>4</v>
      </c>
      <c r="N330">
        <v>254.930115</v>
      </c>
      <c r="O330">
        <v>22.418174</v>
      </c>
      <c r="P330" t="s">
        <v>5</v>
      </c>
      <c r="Q330">
        <v>376.79443900000001</v>
      </c>
      <c r="R330">
        <v>339.26527099999998</v>
      </c>
      <c r="S330" t="s">
        <v>6</v>
      </c>
      <c r="T330">
        <v>167.58996400000001</v>
      </c>
      <c r="U330">
        <v>34.606594999999999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0.165795</v>
      </c>
      <c r="AG330">
        <v>2.6600000000000001E-4</v>
      </c>
      <c r="AH330" t="s">
        <v>11</v>
      </c>
      <c r="AI330">
        <v>0.83585600000000004</v>
      </c>
      <c r="AJ330">
        <v>6.0000000000000002E-5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42217.286172</v>
      </c>
      <c r="I331">
        <v>228848.29799699999</v>
      </c>
      <c r="J331" t="s">
        <v>3</v>
      </c>
      <c r="K331">
        <v>42136.284844000002</v>
      </c>
      <c r="L331">
        <v>227917.04281899999</v>
      </c>
      <c r="M331" t="s">
        <v>4</v>
      </c>
      <c r="N331">
        <v>283.341205</v>
      </c>
      <c r="O331">
        <v>26.306591999999998</v>
      </c>
      <c r="P331" t="s">
        <v>5</v>
      </c>
      <c r="Q331">
        <v>419.449116</v>
      </c>
      <c r="R331">
        <v>437.92693200000002</v>
      </c>
      <c r="S331" t="s">
        <v>6</v>
      </c>
      <c r="T331">
        <v>186.193421</v>
      </c>
      <c r="U331">
        <v>41.952475999999997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0.16516900000000001</v>
      </c>
      <c r="AG331">
        <v>2.6899999999999998E-4</v>
      </c>
      <c r="AH331" t="s">
        <v>11</v>
      </c>
      <c r="AI331">
        <v>0.83658699999999997</v>
      </c>
      <c r="AJ331">
        <v>4.1999999999999998E-5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46440.682187999999</v>
      </c>
      <c r="I332">
        <v>270446.882125</v>
      </c>
      <c r="J332" t="s">
        <v>3</v>
      </c>
      <c r="K332">
        <v>46351.595312999998</v>
      </c>
      <c r="L332">
        <v>269377.706305</v>
      </c>
      <c r="M332" t="s">
        <v>4</v>
      </c>
      <c r="N332">
        <v>311.57831399999998</v>
      </c>
      <c r="O332">
        <v>29.766459999999999</v>
      </c>
      <c r="P332" t="s">
        <v>5</v>
      </c>
      <c r="Q332">
        <v>462.58845600000001</v>
      </c>
      <c r="R332">
        <v>540.56958099999997</v>
      </c>
      <c r="S332" t="s">
        <v>6</v>
      </c>
      <c r="T332">
        <v>204.81179499999999</v>
      </c>
      <c r="U332">
        <v>49.400666999999999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0.164664</v>
      </c>
      <c r="AG332">
        <v>2.72E-4</v>
      </c>
      <c r="AH332" t="s">
        <v>11</v>
      </c>
      <c r="AI332">
        <v>0.83704699999999999</v>
      </c>
      <c r="AJ332">
        <v>3.4999999999999997E-5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50657.53875</v>
      </c>
      <c r="I333">
        <v>314962.31116699998</v>
      </c>
      <c r="J333" t="s">
        <v>3</v>
      </c>
      <c r="K333">
        <v>50560.349219000003</v>
      </c>
      <c r="L333">
        <v>313723.79999899998</v>
      </c>
      <c r="M333" t="s">
        <v>4</v>
      </c>
      <c r="N333">
        <v>339.891548</v>
      </c>
      <c r="O333">
        <v>33.686306000000002</v>
      </c>
      <c r="P333" t="s">
        <v>5</v>
      </c>
      <c r="Q333">
        <v>504.96437200000003</v>
      </c>
      <c r="R333">
        <v>634.40971999999999</v>
      </c>
      <c r="S333" t="s">
        <v>6</v>
      </c>
      <c r="T333">
        <v>223.369721</v>
      </c>
      <c r="U333">
        <v>57.180500000000002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0.164048</v>
      </c>
      <c r="AG333">
        <v>2.7300000000000002E-4</v>
      </c>
      <c r="AH333" t="s">
        <v>11</v>
      </c>
      <c r="AI333">
        <v>0.83709699999999998</v>
      </c>
      <c r="AJ333">
        <v>3.4999999999999997E-5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54882.916171999997</v>
      </c>
      <c r="I334">
        <v>390420.146527</v>
      </c>
      <c r="J334" t="s">
        <v>3</v>
      </c>
      <c r="K334">
        <v>54777.631015999999</v>
      </c>
      <c r="L334">
        <v>388850.70063899999</v>
      </c>
      <c r="M334" t="s">
        <v>4</v>
      </c>
      <c r="N334">
        <v>368.30032899999998</v>
      </c>
      <c r="O334">
        <v>41.367959999999997</v>
      </c>
      <c r="P334" t="s">
        <v>5</v>
      </c>
      <c r="Q334">
        <v>547.71424500000001</v>
      </c>
      <c r="R334">
        <v>813.07546200000002</v>
      </c>
      <c r="S334" t="s">
        <v>6</v>
      </c>
      <c r="T334">
        <v>241.97087099999999</v>
      </c>
      <c r="U334">
        <v>69.049813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0.16311400000000001</v>
      </c>
      <c r="AG334">
        <v>2.6699999999999998E-4</v>
      </c>
      <c r="AH334" t="s">
        <v>11</v>
      </c>
      <c r="AI334">
        <v>0.83765400000000001</v>
      </c>
      <c r="AJ334">
        <v>3.8000000000000002E-5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59114.390781000002</v>
      </c>
      <c r="I335">
        <v>493255.36787900003</v>
      </c>
      <c r="J335" t="s">
        <v>3</v>
      </c>
      <c r="K335">
        <v>59000.994844000001</v>
      </c>
      <c r="L335">
        <v>491295.82674500003</v>
      </c>
      <c r="M335" t="s">
        <v>4</v>
      </c>
      <c r="N335">
        <v>396.646389</v>
      </c>
      <c r="O335">
        <v>52.400886</v>
      </c>
      <c r="P335" t="s">
        <v>5</v>
      </c>
      <c r="Q335">
        <v>591.13061300000004</v>
      </c>
      <c r="R335">
        <v>954.21963900000003</v>
      </c>
      <c r="S335" t="s">
        <v>6</v>
      </c>
      <c r="T335">
        <v>260.674643</v>
      </c>
      <c r="U335">
        <v>85.557564999999997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0.16311100000000001</v>
      </c>
      <c r="AG335">
        <v>2.6699999999999998E-4</v>
      </c>
      <c r="AH335" t="s">
        <v>11</v>
      </c>
      <c r="AI335">
        <v>0.83765800000000001</v>
      </c>
      <c r="AJ335">
        <v>3.8000000000000002E-5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63349.745469000001</v>
      </c>
      <c r="I336">
        <v>623341.09120699996</v>
      </c>
      <c r="J336" t="s">
        <v>3</v>
      </c>
      <c r="K336">
        <v>63228.213125000002</v>
      </c>
      <c r="L336">
        <v>620878.04633899999</v>
      </c>
      <c r="M336" t="s">
        <v>4</v>
      </c>
      <c r="N336">
        <v>425.01621899999998</v>
      </c>
      <c r="O336">
        <v>62.412011</v>
      </c>
      <c r="P336" t="s">
        <v>5</v>
      </c>
      <c r="Q336">
        <v>635.20944499999996</v>
      </c>
      <c r="R336">
        <v>1163.0710220000001</v>
      </c>
      <c r="S336" t="s">
        <v>6</v>
      </c>
      <c r="T336">
        <v>279.44541700000002</v>
      </c>
      <c r="U336">
        <v>108.54523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0.16311100000000001</v>
      </c>
      <c r="AG336">
        <v>2.6699999999999998E-4</v>
      </c>
      <c r="AH336" t="s">
        <v>11</v>
      </c>
      <c r="AI336">
        <v>0.83765800000000001</v>
      </c>
      <c r="AJ336">
        <v>3.8000000000000002E-5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67579.874844000005</v>
      </c>
      <c r="I337">
        <v>725422.73202500003</v>
      </c>
      <c r="J337" t="s">
        <v>3</v>
      </c>
      <c r="K337">
        <v>67450.235155999995</v>
      </c>
      <c r="L337">
        <v>722574.80177599995</v>
      </c>
      <c r="M337" t="s">
        <v>4</v>
      </c>
      <c r="N337">
        <v>453.49544700000001</v>
      </c>
      <c r="O337">
        <v>71.678942000000006</v>
      </c>
      <c r="P337" t="s">
        <v>5</v>
      </c>
      <c r="Q337">
        <v>679.29635599999995</v>
      </c>
      <c r="R337">
        <v>1315.2420360000001</v>
      </c>
      <c r="S337" t="s">
        <v>6</v>
      </c>
      <c r="T337">
        <v>298.13846999999998</v>
      </c>
      <c r="U337">
        <v>125.704621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0.16249</v>
      </c>
      <c r="AG337">
        <v>2.6699999999999998E-4</v>
      </c>
      <c r="AH337" t="s">
        <v>11</v>
      </c>
      <c r="AI337">
        <v>0.83771700000000004</v>
      </c>
      <c r="AJ337">
        <v>3.8000000000000002E-5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71812.828905999995</v>
      </c>
      <c r="I338">
        <v>837867.32574700005</v>
      </c>
      <c r="J338" t="s">
        <v>3</v>
      </c>
      <c r="K338">
        <v>71675.092655999993</v>
      </c>
      <c r="L338">
        <v>834635.66148200002</v>
      </c>
      <c r="M338" t="s">
        <v>4</v>
      </c>
      <c r="N338">
        <v>481.92413699999997</v>
      </c>
      <c r="O338">
        <v>79.200462999999999</v>
      </c>
      <c r="P338" t="s">
        <v>5</v>
      </c>
      <c r="Q338">
        <v>723.10510599999998</v>
      </c>
      <c r="R338">
        <v>1440.0556409999999</v>
      </c>
      <c r="S338" t="s">
        <v>6</v>
      </c>
      <c r="T338">
        <v>316.88433199999997</v>
      </c>
      <c r="U338">
        <v>146.14498499999999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0.16120699999999999</v>
      </c>
      <c r="AG338">
        <v>2.5399999999999999E-4</v>
      </c>
      <c r="AH338" t="s">
        <v>11</v>
      </c>
      <c r="AI338">
        <v>0.83773799999999998</v>
      </c>
      <c r="AJ338">
        <v>3.8000000000000002E-5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76043.387031000006</v>
      </c>
      <c r="I339">
        <v>929400.86014999996</v>
      </c>
      <c r="J339" t="s">
        <v>3</v>
      </c>
      <c r="K339">
        <v>75897.543594000002</v>
      </c>
      <c r="L339">
        <v>925840.23482200003</v>
      </c>
      <c r="M339" t="s">
        <v>4</v>
      </c>
      <c r="N339">
        <v>510.39256799999998</v>
      </c>
      <c r="O339">
        <v>90.502630999999994</v>
      </c>
      <c r="P339" t="s">
        <v>5</v>
      </c>
      <c r="Q339">
        <v>766.97691899999995</v>
      </c>
      <c r="R339">
        <v>1541.0267710000001</v>
      </c>
      <c r="S339" t="s">
        <v>6</v>
      </c>
      <c r="T339">
        <v>335.62991799999998</v>
      </c>
      <c r="U339">
        <v>163.032051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0.16101199999999999</v>
      </c>
      <c r="AG339">
        <v>2.4899999999999998E-4</v>
      </c>
      <c r="AH339" t="s">
        <v>11</v>
      </c>
      <c r="AI339">
        <v>0.83774599999999999</v>
      </c>
      <c r="AJ339">
        <v>3.8000000000000002E-5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80281.422344000006</v>
      </c>
      <c r="I340">
        <v>1020788.432329</v>
      </c>
      <c r="J340" t="s">
        <v>3</v>
      </c>
      <c r="K340">
        <v>80127.458280999999</v>
      </c>
      <c r="L340">
        <v>1016879.520546</v>
      </c>
      <c r="M340" t="s">
        <v>4</v>
      </c>
      <c r="N340">
        <v>538.91068399999995</v>
      </c>
      <c r="O340">
        <v>100.287318</v>
      </c>
      <c r="P340" t="s">
        <v>5</v>
      </c>
      <c r="Q340">
        <v>811.41473499999995</v>
      </c>
      <c r="R340">
        <v>1673.290405</v>
      </c>
      <c r="S340" t="s">
        <v>6</v>
      </c>
      <c r="T340">
        <v>354.49946799999998</v>
      </c>
      <c r="U340">
        <v>180.500901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0.16015199999999999</v>
      </c>
      <c r="AG340">
        <v>2.3699999999999999E-4</v>
      </c>
      <c r="AH340" t="s">
        <v>11</v>
      </c>
      <c r="AI340">
        <v>0.83801199999999998</v>
      </c>
      <c r="AJ340">
        <v>3.4E-5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84508.809374999997</v>
      </c>
      <c r="I341">
        <v>1064772.7872250001</v>
      </c>
      <c r="J341" t="s">
        <v>3</v>
      </c>
      <c r="K341">
        <v>84346.737030999997</v>
      </c>
      <c r="L341">
        <v>1060623.457561</v>
      </c>
      <c r="M341" t="s">
        <v>4</v>
      </c>
      <c r="N341">
        <v>567.21004400000004</v>
      </c>
      <c r="O341">
        <v>106.004285</v>
      </c>
      <c r="P341" t="s">
        <v>5</v>
      </c>
      <c r="Q341">
        <v>856.07651099999998</v>
      </c>
      <c r="R341">
        <v>1733.679934</v>
      </c>
      <c r="S341" t="s">
        <v>6</v>
      </c>
      <c r="T341">
        <v>373.16564499999998</v>
      </c>
      <c r="U341">
        <v>189.71794299999999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0.15984699999999999</v>
      </c>
      <c r="AG341">
        <v>2.3800000000000001E-4</v>
      </c>
      <c r="AH341" t="s">
        <v>11</v>
      </c>
      <c r="AI341">
        <v>0.83859899999999998</v>
      </c>
      <c r="AJ341">
        <v>4.8999999999999998E-5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4181.5015139999996</v>
      </c>
      <c r="I342">
        <v>3084.4433509999999</v>
      </c>
      <c r="J342" t="s">
        <v>3</v>
      </c>
      <c r="K342">
        <v>4173.389932</v>
      </c>
      <c r="L342">
        <v>3069.928817</v>
      </c>
      <c r="M342" t="s">
        <v>4</v>
      </c>
      <c r="N342">
        <v>28.663029999999999</v>
      </c>
      <c r="O342">
        <v>0.51025200000000004</v>
      </c>
      <c r="P342" t="s">
        <v>5</v>
      </c>
      <c r="Q342">
        <v>0</v>
      </c>
      <c r="R342">
        <v>0</v>
      </c>
      <c r="S342" t="s">
        <v>6</v>
      </c>
      <c r="T342">
        <v>18.276603000000001</v>
      </c>
      <c r="U342">
        <v>0.73480500000000004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0.18024399999999999</v>
      </c>
      <c r="AG342">
        <v>7.7000000000000001E-5</v>
      </c>
      <c r="AH342" t="s">
        <v>11</v>
      </c>
      <c r="AI342">
        <v>0.81610799999999994</v>
      </c>
      <c r="AJ342">
        <v>1.6899999999999999E-4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8382.8292770000007</v>
      </c>
      <c r="I343">
        <v>12686.434423999999</v>
      </c>
      <c r="J343" t="s">
        <v>3</v>
      </c>
      <c r="K343">
        <v>8366.6595699999998</v>
      </c>
      <c r="L343">
        <v>12636.548322000001</v>
      </c>
      <c r="M343" t="s">
        <v>4</v>
      </c>
      <c r="N343">
        <v>57.295372999999998</v>
      </c>
      <c r="O343">
        <v>1.5655140000000001</v>
      </c>
      <c r="P343" t="s">
        <v>5</v>
      </c>
      <c r="Q343">
        <v>0</v>
      </c>
      <c r="R343">
        <v>0</v>
      </c>
      <c r="S343" t="s">
        <v>6</v>
      </c>
      <c r="T343">
        <v>36.655524999999997</v>
      </c>
      <c r="U343">
        <v>2.8708079999999998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0.17622699999999999</v>
      </c>
      <c r="AG343">
        <v>7.2000000000000002E-5</v>
      </c>
      <c r="AH343" t="s">
        <v>11</v>
      </c>
      <c r="AI343">
        <v>0.82228400000000001</v>
      </c>
      <c r="AJ343">
        <v>1.73E-4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12580.260410000001</v>
      </c>
      <c r="I344">
        <v>26630.167122999999</v>
      </c>
      <c r="J344" t="s">
        <v>3</v>
      </c>
      <c r="K344">
        <v>12555.987402000001</v>
      </c>
      <c r="L344">
        <v>26525.434644000001</v>
      </c>
      <c r="M344" t="s">
        <v>4</v>
      </c>
      <c r="N344">
        <v>85.953201000000007</v>
      </c>
      <c r="O344">
        <v>2.8233640000000002</v>
      </c>
      <c r="P344" t="s">
        <v>5</v>
      </c>
      <c r="Q344">
        <v>0</v>
      </c>
      <c r="R344">
        <v>0</v>
      </c>
      <c r="S344" t="s">
        <v>6</v>
      </c>
      <c r="T344">
        <v>54.976564000000003</v>
      </c>
      <c r="U344">
        <v>6.016127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0.175237</v>
      </c>
      <c r="AG344">
        <v>8.5000000000000006E-5</v>
      </c>
      <c r="AH344" t="s">
        <v>11</v>
      </c>
      <c r="AI344">
        <v>0.82724699999999995</v>
      </c>
      <c r="AJ344">
        <v>1.4799999999999999E-4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16771.078125</v>
      </c>
      <c r="I345">
        <v>41292.328286000004</v>
      </c>
      <c r="J345" t="s">
        <v>3</v>
      </c>
      <c r="K345">
        <v>16738.743984000001</v>
      </c>
      <c r="L345">
        <v>41125.482153999998</v>
      </c>
      <c r="M345" t="s">
        <v>4</v>
      </c>
      <c r="N345">
        <v>114.466984</v>
      </c>
      <c r="O345">
        <v>4.0868180000000001</v>
      </c>
      <c r="P345" t="s">
        <v>5</v>
      </c>
      <c r="Q345">
        <v>0</v>
      </c>
      <c r="R345">
        <v>0</v>
      </c>
      <c r="S345" t="s">
        <v>6</v>
      </c>
      <c r="T345">
        <v>73.185244999999995</v>
      </c>
      <c r="U345">
        <v>9.2481570000000008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0.17352600000000001</v>
      </c>
      <c r="AG345">
        <v>1.13E-4</v>
      </c>
      <c r="AH345" t="s">
        <v>11</v>
      </c>
      <c r="AI345">
        <v>0.83005200000000001</v>
      </c>
      <c r="AJ345">
        <v>1.1400000000000001E-4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20980.099102</v>
      </c>
      <c r="I346">
        <v>76454.138632000002</v>
      </c>
      <c r="J346" t="s">
        <v>3</v>
      </c>
      <c r="K346">
        <v>20939.683867</v>
      </c>
      <c r="L346">
        <v>76166.722569000005</v>
      </c>
      <c r="M346" t="s">
        <v>4</v>
      </c>
      <c r="N346">
        <v>143.33917500000001</v>
      </c>
      <c r="O346">
        <v>7.2472159999999999</v>
      </c>
      <c r="P346" t="s">
        <v>5</v>
      </c>
      <c r="Q346">
        <v>0</v>
      </c>
      <c r="R346">
        <v>0</v>
      </c>
      <c r="S346" t="s">
        <v>6</v>
      </c>
      <c r="T346">
        <v>91.660493000000002</v>
      </c>
      <c r="U346">
        <v>17.607759000000001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0.172731</v>
      </c>
      <c r="AG346">
        <v>1.15E-4</v>
      </c>
      <c r="AH346" t="s">
        <v>11</v>
      </c>
      <c r="AI346">
        <v>0.83161600000000002</v>
      </c>
      <c r="AJ346">
        <v>8.7999999999999998E-5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25187.299844000001</v>
      </c>
      <c r="I347">
        <v>129376.627387</v>
      </c>
      <c r="J347" t="s">
        <v>3</v>
      </c>
      <c r="K347">
        <v>25138.785663999999</v>
      </c>
      <c r="L347">
        <v>128908.504935</v>
      </c>
      <c r="M347" t="s">
        <v>4</v>
      </c>
      <c r="N347">
        <v>171.97157000000001</v>
      </c>
      <c r="O347">
        <v>10.511495</v>
      </c>
      <c r="P347" t="s">
        <v>5</v>
      </c>
      <c r="Q347">
        <v>0</v>
      </c>
      <c r="R347">
        <v>0</v>
      </c>
      <c r="S347" t="s">
        <v>6</v>
      </c>
      <c r="T347">
        <v>110.139408</v>
      </c>
      <c r="U347">
        <v>31.229196000000002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0.17171900000000001</v>
      </c>
      <c r="AG347">
        <v>1.27E-4</v>
      </c>
      <c r="AH347" t="s">
        <v>11</v>
      </c>
      <c r="AI347">
        <v>0.83342899999999998</v>
      </c>
      <c r="AJ347">
        <v>6.0999999999999999E-5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29385.307186999999</v>
      </c>
      <c r="I348">
        <v>172173.77053800001</v>
      </c>
      <c r="J348" t="s">
        <v>3</v>
      </c>
      <c r="K348">
        <v>29328.644413999999</v>
      </c>
      <c r="L348">
        <v>171481.30571300001</v>
      </c>
      <c r="M348" t="s">
        <v>4</v>
      </c>
      <c r="N348">
        <v>200.62743499999999</v>
      </c>
      <c r="O348">
        <v>13.771025</v>
      </c>
      <c r="P348" t="s">
        <v>5</v>
      </c>
      <c r="Q348">
        <v>0</v>
      </c>
      <c r="R348">
        <v>0</v>
      </c>
      <c r="S348" t="s">
        <v>6</v>
      </c>
      <c r="T348">
        <v>128.44186099999999</v>
      </c>
      <c r="U348">
        <v>42.028385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0.17102400000000001</v>
      </c>
      <c r="AG348">
        <v>1.34E-4</v>
      </c>
      <c r="AH348" t="s">
        <v>11</v>
      </c>
      <c r="AI348">
        <v>0.83440899999999996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33579.656093999998</v>
      </c>
      <c r="I349">
        <v>204351.80723400001</v>
      </c>
      <c r="J349" t="s">
        <v>3</v>
      </c>
      <c r="K349">
        <v>33514.910703000001</v>
      </c>
      <c r="L349">
        <v>203552.74631799999</v>
      </c>
      <c r="M349" t="s">
        <v>4</v>
      </c>
      <c r="N349">
        <v>229.248503</v>
      </c>
      <c r="O349">
        <v>16.979120000000002</v>
      </c>
      <c r="P349" t="s">
        <v>5</v>
      </c>
      <c r="Q349">
        <v>0</v>
      </c>
      <c r="R349">
        <v>0</v>
      </c>
      <c r="S349" t="s">
        <v>6</v>
      </c>
      <c r="T349">
        <v>146.73642699999999</v>
      </c>
      <c r="U349">
        <v>49.719493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0.169877</v>
      </c>
      <c r="AG349">
        <v>1.4200000000000001E-4</v>
      </c>
      <c r="AH349" t="s">
        <v>11</v>
      </c>
      <c r="AI349">
        <v>0.83478200000000002</v>
      </c>
      <c r="AJ349">
        <v>3.8999999999999999E-5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37773.132187000003</v>
      </c>
      <c r="I350">
        <v>242162.63477599999</v>
      </c>
      <c r="J350" t="s">
        <v>3</v>
      </c>
      <c r="K350">
        <v>37700.312343999998</v>
      </c>
      <c r="L350">
        <v>241190.68262100001</v>
      </c>
      <c r="M350" t="s">
        <v>4</v>
      </c>
      <c r="N350">
        <v>257.804464</v>
      </c>
      <c r="O350">
        <v>20.221582000000001</v>
      </c>
      <c r="P350" t="s">
        <v>5</v>
      </c>
      <c r="Q350">
        <v>0</v>
      </c>
      <c r="R350">
        <v>0</v>
      </c>
      <c r="S350" t="s">
        <v>6</v>
      </c>
      <c r="T350">
        <v>164.96998500000001</v>
      </c>
      <c r="U350">
        <v>58.270496999999999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0.169874</v>
      </c>
      <c r="AG350">
        <v>1.4200000000000001E-4</v>
      </c>
      <c r="AH350" t="s">
        <v>11</v>
      </c>
      <c r="AI350">
        <v>0.83490500000000001</v>
      </c>
      <c r="AJ350">
        <v>3.6999999999999998E-5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41974.063984</v>
      </c>
      <c r="I351">
        <v>298839.28154300002</v>
      </c>
      <c r="J351" t="s">
        <v>3</v>
      </c>
      <c r="K351">
        <v>41893.141952999998</v>
      </c>
      <c r="L351">
        <v>297672.29894200002</v>
      </c>
      <c r="M351" t="s">
        <v>4</v>
      </c>
      <c r="N351">
        <v>286.57332600000001</v>
      </c>
      <c r="O351">
        <v>24.156807000000001</v>
      </c>
      <c r="P351" t="s">
        <v>5</v>
      </c>
      <c r="Q351">
        <v>0</v>
      </c>
      <c r="R351">
        <v>0</v>
      </c>
      <c r="S351" t="s">
        <v>6</v>
      </c>
      <c r="T351">
        <v>183.324217</v>
      </c>
      <c r="U351">
        <v>71.259133000000006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0.16897100000000001</v>
      </c>
      <c r="AG351">
        <v>1.47E-4</v>
      </c>
      <c r="AH351" t="s">
        <v>11</v>
      </c>
      <c r="AI351">
        <v>0.83565599999999995</v>
      </c>
      <c r="AJ351">
        <v>2.8E-5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46166.542813</v>
      </c>
      <c r="I352">
        <v>338158.20750900003</v>
      </c>
      <c r="J352" t="s">
        <v>3</v>
      </c>
      <c r="K352">
        <v>46077.540546999997</v>
      </c>
      <c r="L352">
        <v>336828.764218</v>
      </c>
      <c r="M352" t="s">
        <v>4</v>
      </c>
      <c r="N352">
        <v>315.18669999999997</v>
      </c>
      <c r="O352">
        <v>28.384308000000001</v>
      </c>
      <c r="P352" t="s">
        <v>5</v>
      </c>
      <c r="Q352">
        <v>0</v>
      </c>
      <c r="R352">
        <v>0</v>
      </c>
      <c r="S352" t="s">
        <v>6</v>
      </c>
      <c r="T352">
        <v>201.54485600000001</v>
      </c>
      <c r="U352">
        <v>80.658167000000006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0.168346</v>
      </c>
      <c r="AG352">
        <v>1.54E-4</v>
      </c>
      <c r="AH352" t="s">
        <v>11</v>
      </c>
      <c r="AI352">
        <v>0.83639799999999997</v>
      </c>
      <c r="AJ352">
        <v>6.9999999999999999E-6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50357.770780999999</v>
      </c>
      <c r="I353">
        <v>382926.58231999999</v>
      </c>
      <c r="J353" t="s">
        <v>3</v>
      </c>
      <c r="K353">
        <v>50260.711875000001</v>
      </c>
      <c r="L353">
        <v>381399.80398199998</v>
      </c>
      <c r="M353" t="s">
        <v>4</v>
      </c>
      <c r="N353">
        <v>343.86581999999999</v>
      </c>
      <c r="O353">
        <v>31.700934</v>
      </c>
      <c r="P353" t="s">
        <v>5</v>
      </c>
      <c r="Q353">
        <v>0</v>
      </c>
      <c r="R353">
        <v>0</v>
      </c>
      <c r="S353" t="s">
        <v>6</v>
      </c>
      <c r="T353">
        <v>219.77178499999999</v>
      </c>
      <c r="U353">
        <v>91.177712999999997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0.168325</v>
      </c>
      <c r="AG353">
        <v>1.54E-4</v>
      </c>
      <c r="AH353" t="s">
        <v>11</v>
      </c>
      <c r="AI353">
        <v>0.83674800000000005</v>
      </c>
      <c r="AJ353">
        <v>5.0000000000000004E-6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54547.740624999999</v>
      </c>
      <c r="I354">
        <v>418426.16988100001</v>
      </c>
      <c r="J354" t="s">
        <v>3</v>
      </c>
      <c r="K354">
        <v>54442.604375000003</v>
      </c>
      <c r="L354">
        <v>416777.12361800001</v>
      </c>
      <c r="M354" t="s">
        <v>4</v>
      </c>
      <c r="N354">
        <v>372.41011800000001</v>
      </c>
      <c r="O354">
        <v>35.305475999999999</v>
      </c>
      <c r="P354" t="s">
        <v>5</v>
      </c>
      <c r="Q354">
        <v>0</v>
      </c>
      <c r="R354">
        <v>0</v>
      </c>
      <c r="S354" t="s">
        <v>6</v>
      </c>
      <c r="T354">
        <v>237.98462000000001</v>
      </c>
      <c r="U354">
        <v>100.57730100000001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0.16764499999999999</v>
      </c>
      <c r="AG354">
        <v>1.6000000000000001E-4</v>
      </c>
      <c r="AH354" t="s">
        <v>11</v>
      </c>
      <c r="AI354">
        <v>0.83686099999999997</v>
      </c>
      <c r="AJ354">
        <v>3.9999999999999998E-6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58740.100233999998</v>
      </c>
      <c r="I355">
        <v>470085.00619099999</v>
      </c>
      <c r="J355" t="s">
        <v>3</v>
      </c>
      <c r="K355">
        <v>58626.876250000001</v>
      </c>
      <c r="L355">
        <v>468247.47061299998</v>
      </c>
      <c r="M355" t="s">
        <v>4</v>
      </c>
      <c r="N355">
        <v>401.00561900000002</v>
      </c>
      <c r="O355">
        <v>40.724463999999998</v>
      </c>
      <c r="P355" t="s">
        <v>5</v>
      </c>
      <c r="Q355">
        <v>0</v>
      </c>
      <c r="R355">
        <v>0</v>
      </c>
      <c r="S355" t="s">
        <v>6</v>
      </c>
      <c r="T355">
        <v>256.27849700000002</v>
      </c>
      <c r="U355">
        <v>113.305295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0.16764499999999999</v>
      </c>
      <c r="AG355">
        <v>1.6000000000000001E-4</v>
      </c>
      <c r="AH355" t="s">
        <v>11</v>
      </c>
      <c r="AI355">
        <v>0.83689800000000003</v>
      </c>
      <c r="AJ355">
        <v>3.9999999999999998E-6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62942.704296999997</v>
      </c>
      <c r="I356">
        <v>547828.11502000003</v>
      </c>
      <c r="J356" t="s">
        <v>3</v>
      </c>
      <c r="K356">
        <v>62821.390625</v>
      </c>
      <c r="L356">
        <v>545710.27726899995</v>
      </c>
      <c r="M356" t="s">
        <v>4</v>
      </c>
      <c r="N356">
        <v>429.64486799999997</v>
      </c>
      <c r="O356">
        <v>47.423340000000003</v>
      </c>
      <c r="P356" t="s">
        <v>5</v>
      </c>
      <c r="Q356">
        <v>0</v>
      </c>
      <c r="R356">
        <v>0</v>
      </c>
      <c r="S356" t="s">
        <v>6</v>
      </c>
      <c r="T356">
        <v>274.64770199999998</v>
      </c>
      <c r="U356">
        <v>128.737019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0.16733999999999999</v>
      </c>
      <c r="AG356">
        <v>1.5799999999999999E-4</v>
      </c>
      <c r="AH356" t="s">
        <v>11</v>
      </c>
      <c r="AI356">
        <v>0.83693700000000004</v>
      </c>
      <c r="AJ356">
        <v>3.9999999999999998E-6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67147.722187000007</v>
      </c>
      <c r="I357">
        <v>642630.37796499999</v>
      </c>
      <c r="J357" t="s">
        <v>3</v>
      </c>
      <c r="K357">
        <v>67018.320000000007</v>
      </c>
      <c r="L357">
        <v>640169.95848799997</v>
      </c>
      <c r="M357" t="s">
        <v>4</v>
      </c>
      <c r="N357">
        <v>458.37475000000001</v>
      </c>
      <c r="O357">
        <v>53.831391000000004</v>
      </c>
      <c r="P357" t="s">
        <v>5</v>
      </c>
      <c r="Q357">
        <v>0</v>
      </c>
      <c r="R357">
        <v>0</v>
      </c>
      <c r="S357" t="s">
        <v>6</v>
      </c>
      <c r="T357">
        <v>293.11128500000001</v>
      </c>
      <c r="U357">
        <v>145.92975899999999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0.167156</v>
      </c>
      <c r="AG357">
        <v>1.56E-4</v>
      </c>
      <c r="AH357" t="s">
        <v>11</v>
      </c>
      <c r="AI357">
        <v>0.83694599999999997</v>
      </c>
      <c r="AJ357">
        <v>3.9999999999999998E-6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71343.954687000005</v>
      </c>
      <c r="I358">
        <v>722813.18089700001</v>
      </c>
      <c r="J358" t="s">
        <v>3</v>
      </c>
      <c r="K358">
        <v>71206.475936999996</v>
      </c>
      <c r="L358">
        <v>720068.84404300002</v>
      </c>
      <c r="M358" t="s">
        <v>4</v>
      </c>
      <c r="N358">
        <v>486.99669299999999</v>
      </c>
      <c r="O358">
        <v>60.765134000000003</v>
      </c>
      <c r="P358" t="s">
        <v>5</v>
      </c>
      <c r="Q358">
        <v>0</v>
      </c>
      <c r="R358">
        <v>0</v>
      </c>
      <c r="S358" t="s">
        <v>6</v>
      </c>
      <c r="T358">
        <v>311.44647200000003</v>
      </c>
      <c r="U358">
        <v>161.982339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0.16652500000000001</v>
      </c>
      <c r="AG358">
        <v>1.5799999999999999E-4</v>
      </c>
      <c r="AH358" t="s">
        <v>11</v>
      </c>
      <c r="AI358">
        <v>0.83696099999999996</v>
      </c>
      <c r="AJ358">
        <v>3.9999999999999998E-6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75537.004218999995</v>
      </c>
      <c r="I359">
        <v>771988.23678399995</v>
      </c>
      <c r="J359" t="s">
        <v>3</v>
      </c>
      <c r="K359">
        <v>75391.468437999996</v>
      </c>
      <c r="L359">
        <v>769058.46016799996</v>
      </c>
      <c r="M359" t="s">
        <v>4</v>
      </c>
      <c r="N359">
        <v>515.52085</v>
      </c>
      <c r="O359">
        <v>65.548385999999994</v>
      </c>
      <c r="P359" t="s">
        <v>5</v>
      </c>
      <c r="Q359">
        <v>0</v>
      </c>
      <c r="R359">
        <v>0</v>
      </c>
      <c r="S359" t="s">
        <v>6</v>
      </c>
      <c r="T359">
        <v>329.78122300000001</v>
      </c>
      <c r="U359">
        <v>172.71827400000001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0.16639799999999999</v>
      </c>
      <c r="AG359">
        <v>1.6200000000000001E-4</v>
      </c>
      <c r="AH359" t="s">
        <v>11</v>
      </c>
      <c r="AI359">
        <v>0.83755199999999996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79731.239686999994</v>
      </c>
      <c r="I360">
        <v>822100.11640499998</v>
      </c>
      <c r="J360" t="s">
        <v>3</v>
      </c>
      <c r="K360">
        <v>79577.639219000004</v>
      </c>
      <c r="L360">
        <v>818982.011039</v>
      </c>
      <c r="M360" t="s">
        <v>4</v>
      </c>
      <c r="N360">
        <v>544.15224599999999</v>
      </c>
      <c r="O360">
        <v>71.468239999999994</v>
      </c>
      <c r="P360" t="s">
        <v>5</v>
      </c>
      <c r="Q360">
        <v>0</v>
      </c>
      <c r="R360">
        <v>0</v>
      </c>
      <c r="S360" t="s">
        <v>6</v>
      </c>
      <c r="T360">
        <v>348.18867699999998</v>
      </c>
      <c r="U360">
        <v>184.589719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0.16622000000000001</v>
      </c>
      <c r="AG360">
        <v>1.5899999999999999E-4</v>
      </c>
      <c r="AH360" t="s">
        <v>11</v>
      </c>
      <c r="AI360">
        <v>0.83755500000000005</v>
      </c>
      <c r="AJ360">
        <v>2.0000000000000002E-5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83920.283905999997</v>
      </c>
      <c r="I361">
        <v>878443.556491</v>
      </c>
      <c r="J361" t="s">
        <v>3</v>
      </c>
      <c r="K361">
        <v>83758.634844</v>
      </c>
      <c r="L361">
        <v>875113.15606499999</v>
      </c>
      <c r="M361" t="s">
        <v>4</v>
      </c>
      <c r="N361">
        <v>572.775035</v>
      </c>
      <c r="O361">
        <v>77.240960000000001</v>
      </c>
      <c r="P361" t="s">
        <v>5</v>
      </c>
      <c r="Q361">
        <v>0</v>
      </c>
      <c r="R361">
        <v>0</v>
      </c>
      <c r="S361" t="s">
        <v>6</v>
      </c>
      <c r="T361">
        <v>366.449637</v>
      </c>
      <c r="U361">
        <v>198.877408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0.16525799999999999</v>
      </c>
      <c r="AG361">
        <v>1.5799999999999999E-4</v>
      </c>
      <c r="AH361" t="s">
        <v>11</v>
      </c>
      <c r="AI361">
        <v>0.838144</v>
      </c>
      <c r="AJ361">
        <v>3.6000000000000001E-5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215.966454</v>
      </c>
      <c r="I362">
        <v>74.703958</v>
      </c>
      <c r="J362" t="s">
        <v>3</v>
      </c>
      <c r="K362">
        <v>212.12410700000001</v>
      </c>
      <c r="L362">
        <v>72.117057000000003</v>
      </c>
      <c r="M362" t="s">
        <v>4</v>
      </c>
      <c r="N362">
        <v>10.889393999999999</v>
      </c>
      <c r="O362">
        <v>0.79279699999999997</v>
      </c>
      <c r="P362" t="s">
        <v>5</v>
      </c>
      <c r="Q362">
        <v>13.62032</v>
      </c>
      <c r="R362">
        <v>0.97960700000000001</v>
      </c>
      <c r="S362" t="s">
        <v>6</v>
      </c>
      <c r="T362">
        <v>3.726712</v>
      </c>
      <c r="U362">
        <v>7.1041999999999994E-2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0.180261</v>
      </c>
      <c r="AG362">
        <v>8.7000000000000001E-5</v>
      </c>
      <c r="AH362" t="s">
        <v>11</v>
      </c>
      <c r="AI362">
        <v>0.81667100000000004</v>
      </c>
      <c r="AJ362">
        <v>1.45E-4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430.63504599999999</v>
      </c>
      <c r="I363">
        <v>268.49621100000002</v>
      </c>
      <c r="J363" t="s">
        <v>3</v>
      </c>
      <c r="K363">
        <v>423.00350200000003</v>
      </c>
      <c r="L363">
        <v>259.49993999999998</v>
      </c>
      <c r="M363" t="s">
        <v>4</v>
      </c>
      <c r="N363">
        <v>21.674098000000001</v>
      </c>
      <c r="O363">
        <v>2.9684889999999999</v>
      </c>
      <c r="P363" t="s">
        <v>5</v>
      </c>
      <c r="Q363">
        <v>27.158650000000002</v>
      </c>
      <c r="R363">
        <v>3.4980600000000002</v>
      </c>
      <c r="S363" t="s">
        <v>6</v>
      </c>
      <c r="T363">
        <v>7.4311639999999999</v>
      </c>
      <c r="U363">
        <v>0.23122899999999999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0.17763599999999999</v>
      </c>
      <c r="AG363">
        <v>4.1E-5</v>
      </c>
      <c r="AH363" t="s">
        <v>11</v>
      </c>
      <c r="AI363">
        <v>0.82151799999999997</v>
      </c>
      <c r="AJ363">
        <v>1.6100000000000001E-4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647.12500599999998</v>
      </c>
      <c r="I364">
        <v>572.70277599999997</v>
      </c>
      <c r="J364" t="s">
        <v>3</v>
      </c>
      <c r="K364">
        <v>635.66686500000003</v>
      </c>
      <c r="L364">
        <v>552.28397399999994</v>
      </c>
      <c r="M364" t="s">
        <v>4</v>
      </c>
      <c r="N364">
        <v>32.642871999999997</v>
      </c>
      <c r="O364">
        <v>6.3731450000000001</v>
      </c>
      <c r="P364" t="s">
        <v>5</v>
      </c>
      <c r="Q364">
        <v>40.901496999999999</v>
      </c>
      <c r="R364">
        <v>7.7064159999999999</v>
      </c>
      <c r="S364" t="s">
        <v>6</v>
      </c>
      <c r="T364">
        <v>11.186776</v>
      </c>
      <c r="U364">
        <v>0.48446899999999998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0.17522299999999999</v>
      </c>
      <c r="AG364">
        <v>9.2E-5</v>
      </c>
      <c r="AH364" t="s">
        <v>11</v>
      </c>
      <c r="AI364">
        <v>0.82636100000000001</v>
      </c>
      <c r="AJ364">
        <v>1.7699999999999999E-4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863.17962599999998</v>
      </c>
      <c r="I365">
        <v>962.52371900000003</v>
      </c>
      <c r="J365" t="s">
        <v>3</v>
      </c>
      <c r="K365">
        <v>847.894271</v>
      </c>
      <c r="L365">
        <v>929.40150700000004</v>
      </c>
      <c r="M365" t="s">
        <v>4</v>
      </c>
      <c r="N365">
        <v>43.478732000000001</v>
      </c>
      <c r="O365">
        <v>10.385236000000001</v>
      </c>
      <c r="P365" t="s">
        <v>5</v>
      </c>
      <c r="Q365">
        <v>54.570309000000002</v>
      </c>
      <c r="R365">
        <v>13.524419999999999</v>
      </c>
      <c r="S365" t="s">
        <v>6</v>
      </c>
      <c r="T365">
        <v>14.916395</v>
      </c>
      <c r="U365">
        <v>0.82705700000000004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0.17439199999999999</v>
      </c>
      <c r="AG365">
        <v>1.05E-4</v>
      </c>
      <c r="AH365" t="s">
        <v>11</v>
      </c>
      <c r="AI365">
        <v>0.82896700000000001</v>
      </c>
      <c r="AJ365">
        <v>1.5300000000000001E-4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1079.2583420000001</v>
      </c>
      <c r="I366">
        <v>1486.15463</v>
      </c>
      <c r="J366" t="s">
        <v>3</v>
      </c>
      <c r="K366">
        <v>1060.1609719999999</v>
      </c>
      <c r="L366">
        <v>1435.383806</v>
      </c>
      <c r="M366" t="s">
        <v>4</v>
      </c>
      <c r="N366">
        <v>54.327314000000001</v>
      </c>
      <c r="O366">
        <v>15.959813</v>
      </c>
      <c r="P366" t="s">
        <v>5</v>
      </c>
      <c r="Q366">
        <v>68.268034999999998</v>
      </c>
      <c r="R366">
        <v>20.809377000000001</v>
      </c>
      <c r="S366" t="s">
        <v>6</v>
      </c>
      <c r="T366">
        <v>18.65851</v>
      </c>
      <c r="U366">
        <v>1.2958339999999999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0.17416699999999999</v>
      </c>
      <c r="AG366">
        <v>1.0399999999999999E-4</v>
      </c>
      <c r="AH366" t="s">
        <v>11</v>
      </c>
      <c r="AI366">
        <v>0.83071399999999995</v>
      </c>
      <c r="AJ366">
        <v>1.22E-4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1294.5388330000001</v>
      </c>
      <c r="I367">
        <v>2089.8194020000001</v>
      </c>
      <c r="J367" t="s">
        <v>3</v>
      </c>
      <c r="K367">
        <v>1271.6293330000001</v>
      </c>
      <c r="L367">
        <v>2016.819915</v>
      </c>
      <c r="M367" t="s">
        <v>4</v>
      </c>
      <c r="N367">
        <v>65.168907000000004</v>
      </c>
      <c r="O367">
        <v>23.464134999999999</v>
      </c>
      <c r="P367" t="s">
        <v>5</v>
      </c>
      <c r="Q367">
        <v>81.922104000000004</v>
      </c>
      <c r="R367">
        <v>29.902514</v>
      </c>
      <c r="S367" t="s">
        <v>6</v>
      </c>
      <c r="T367">
        <v>22.371669000000001</v>
      </c>
      <c r="U367">
        <v>1.8471949999999999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0.173461</v>
      </c>
      <c r="AG367">
        <v>1.0900000000000001E-4</v>
      </c>
      <c r="AH367" t="s">
        <v>11</v>
      </c>
      <c r="AI367">
        <v>0.83296199999999998</v>
      </c>
      <c r="AJ367">
        <v>9.1000000000000003E-5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1510.0169289999999</v>
      </c>
      <c r="I368">
        <v>2808.0550280000002</v>
      </c>
      <c r="J368" t="s">
        <v>3</v>
      </c>
      <c r="K368">
        <v>1483.283457</v>
      </c>
      <c r="L368">
        <v>2708.5061690000002</v>
      </c>
      <c r="M368" t="s">
        <v>4</v>
      </c>
      <c r="N368">
        <v>76.033484000000001</v>
      </c>
      <c r="O368">
        <v>32.008811000000001</v>
      </c>
      <c r="P368" t="s">
        <v>5</v>
      </c>
      <c r="Q368">
        <v>95.529713000000001</v>
      </c>
      <c r="R368">
        <v>40.528514999999999</v>
      </c>
      <c r="S368" t="s">
        <v>6</v>
      </c>
      <c r="T368">
        <v>26.092516</v>
      </c>
      <c r="U368">
        <v>2.4608829999999999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0.172789</v>
      </c>
      <c r="AG368">
        <v>1.1900000000000001E-4</v>
      </c>
      <c r="AH368" t="s">
        <v>11</v>
      </c>
      <c r="AI368">
        <v>0.83397399999999999</v>
      </c>
      <c r="AJ368">
        <v>6.7999999999999999E-5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1725.415078</v>
      </c>
      <c r="I369">
        <v>3593.5952600000001</v>
      </c>
      <c r="J369" t="s">
        <v>3</v>
      </c>
      <c r="K369">
        <v>1694.8651420000001</v>
      </c>
      <c r="L369">
        <v>3468.051989</v>
      </c>
      <c r="M369" t="s">
        <v>4</v>
      </c>
      <c r="N369">
        <v>86.903222</v>
      </c>
      <c r="O369">
        <v>41.062156000000002</v>
      </c>
      <c r="P369" t="s">
        <v>5</v>
      </c>
      <c r="Q369">
        <v>109.17542</v>
      </c>
      <c r="R369">
        <v>52.017716</v>
      </c>
      <c r="S369" t="s">
        <v>6</v>
      </c>
      <c r="T369">
        <v>29.817594</v>
      </c>
      <c r="U369">
        <v>3.1435659999999999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0.17266300000000001</v>
      </c>
      <c r="AG369">
        <v>1.18E-4</v>
      </c>
      <c r="AH369" t="s">
        <v>11</v>
      </c>
      <c r="AI369">
        <v>0.834507</v>
      </c>
      <c r="AJ369">
        <v>5.3000000000000001E-5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1941.471614</v>
      </c>
      <c r="I370">
        <v>4413.2908349999998</v>
      </c>
      <c r="J370" t="s">
        <v>3</v>
      </c>
      <c r="K370">
        <v>1907.0988090000001</v>
      </c>
      <c r="L370">
        <v>4258.5134470000003</v>
      </c>
      <c r="M370" t="s">
        <v>4</v>
      </c>
      <c r="N370">
        <v>97.826768999999999</v>
      </c>
      <c r="O370">
        <v>51.732214999999997</v>
      </c>
      <c r="P370" t="s">
        <v>5</v>
      </c>
      <c r="Q370">
        <v>122.877554</v>
      </c>
      <c r="R370">
        <v>65.002689000000004</v>
      </c>
      <c r="S370" t="s">
        <v>6</v>
      </c>
      <c r="T370">
        <v>33.562688999999999</v>
      </c>
      <c r="U370">
        <v>3.8923019999999999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0.171149</v>
      </c>
      <c r="AG370">
        <v>1.4100000000000001E-4</v>
      </c>
      <c r="AH370" t="s">
        <v>11</v>
      </c>
      <c r="AI370">
        <v>0.83510799999999996</v>
      </c>
      <c r="AJ370">
        <v>4.3000000000000002E-5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2158.1728910000002</v>
      </c>
      <c r="I371">
        <v>5467.0266190000002</v>
      </c>
      <c r="J371" t="s">
        <v>3</v>
      </c>
      <c r="K371">
        <v>2119.9521829999999</v>
      </c>
      <c r="L371">
        <v>5273.5379389999998</v>
      </c>
      <c r="M371" t="s">
        <v>4</v>
      </c>
      <c r="N371">
        <v>108.768473</v>
      </c>
      <c r="O371">
        <v>64.406283000000002</v>
      </c>
      <c r="P371" t="s">
        <v>5</v>
      </c>
      <c r="Q371">
        <v>136.71901700000001</v>
      </c>
      <c r="R371">
        <v>80.192594999999997</v>
      </c>
      <c r="S371" t="s">
        <v>6</v>
      </c>
      <c r="T371">
        <v>37.338800999999997</v>
      </c>
      <c r="U371">
        <v>4.703633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0.17114299999999999</v>
      </c>
      <c r="AG371">
        <v>1.4100000000000001E-4</v>
      </c>
      <c r="AH371" t="s">
        <v>11</v>
      </c>
      <c r="AI371">
        <v>0.83515799999999996</v>
      </c>
      <c r="AJ371">
        <v>4.3000000000000002E-5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2375.2066260000001</v>
      </c>
      <c r="I372">
        <v>6632.5681889999996</v>
      </c>
      <c r="J372" t="s">
        <v>3</v>
      </c>
      <c r="K372">
        <v>2333.151738</v>
      </c>
      <c r="L372">
        <v>6399.1508050000002</v>
      </c>
      <c r="M372" t="s">
        <v>4</v>
      </c>
      <c r="N372">
        <v>119.74397500000001</v>
      </c>
      <c r="O372">
        <v>78.085289000000003</v>
      </c>
      <c r="P372" t="s">
        <v>5</v>
      </c>
      <c r="Q372">
        <v>150.538556</v>
      </c>
      <c r="R372">
        <v>97.326244000000003</v>
      </c>
      <c r="S372" t="s">
        <v>6</v>
      </c>
      <c r="T372">
        <v>41.113877000000002</v>
      </c>
      <c r="U372">
        <v>5.7290710000000002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0.169602</v>
      </c>
      <c r="AG372">
        <v>1.4899999999999999E-4</v>
      </c>
      <c r="AH372" t="s">
        <v>11</v>
      </c>
      <c r="AI372">
        <v>0.83557199999999998</v>
      </c>
      <c r="AJ372">
        <v>3.8000000000000002E-5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2590.6661079999999</v>
      </c>
      <c r="I373">
        <v>7882.2244069999997</v>
      </c>
      <c r="J373" t="s">
        <v>3</v>
      </c>
      <c r="K373">
        <v>2544.8004000000001</v>
      </c>
      <c r="L373">
        <v>7605.1144899999999</v>
      </c>
      <c r="M373" t="s">
        <v>4</v>
      </c>
      <c r="N373">
        <v>130.55326299999999</v>
      </c>
      <c r="O373">
        <v>91.203622999999993</v>
      </c>
      <c r="P373" t="s">
        <v>5</v>
      </c>
      <c r="Q373">
        <v>164.25978499999999</v>
      </c>
      <c r="R373">
        <v>115.23707899999999</v>
      </c>
      <c r="S373" t="s">
        <v>6</v>
      </c>
      <c r="T373">
        <v>44.842500000000001</v>
      </c>
      <c r="U373">
        <v>6.6974130000000001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0.16899400000000001</v>
      </c>
      <c r="AG373">
        <v>1.56E-4</v>
      </c>
      <c r="AH373" t="s">
        <v>11</v>
      </c>
      <c r="AI373">
        <v>0.83648900000000004</v>
      </c>
      <c r="AJ373">
        <v>4.5000000000000003E-5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2805.9343210000002</v>
      </c>
      <c r="I374">
        <v>9042.5887519999997</v>
      </c>
      <c r="J374" t="s">
        <v>3</v>
      </c>
      <c r="K374">
        <v>2756.2517720000001</v>
      </c>
      <c r="L374">
        <v>8720.6937689999995</v>
      </c>
      <c r="M374" t="s">
        <v>4</v>
      </c>
      <c r="N374">
        <v>141.391831</v>
      </c>
      <c r="O374">
        <v>105.904196</v>
      </c>
      <c r="P374" t="s">
        <v>5</v>
      </c>
      <c r="Q374">
        <v>177.892087</v>
      </c>
      <c r="R374">
        <v>133.23848599999999</v>
      </c>
      <c r="S374" t="s">
        <v>6</v>
      </c>
      <c r="T374">
        <v>48.568289</v>
      </c>
      <c r="U374">
        <v>7.7244089999999996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0.167905</v>
      </c>
      <c r="AG374">
        <v>1.64E-4</v>
      </c>
      <c r="AH374" t="s">
        <v>11</v>
      </c>
      <c r="AI374">
        <v>0.83664400000000005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3021.7296240000001</v>
      </c>
      <c r="I375">
        <v>10171.266576</v>
      </c>
      <c r="J375" t="s">
        <v>3</v>
      </c>
      <c r="K375">
        <v>2968.2491359999999</v>
      </c>
      <c r="L375">
        <v>9808.8181989999994</v>
      </c>
      <c r="M375" t="s">
        <v>4</v>
      </c>
      <c r="N375">
        <v>152.18606800000001</v>
      </c>
      <c r="O375">
        <v>119.08364899999999</v>
      </c>
      <c r="P375" t="s">
        <v>5</v>
      </c>
      <c r="Q375">
        <v>191.616163</v>
      </c>
      <c r="R375">
        <v>151.506698</v>
      </c>
      <c r="S375" t="s">
        <v>6</v>
      </c>
      <c r="T375">
        <v>52.314833999999998</v>
      </c>
      <c r="U375">
        <v>8.7307059999999996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0.1673</v>
      </c>
      <c r="AG375">
        <v>1.7000000000000001E-4</v>
      </c>
      <c r="AH375" t="s">
        <v>11</v>
      </c>
      <c r="AI375">
        <v>0.83755299999999999</v>
      </c>
      <c r="AJ375">
        <v>4.8999999999999998E-5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3238.0191020000002</v>
      </c>
      <c r="I376">
        <v>11609.809015000001</v>
      </c>
      <c r="J376" t="s">
        <v>3</v>
      </c>
      <c r="K376">
        <v>3180.719873</v>
      </c>
      <c r="L376">
        <v>11194.999709</v>
      </c>
      <c r="M376" t="s">
        <v>4</v>
      </c>
      <c r="N376">
        <v>163.068051</v>
      </c>
      <c r="O376">
        <v>137.160056</v>
      </c>
      <c r="P376" t="s">
        <v>5</v>
      </c>
      <c r="Q376">
        <v>205.38515699999999</v>
      </c>
      <c r="R376">
        <v>173.51704000000001</v>
      </c>
      <c r="S376" t="s">
        <v>6</v>
      </c>
      <c r="T376">
        <v>56.059092999999997</v>
      </c>
      <c r="U376">
        <v>10.050951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0.166963</v>
      </c>
      <c r="AG376">
        <v>1.65E-4</v>
      </c>
      <c r="AH376" t="s">
        <v>11</v>
      </c>
      <c r="AI376">
        <v>0.83810600000000002</v>
      </c>
      <c r="AJ376">
        <v>5.3999999999999998E-5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3454.640664</v>
      </c>
      <c r="I377">
        <v>13419.938560000001</v>
      </c>
      <c r="J377" t="s">
        <v>3</v>
      </c>
      <c r="K377">
        <v>3393.503608</v>
      </c>
      <c r="L377">
        <v>12938.767945</v>
      </c>
      <c r="M377" t="s">
        <v>4</v>
      </c>
      <c r="N377">
        <v>173.97334900000001</v>
      </c>
      <c r="O377">
        <v>158.06971300000001</v>
      </c>
      <c r="P377" t="s">
        <v>5</v>
      </c>
      <c r="Q377">
        <v>219.17507900000001</v>
      </c>
      <c r="R377">
        <v>200.04287299999999</v>
      </c>
      <c r="S377" t="s">
        <v>6</v>
      </c>
      <c r="T377">
        <v>59.812378000000002</v>
      </c>
      <c r="U377">
        <v>11.545026999999999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0.16680900000000001</v>
      </c>
      <c r="AG377">
        <v>1.6699999999999999E-4</v>
      </c>
      <c r="AH377" t="s">
        <v>11</v>
      </c>
      <c r="AI377">
        <v>0.83810600000000002</v>
      </c>
      <c r="AJ377">
        <v>5.3999999999999998E-5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3671.1793600000001</v>
      </c>
      <c r="I378">
        <v>15026.773359000001</v>
      </c>
      <c r="J378" t="s">
        <v>3</v>
      </c>
      <c r="K378">
        <v>3606.2204590000001</v>
      </c>
      <c r="L378">
        <v>14488.086146</v>
      </c>
      <c r="M378" t="s">
        <v>4</v>
      </c>
      <c r="N378">
        <v>184.85406399999999</v>
      </c>
      <c r="O378">
        <v>177.25528600000001</v>
      </c>
      <c r="P378" t="s">
        <v>5</v>
      </c>
      <c r="Q378">
        <v>232.951289</v>
      </c>
      <c r="R378">
        <v>227.26316199999999</v>
      </c>
      <c r="S378" t="s">
        <v>6</v>
      </c>
      <c r="T378">
        <v>63.552030999999999</v>
      </c>
      <c r="U378">
        <v>13.018110999999999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0.16680400000000001</v>
      </c>
      <c r="AG378">
        <v>1.6699999999999999E-4</v>
      </c>
      <c r="AH378" t="s">
        <v>11</v>
      </c>
      <c r="AI378">
        <v>0.83831299999999997</v>
      </c>
      <c r="AJ378">
        <v>5.1999999999999997E-5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3886.5948539999999</v>
      </c>
      <c r="I379">
        <v>16898.076698000001</v>
      </c>
      <c r="J379" t="s">
        <v>3</v>
      </c>
      <c r="K379">
        <v>3817.8267529999998</v>
      </c>
      <c r="L379">
        <v>16293.975111</v>
      </c>
      <c r="M379" t="s">
        <v>4</v>
      </c>
      <c r="N379">
        <v>195.69633099999999</v>
      </c>
      <c r="O379">
        <v>198.682401</v>
      </c>
      <c r="P379" t="s">
        <v>5</v>
      </c>
      <c r="Q379">
        <v>246.615894</v>
      </c>
      <c r="R379">
        <v>255.232989</v>
      </c>
      <c r="S379" t="s">
        <v>6</v>
      </c>
      <c r="T379">
        <v>67.272509999999997</v>
      </c>
      <c r="U379">
        <v>14.493375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0.16623099999999999</v>
      </c>
      <c r="AG379">
        <v>1.7000000000000001E-4</v>
      </c>
      <c r="AH379" t="s">
        <v>11</v>
      </c>
      <c r="AI379">
        <v>0.83836699999999997</v>
      </c>
      <c r="AJ379">
        <v>5.1999999999999997E-5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4101.9786869999998</v>
      </c>
      <c r="I380">
        <v>18632.450143999999</v>
      </c>
      <c r="J380" t="s">
        <v>3</v>
      </c>
      <c r="K380">
        <v>4029.403135</v>
      </c>
      <c r="L380">
        <v>17965.126017999999</v>
      </c>
      <c r="M380" t="s">
        <v>4</v>
      </c>
      <c r="N380">
        <v>206.44327799999999</v>
      </c>
      <c r="O380">
        <v>219.35216600000001</v>
      </c>
      <c r="P380" t="s">
        <v>5</v>
      </c>
      <c r="Q380">
        <v>260.25851499999999</v>
      </c>
      <c r="R380">
        <v>281.78380099999998</v>
      </c>
      <c r="S380" t="s">
        <v>6</v>
      </c>
      <c r="T380">
        <v>70.983620000000002</v>
      </c>
      <c r="U380">
        <v>16.030663000000001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0.16522200000000001</v>
      </c>
      <c r="AG380">
        <v>1.7000000000000001E-4</v>
      </c>
      <c r="AH380" t="s">
        <v>11</v>
      </c>
      <c r="AI380">
        <v>0.83840999999999999</v>
      </c>
      <c r="AJ380">
        <v>5.1E-5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4316.9529149999998</v>
      </c>
      <c r="I381">
        <v>20321.071371999999</v>
      </c>
      <c r="J381" t="s">
        <v>3</v>
      </c>
      <c r="K381">
        <v>4240.565415</v>
      </c>
      <c r="L381">
        <v>19594.774858000001</v>
      </c>
      <c r="M381" t="s">
        <v>4</v>
      </c>
      <c r="N381">
        <v>217.237763</v>
      </c>
      <c r="O381">
        <v>240.473274</v>
      </c>
      <c r="P381" t="s">
        <v>5</v>
      </c>
      <c r="Q381">
        <v>273.84504199999998</v>
      </c>
      <c r="R381">
        <v>307.44482599999998</v>
      </c>
      <c r="S381" t="s">
        <v>6</v>
      </c>
      <c r="T381">
        <v>74.687867999999995</v>
      </c>
      <c r="U381">
        <v>17.494589999999999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0.16494200000000001</v>
      </c>
      <c r="AG381">
        <v>1.6699999999999999E-4</v>
      </c>
      <c r="AH381" t="s">
        <v>11</v>
      </c>
      <c r="AI381">
        <v>0.838592</v>
      </c>
      <c r="AJ381">
        <v>4.8999999999999998E-5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193.39490499999999</v>
      </c>
      <c r="I382">
        <v>36.713580999999998</v>
      </c>
      <c r="J382" t="s">
        <v>3</v>
      </c>
      <c r="K382">
        <v>189.56214499999999</v>
      </c>
      <c r="L382">
        <v>35.753521999999997</v>
      </c>
      <c r="M382" t="s">
        <v>4</v>
      </c>
      <c r="N382">
        <v>10.666786</v>
      </c>
      <c r="O382">
        <v>0.22891400000000001</v>
      </c>
      <c r="P382" t="s">
        <v>5</v>
      </c>
      <c r="Q382">
        <v>0</v>
      </c>
      <c r="R382">
        <v>0</v>
      </c>
      <c r="S382" t="s">
        <v>6</v>
      </c>
      <c r="T382">
        <v>3.728367</v>
      </c>
      <c r="U382">
        <v>2.7962000000000001E-2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0.181759</v>
      </c>
      <c r="AG382">
        <v>5.8999999999999998E-5</v>
      </c>
      <c r="AH382" t="s">
        <v>11</v>
      </c>
      <c r="AI382">
        <v>0.81551200000000001</v>
      </c>
      <c r="AJ382">
        <v>1.73E-4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387.622837</v>
      </c>
      <c r="I383">
        <v>61.134881</v>
      </c>
      <c r="J383" t="s">
        <v>3</v>
      </c>
      <c r="K383">
        <v>379.927954</v>
      </c>
      <c r="L383">
        <v>59.724665000000002</v>
      </c>
      <c r="M383" t="s">
        <v>4</v>
      </c>
      <c r="N383">
        <v>21.503822</v>
      </c>
      <c r="O383">
        <v>0.39749600000000002</v>
      </c>
      <c r="P383" t="s">
        <v>5</v>
      </c>
      <c r="Q383">
        <v>0</v>
      </c>
      <c r="R383">
        <v>0</v>
      </c>
      <c r="S383" t="s">
        <v>6</v>
      </c>
      <c r="T383">
        <v>7.4934180000000001</v>
      </c>
      <c r="U383">
        <v>4.9940999999999999E-2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0.179339</v>
      </c>
      <c r="AG383">
        <v>3.4999999999999997E-5</v>
      </c>
      <c r="AH383" t="s">
        <v>11</v>
      </c>
      <c r="AI383">
        <v>0.82286000000000004</v>
      </c>
      <c r="AJ383">
        <v>1.76E-4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580.12467700000002</v>
      </c>
      <c r="I384">
        <v>95.675158999999994</v>
      </c>
      <c r="J384" t="s">
        <v>3</v>
      </c>
      <c r="K384">
        <v>568.62554799999998</v>
      </c>
      <c r="L384">
        <v>93.237690999999998</v>
      </c>
      <c r="M384" t="s">
        <v>4</v>
      </c>
      <c r="N384">
        <v>32.082585000000002</v>
      </c>
      <c r="O384">
        <v>0.653756</v>
      </c>
      <c r="P384" t="s">
        <v>5</v>
      </c>
      <c r="Q384">
        <v>0</v>
      </c>
      <c r="R384">
        <v>0</v>
      </c>
      <c r="S384" t="s">
        <v>6</v>
      </c>
      <c r="T384">
        <v>11.212494</v>
      </c>
      <c r="U384">
        <v>7.2662000000000004E-2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0.17830699999999999</v>
      </c>
      <c r="AG384">
        <v>3.8999999999999999E-5</v>
      </c>
      <c r="AH384" t="s">
        <v>11</v>
      </c>
      <c r="AI384">
        <v>0.82793899999999998</v>
      </c>
      <c r="AJ384">
        <v>1.4899999999999999E-4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774.56197299999997</v>
      </c>
      <c r="I385">
        <v>149.04293000000001</v>
      </c>
      <c r="J385" t="s">
        <v>3</v>
      </c>
      <c r="K385">
        <v>759.20383300000003</v>
      </c>
      <c r="L385">
        <v>144.83785599999999</v>
      </c>
      <c r="M385" t="s">
        <v>4</v>
      </c>
      <c r="N385">
        <v>42.900263000000002</v>
      </c>
      <c r="O385">
        <v>1.1146590000000001</v>
      </c>
      <c r="P385" t="s">
        <v>5</v>
      </c>
      <c r="Q385">
        <v>0</v>
      </c>
      <c r="R385">
        <v>0</v>
      </c>
      <c r="S385" t="s">
        <v>6</v>
      </c>
      <c r="T385">
        <v>14.99062</v>
      </c>
      <c r="U385">
        <v>0.12551899999999999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0.17584900000000001</v>
      </c>
      <c r="AG385">
        <v>7.1000000000000005E-5</v>
      </c>
      <c r="AH385" t="s">
        <v>11</v>
      </c>
      <c r="AI385">
        <v>0.82935199999999998</v>
      </c>
      <c r="AJ385">
        <v>1.3200000000000001E-4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968.10814600000003</v>
      </c>
      <c r="I386">
        <v>167.61648500000001</v>
      </c>
      <c r="J386" t="s">
        <v>3</v>
      </c>
      <c r="K386">
        <v>948.90846699999997</v>
      </c>
      <c r="L386">
        <v>163.31560300000001</v>
      </c>
      <c r="M386" t="s">
        <v>4</v>
      </c>
      <c r="N386">
        <v>53.606268999999998</v>
      </c>
      <c r="O386">
        <v>1.16049</v>
      </c>
      <c r="P386" t="s">
        <v>5</v>
      </c>
      <c r="Q386">
        <v>0</v>
      </c>
      <c r="R386">
        <v>0</v>
      </c>
      <c r="S386" t="s">
        <v>6</v>
      </c>
      <c r="T386">
        <v>18.733801</v>
      </c>
      <c r="U386">
        <v>0.12795599999999999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0.17349100000000001</v>
      </c>
      <c r="AG386">
        <v>1.1E-4</v>
      </c>
      <c r="AH386" t="s">
        <v>11</v>
      </c>
      <c r="AI386">
        <v>0.83303799999999995</v>
      </c>
      <c r="AJ386">
        <v>8.8999999999999995E-5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1161.8335159999999</v>
      </c>
      <c r="I387">
        <v>234.947802</v>
      </c>
      <c r="J387" t="s">
        <v>3</v>
      </c>
      <c r="K387">
        <v>1138.8006270000001</v>
      </c>
      <c r="L387">
        <v>228.95587</v>
      </c>
      <c r="M387" t="s">
        <v>4</v>
      </c>
      <c r="N387">
        <v>64.345080999999993</v>
      </c>
      <c r="O387">
        <v>1.71139</v>
      </c>
      <c r="P387" t="s">
        <v>5</v>
      </c>
      <c r="Q387">
        <v>0</v>
      </c>
      <c r="R387">
        <v>0</v>
      </c>
      <c r="S387" t="s">
        <v>6</v>
      </c>
      <c r="T387">
        <v>22.487490999999999</v>
      </c>
      <c r="U387">
        <v>0.18715699999999999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0.17205699999999999</v>
      </c>
      <c r="AG387">
        <v>1.27E-4</v>
      </c>
      <c r="AH387" t="s">
        <v>11</v>
      </c>
      <c r="AI387">
        <v>0.83458100000000002</v>
      </c>
      <c r="AJ387">
        <v>9.3999999999999994E-5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1356.133235</v>
      </c>
      <c r="I388">
        <v>305.2894</v>
      </c>
      <c r="J388" t="s">
        <v>3</v>
      </c>
      <c r="K388">
        <v>1329.244175</v>
      </c>
      <c r="L388">
        <v>296.990139</v>
      </c>
      <c r="M388" t="s">
        <v>4</v>
      </c>
      <c r="N388">
        <v>75.212136999999998</v>
      </c>
      <c r="O388">
        <v>2.2951079999999999</v>
      </c>
      <c r="P388" t="s">
        <v>5</v>
      </c>
      <c r="Q388">
        <v>0</v>
      </c>
      <c r="R388">
        <v>0</v>
      </c>
      <c r="S388" t="s">
        <v>6</v>
      </c>
      <c r="T388">
        <v>26.262513999999999</v>
      </c>
      <c r="U388">
        <v>0.24604799999999999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0.17095399999999999</v>
      </c>
      <c r="AG388">
        <v>1.3899999999999999E-4</v>
      </c>
      <c r="AH388" t="s">
        <v>11</v>
      </c>
      <c r="AI388">
        <v>0.83621000000000001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1548.1254590000001</v>
      </c>
      <c r="I389">
        <v>328.68235800000002</v>
      </c>
      <c r="J389" t="s">
        <v>3</v>
      </c>
      <c r="K389">
        <v>1517.4234160000001</v>
      </c>
      <c r="L389">
        <v>319.33523500000001</v>
      </c>
      <c r="M389" t="s">
        <v>4</v>
      </c>
      <c r="N389">
        <v>85.814147000000006</v>
      </c>
      <c r="O389">
        <v>2.7057699999999998</v>
      </c>
      <c r="P389" t="s">
        <v>5</v>
      </c>
      <c r="Q389">
        <v>0</v>
      </c>
      <c r="R389">
        <v>0</v>
      </c>
      <c r="S389" t="s">
        <v>6</v>
      </c>
      <c r="T389">
        <v>29.962624000000002</v>
      </c>
      <c r="U389">
        <v>0.27848400000000001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0.170211</v>
      </c>
      <c r="AG389">
        <v>1.5100000000000001E-4</v>
      </c>
      <c r="AH389" t="s">
        <v>11</v>
      </c>
      <c r="AI389">
        <v>0.83712699999999995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1743.0647779999999</v>
      </c>
      <c r="I390">
        <v>398.33701500000001</v>
      </c>
      <c r="J390" t="s">
        <v>3</v>
      </c>
      <c r="K390">
        <v>1708.5112790000001</v>
      </c>
      <c r="L390">
        <v>386.17299300000002</v>
      </c>
      <c r="M390" t="s">
        <v>4</v>
      </c>
      <c r="N390">
        <v>96.676271999999997</v>
      </c>
      <c r="O390">
        <v>3.4749789999999998</v>
      </c>
      <c r="P390" t="s">
        <v>5</v>
      </c>
      <c r="Q390">
        <v>0</v>
      </c>
      <c r="R390">
        <v>0</v>
      </c>
      <c r="S390" t="s">
        <v>6</v>
      </c>
      <c r="T390">
        <v>33.750034999999997</v>
      </c>
      <c r="U390">
        <v>0.33325100000000002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0.169345</v>
      </c>
      <c r="AG390">
        <v>1.55E-4</v>
      </c>
      <c r="AH390" t="s">
        <v>11</v>
      </c>
      <c r="AI390">
        <v>0.83721000000000001</v>
      </c>
      <c r="AJ390">
        <v>9.5000000000000005E-5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1935.992927</v>
      </c>
      <c r="I391">
        <v>467.64811800000001</v>
      </c>
      <c r="J391" t="s">
        <v>3</v>
      </c>
      <c r="K391">
        <v>1897.6134079999999</v>
      </c>
      <c r="L391">
        <v>454.04424999999998</v>
      </c>
      <c r="M391" t="s">
        <v>4</v>
      </c>
      <c r="N391">
        <v>107.35971000000001</v>
      </c>
      <c r="O391">
        <v>3.7991269999999999</v>
      </c>
      <c r="P391" t="s">
        <v>5</v>
      </c>
      <c r="Q391">
        <v>0</v>
      </c>
      <c r="R391">
        <v>0</v>
      </c>
      <c r="S391" t="s">
        <v>6</v>
      </c>
      <c r="T391">
        <v>37.489668999999999</v>
      </c>
      <c r="U391">
        <v>0.40147899999999997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0.16928299999999999</v>
      </c>
      <c r="AG391">
        <v>1.5699999999999999E-4</v>
      </c>
      <c r="AH391" t="s">
        <v>11</v>
      </c>
      <c r="AI391">
        <v>0.83727200000000002</v>
      </c>
      <c r="AJ391">
        <v>9.2999999999999997E-5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2129.2124269999999</v>
      </c>
      <c r="I392">
        <v>580.004955</v>
      </c>
      <c r="J392" t="s">
        <v>3</v>
      </c>
      <c r="K392">
        <v>2086.9985740000002</v>
      </c>
      <c r="L392">
        <v>563.70869200000004</v>
      </c>
      <c r="M392" t="s">
        <v>4</v>
      </c>
      <c r="N392">
        <v>118.095702</v>
      </c>
      <c r="O392">
        <v>4.5528930000000001</v>
      </c>
      <c r="P392" t="s">
        <v>5</v>
      </c>
      <c r="Q392">
        <v>0</v>
      </c>
      <c r="R392">
        <v>0</v>
      </c>
      <c r="S392" t="s">
        <v>6</v>
      </c>
      <c r="T392">
        <v>41.246236000000003</v>
      </c>
      <c r="U392">
        <v>0.486203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0.16678200000000001</v>
      </c>
      <c r="AG392">
        <v>1.8900000000000001E-4</v>
      </c>
      <c r="AH392" t="s">
        <v>11</v>
      </c>
      <c r="AI392">
        <v>0.83796099999999996</v>
      </c>
      <c r="AJ392">
        <v>7.2999999999999999E-5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2323.3327880000002</v>
      </c>
      <c r="I393">
        <v>662.12555799999996</v>
      </c>
      <c r="J393" t="s">
        <v>3</v>
      </c>
      <c r="K393">
        <v>2277.2768900000001</v>
      </c>
      <c r="L393">
        <v>643.07431799999995</v>
      </c>
      <c r="M393" t="s">
        <v>4</v>
      </c>
      <c r="N393">
        <v>128.919049</v>
      </c>
      <c r="O393">
        <v>5.1923269999999997</v>
      </c>
      <c r="P393" t="s">
        <v>5</v>
      </c>
      <c r="Q393">
        <v>0</v>
      </c>
      <c r="R393">
        <v>0</v>
      </c>
      <c r="S393" t="s">
        <v>6</v>
      </c>
      <c r="T393">
        <v>45.024267999999999</v>
      </c>
      <c r="U393">
        <v>0.56359700000000001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0.16542699999999999</v>
      </c>
      <c r="AG393">
        <v>2.0000000000000001E-4</v>
      </c>
      <c r="AH393" t="s">
        <v>11</v>
      </c>
      <c r="AI393">
        <v>0.83831800000000001</v>
      </c>
      <c r="AJ393">
        <v>6.8999999999999997E-5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2516.0222509999999</v>
      </c>
      <c r="I394">
        <v>783.65652299999999</v>
      </c>
      <c r="J394" t="s">
        <v>3</v>
      </c>
      <c r="K394">
        <v>2466.1495410000002</v>
      </c>
      <c r="L394">
        <v>760.06068400000004</v>
      </c>
      <c r="M394" t="s">
        <v>4</v>
      </c>
      <c r="N394">
        <v>139.613013</v>
      </c>
      <c r="O394">
        <v>6.3253890000000004</v>
      </c>
      <c r="P394" t="s">
        <v>5</v>
      </c>
      <c r="Q394">
        <v>0</v>
      </c>
      <c r="R394">
        <v>0</v>
      </c>
      <c r="S394" t="s">
        <v>6</v>
      </c>
      <c r="T394">
        <v>48.748576999999997</v>
      </c>
      <c r="U394">
        <v>0.63958099999999996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0.16481000000000001</v>
      </c>
      <c r="AG394">
        <v>1.94E-4</v>
      </c>
      <c r="AH394" t="s">
        <v>11</v>
      </c>
      <c r="AI394">
        <v>0.83844600000000002</v>
      </c>
      <c r="AJ394">
        <v>6.7999999999999999E-5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2710.0429100000001</v>
      </c>
      <c r="I395">
        <v>850.90032099999996</v>
      </c>
      <c r="J395" t="s">
        <v>3</v>
      </c>
      <c r="K395">
        <v>2656.3275589999998</v>
      </c>
      <c r="L395">
        <v>825.48152300000004</v>
      </c>
      <c r="M395" t="s">
        <v>4</v>
      </c>
      <c r="N395">
        <v>150.42393999999999</v>
      </c>
      <c r="O395">
        <v>6.835439</v>
      </c>
      <c r="P395" t="s">
        <v>5</v>
      </c>
      <c r="Q395">
        <v>0</v>
      </c>
      <c r="R395">
        <v>0</v>
      </c>
      <c r="S395" t="s">
        <v>6</v>
      </c>
      <c r="T395">
        <v>52.529561999999999</v>
      </c>
      <c r="U395">
        <v>0.69110300000000002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0.16480800000000001</v>
      </c>
      <c r="AG395">
        <v>1.94E-4</v>
      </c>
      <c r="AH395" t="s">
        <v>11</v>
      </c>
      <c r="AI395">
        <v>0.83870500000000003</v>
      </c>
      <c r="AJ395">
        <v>6.4999999999999994E-5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2902.6825199999998</v>
      </c>
      <c r="I396">
        <v>861.810339</v>
      </c>
      <c r="J396" t="s">
        <v>3</v>
      </c>
      <c r="K396">
        <v>2845.1504930000001</v>
      </c>
      <c r="L396">
        <v>836.27113799999995</v>
      </c>
      <c r="M396" t="s">
        <v>4</v>
      </c>
      <c r="N396">
        <v>161.048845</v>
      </c>
      <c r="O396">
        <v>7.0594830000000002</v>
      </c>
      <c r="P396" t="s">
        <v>5</v>
      </c>
      <c r="Q396">
        <v>0</v>
      </c>
      <c r="R396">
        <v>0</v>
      </c>
      <c r="S396" t="s">
        <v>6</v>
      </c>
      <c r="T396">
        <v>56.246853000000002</v>
      </c>
      <c r="U396">
        <v>0.69812700000000005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0.16425000000000001</v>
      </c>
      <c r="AG396">
        <v>1.94E-4</v>
      </c>
      <c r="AH396" t="s">
        <v>11</v>
      </c>
      <c r="AI396">
        <v>0.83890600000000004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3097.2521339999998</v>
      </c>
      <c r="I397">
        <v>984.88559099999998</v>
      </c>
      <c r="J397" t="s">
        <v>3</v>
      </c>
      <c r="K397">
        <v>3035.8830520000001</v>
      </c>
      <c r="L397">
        <v>955.983068</v>
      </c>
      <c r="M397" t="s">
        <v>4</v>
      </c>
      <c r="N397">
        <v>171.796741</v>
      </c>
      <c r="O397">
        <v>7.8910559999999998</v>
      </c>
      <c r="P397" t="s">
        <v>5</v>
      </c>
      <c r="Q397">
        <v>0</v>
      </c>
      <c r="R397">
        <v>0</v>
      </c>
      <c r="S397" t="s">
        <v>6</v>
      </c>
      <c r="T397">
        <v>60.029629999999997</v>
      </c>
      <c r="U397">
        <v>0.77454100000000004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0.16343199999999999</v>
      </c>
      <c r="AG397">
        <v>1.8799999999999999E-4</v>
      </c>
      <c r="AH397" t="s">
        <v>11</v>
      </c>
      <c r="AI397">
        <v>0.83898200000000001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3291.705054</v>
      </c>
      <c r="I398">
        <v>1081.6247089999999</v>
      </c>
      <c r="J398" t="s">
        <v>3</v>
      </c>
      <c r="K398">
        <v>3226.4690620000001</v>
      </c>
      <c r="L398">
        <v>1050.8832930000001</v>
      </c>
      <c r="M398" t="s">
        <v>4</v>
      </c>
      <c r="N398">
        <v>182.66963100000001</v>
      </c>
      <c r="O398">
        <v>8.3725349999999992</v>
      </c>
      <c r="P398" t="s">
        <v>5</v>
      </c>
      <c r="Q398">
        <v>0</v>
      </c>
      <c r="R398">
        <v>0</v>
      </c>
      <c r="S398" t="s">
        <v>6</v>
      </c>
      <c r="T398">
        <v>63.79936</v>
      </c>
      <c r="U398">
        <v>0.86013200000000001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0.163157</v>
      </c>
      <c r="AG398">
        <v>1.92E-4</v>
      </c>
      <c r="AH398" t="s">
        <v>11</v>
      </c>
      <c r="AI398">
        <v>0.83901400000000004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3485.6409279999998</v>
      </c>
      <c r="I399">
        <v>1203.0765240000001</v>
      </c>
      <c r="J399" t="s">
        <v>3</v>
      </c>
      <c r="K399">
        <v>3416.5555810000001</v>
      </c>
      <c r="L399">
        <v>1168.3961179999999</v>
      </c>
      <c r="M399" t="s">
        <v>4</v>
      </c>
      <c r="N399">
        <v>193.48162600000001</v>
      </c>
      <c r="O399">
        <v>9.0642859999999992</v>
      </c>
      <c r="P399" t="s">
        <v>5</v>
      </c>
      <c r="Q399">
        <v>0</v>
      </c>
      <c r="R399">
        <v>0</v>
      </c>
      <c r="S399" t="s">
        <v>6</v>
      </c>
      <c r="T399">
        <v>67.545334999999994</v>
      </c>
      <c r="U399">
        <v>0.95266200000000001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0.162467</v>
      </c>
      <c r="AG399">
        <v>1.8900000000000001E-4</v>
      </c>
      <c r="AH399" t="s">
        <v>11</v>
      </c>
      <c r="AI399">
        <v>0.83917699999999995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3677.8873880000001</v>
      </c>
      <c r="I400">
        <v>1372.9132099999999</v>
      </c>
      <c r="J400" t="s">
        <v>3</v>
      </c>
      <c r="K400">
        <v>3604.9864750000002</v>
      </c>
      <c r="L400">
        <v>1332.387471</v>
      </c>
      <c r="M400" t="s">
        <v>4</v>
      </c>
      <c r="N400">
        <v>204.17076299999999</v>
      </c>
      <c r="O400">
        <v>10.411982</v>
      </c>
      <c r="P400" t="s">
        <v>5</v>
      </c>
      <c r="Q400">
        <v>0</v>
      </c>
      <c r="R400">
        <v>0</v>
      </c>
      <c r="S400" t="s">
        <v>6</v>
      </c>
      <c r="T400">
        <v>71.230723999999995</v>
      </c>
      <c r="U400">
        <v>1.108411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0.162467</v>
      </c>
      <c r="AG400">
        <v>1.8900000000000001E-4</v>
      </c>
      <c r="AH400" t="s">
        <v>11</v>
      </c>
      <c r="AI400">
        <v>0.83919100000000002</v>
      </c>
      <c r="AJ400">
        <v>5.8999999999999998E-5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3872.5087600000002</v>
      </c>
      <c r="I401">
        <v>1533.225923</v>
      </c>
      <c r="J401" t="s">
        <v>3</v>
      </c>
      <c r="K401">
        <v>3795.7455709999999</v>
      </c>
      <c r="L401">
        <v>1489.2118439999999</v>
      </c>
      <c r="M401" t="s">
        <v>4</v>
      </c>
      <c r="N401">
        <v>215.06759</v>
      </c>
      <c r="O401">
        <v>11.152896999999999</v>
      </c>
      <c r="P401" t="s">
        <v>5</v>
      </c>
      <c r="Q401">
        <v>0</v>
      </c>
      <c r="R401">
        <v>0</v>
      </c>
      <c r="S401" t="s">
        <v>6</v>
      </c>
      <c r="T401">
        <v>74.997793000000001</v>
      </c>
      <c r="U401">
        <v>1.196534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0.16150600000000001</v>
      </c>
      <c r="AG401">
        <v>1.8900000000000001E-4</v>
      </c>
      <c r="AH401" t="s">
        <v>11</v>
      </c>
      <c r="AI401">
        <v>0.83942099999999997</v>
      </c>
      <c r="AJ401">
        <v>5.8E-5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224.42180200000001</v>
      </c>
      <c r="I402">
        <v>28.712685</v>
      </c>
      <c r="J402" t="s">
        <v>3</v>
      </c>
      <c r="K402">
        <v>218.63722100000001</v>
      </c>
      <c r="L402">
        <v>26.589421000000002</v>
      </c>
      <c r="M402" t="s">
        <v>4</v>
      </c>
      <c r="N402">
        <v>10.81678</v>
      </c>
      <c r="O402">
        <v>0.27569300000000002</v>
      </c>
      <c r="P402" t="s">
        <v>5</v>
      </c>
      <c r="Q402">
        <v>14.799257000000001</v>
      </c>
      <c r="R402">
        <v>0.230568</v>
      </c>
      <c r="S402" t="s">
        <v>6</v>
      </c>
      <c r="T402">
        <v>3.7329750000000002</v>
      </c>
      <c r="U402">
        <v>1.6705999999999999E-2</v>
      </c>
      <c r="V402" t="s">
        <v>7</v>
      </c>
      <c r="W402">
        <v>3.3605969999999998</v>
      </c>
      <c r="X402">
        <v>2.7944E-2</v>
      </c>
      <c r="Y402" t="s">
        <v>8</v>
      </c>
      <c r="Z402">
        <v>6.2559810000000002</v>
      </c>
      <c r="AA402">
        <v>3.8566999999999997E-2</v>
      </c>
      <c r="AB402" t="s">
        <v>9</v>
      </c>
      <c r="AC402">
        <v>191.88849500000001</v>
      </c>
      <c r="AD402">
        <v>18.843256</v>
      </c>
      <c r="AE402" t="s">
        <v>10</v>
      </c>
      <c r="AF402">
        <v>0.177871</v>
      </c>
      <c r="AG402">
        <v>9.5000000000000005E-5</v>
      </c>
      <c r="AH402" t="s">
        <v>11</v>
      </c>
      <c r="AI402">
        <v>0.81541399999999997</v>
      </c>
      <c r="AJ402">
        <v>1.5100000000000001E-4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449.25238200000001</v>
      </c>
      <c r="I403">
        <v>74.341986000000006</v>
      </c>
      <c r="J403" t="s">
        <v>3</v>
      </c>
      <c r="K403">
        <v>437.63634999999999</v>
      </c>
      <c r="L403">
        <v>68.535697999999996</v>
      </c>
      <c r="M403" t="s">
        <v>4</v>
      </c>
      <c r="N403">
        <v>21.644606</v>
      </c>
      <c r="O403">
        <v>0.61121400000000004</v>
      </c>
      <c r="P403" t="s">
        <v>5</v>
      </c>
      <c r="Q403">
        <v>29.542708000000001</v>
      </c>
      <c r="R403">
        <v>0.66237999999999997</v>
      </c>
      <c r="S403" t="s">
        <v>6</v>
      </c>
      <c r="T403">
        <v>7.4665090000000003</v>
      </c>
      <c r="U403">
        <v>3.3925999999999998E-2</v>
      </c>
      <c r="V403" t="s">
        <v>7</v>
      </c>
      <c r="W403">
        <v>6.6942360000000001</v>
      </c>
      <c r="X403">
        <v>7.9519999999999993E-2</v>
      </c>
      <c r="Y403" t="s">
        <v>8</v>
      </c>
      <c r="Z403">
        <v>12.479137</v>
      </c>
      <c r="AA403">
        <v>0.12081500000000001</v>
      </c>
      <c r="AB403" t="s">
        <v>9</v>
      </c>
      <c r="AC403">
        <v>384.18212399999999</v>
      </c>
      <c r="AD403">
        <v>48.345798000000002</v>
      </c>
      <c r="AE403" t="s">
        <v>10</v>
      </c>
      <c r="AF403">
        <v>0.17580200000000001</v>
      </c>
      <c r="AG403">
        <v>1.06E-4</v>
      </c>
      <c r="AH403" t="s">
        <v>11</v>
      </c>
      <c r="AI403">
        <v>0.82158100000000001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672.46259799999996</v>
      </c>
      <c r="I404">
        <v>127.63059</v>
      </c>
      <c r="J404" t="s">
        <v>3</v>
      </c>
      <c r="K404">
        <v>655.097397</v>
      </c>
      <c r="L404">
        <v>117.252745</v>
      </c>
      <c r="M404" t="s">
        <v>4</v>
      </c>
      <c r="N404">
        <v>32.490530999999997</v>
      </c>
      <c r="O404">
        <v>0.82378399999999996</v>
      </c>
      <c r="P404" t="s">
        <v>5</v>
      </c>
      <c r="Q404">
        <v>44.190460000000002</v>
      </c>
      <c r="R404">
        <v>1.122716</v>
      </c>
      <c r="S404" t="s">
        <v>6</v>
      </c>
      <c r="T404">
        <v>11.176098</v>
      </c>
      <c r="U404">
        <v>6.1408999999999998E-2</v>
      </c>
      <c r="V404" t="s">
        <v>7</v>
      </c>
      <c r="W404">
        <v>10.017023999999999</v>
      </c>
      <c r="X404">
        <v>0.12609999999999999</v>
      </c>
      <c r="Y404" t="s">
        <v>8</v>
      </c>
      <c r="Z404">
        <v>18.661586</v>
      </c>
      <c r="AA404">
        <v>0.21127599999999999</v>
      </c>
      <c r="AB404" t="s">
        <v>9</v>
      </c>
      <c r="AC404">
        <v>575.02189499999997</v>
      </c>
      <c r="AD404">
        <v>82.992023000000003</v>
      </c>
      <c r="AE404" t="s">
        <v>10</v>
      </c>
      <c r="AF404">
        <v>0.17485600000000001</v>
      </c>
      <c r="AG404">
        <v>8.7000000000000001E-5</v>
      </c>
      <c r="AH404" t="s">
        <v>11</v>
      </c>
      <c r="AI404">
        <v>0.82736299999999996</v>
      </c>
      <c r="AJ404">
        <v>1.2999999999999999E-4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895.44164699999999</v>
      </c>
      <c r="I405">
        <v>178.56679099999999</v>
      </c>
      <c r="J405" t="s">
        <v>3</v>
      </c>
      <c r="K405">
        <v>872.31959400000005</v>
      </c>
      <c r="L405">
        <v>164.23459700000001</v>
      </c>
      <c r="M405" t="s">
        <v>4</v>
      </c>
      <c r="N405">
        <v>43.294089</v>
      </c>
      <c r="O405">
        <v>0.97601300000000002</v>
      </c>
      <c r="P405" t="s">
        <v>5</v>
      </c>
      <c r="Q405">
        <v>58.823771999999998</v>
      </c>
      <c r="R405">
        <v>1.4556800000000001</v>
      </c>
      <c r="S405" t="s">
        <v>6</v>
      </c>
      <c r="T405">
        <v>14.896005000000001</v>
      </c>
      <c r="U405">
        <v>8.0550999999999998E-2</v>
      </c>
      <c r="V405" t="s">
        <v>7</v>
      </c>
      <c r="W405">
        <v>13.3194</v>
      </c>
      <c r="X405">
        <v>0.166357</v>
      </c>
      <c r="Y405" t="s">
        <v>8</v>
      </c>
      <c r="Z405">
        <v>24.845478</v>
      </c>
      <c r="AA405">
        <v>0.26705699999999999</v>
      </c>
      <c r="AB405" t="s">
        <v>9</v>
      </c>
      <c r="AC405">
        <v>765.68142499999999</v>
      </c>
      <c r="AD405">
        <v>118.54876400000001</v>
      </c>
      <c r="AE405" t="s">
        <v>10</v>
      </c>
      <c r="AF405">
        <v>0.17343</v>
      </c>
      <c r="AG405">
        <v>9.1000000000000003E-5</v>
      </c>
      <c r="AH405" t="s">
        <v>11</v>
      </c>
      <c r="AI405">
        <v>0.82923100000000005</v>
      </c>
      <c r="AJ405">
        <v>9.3999999999999994E-5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1117.756421</v>
      </c>
      <c r="I406">
        <v>265.30088999999998</v>
      </c>
      <c r="J406" t="s">
        <v>3</v>
      </c>
      <c r="K406">
        <v>1088.885176</v>
      </c>
      <c r="L406">
        <v>245.65864400000001</v>
      </c>
      <c r="M406" t="s">
        <v>4</v>
      </c>
      <c r="N406">
        <v>54.116410000000002</v>
      </c>
      <c r="O406">
        <v>1.7037990000000001</v>
      </c>
      <c r="P406" t="s">
        <v>5</v>
      </c>
      <c r="Q406">
        <v>73.380967999999996</v>
      </c>
      <c r="R406">
        <v>2.1702249999999998</v>
      </c>
      <c r="S406" t="s">
        <v>6</v>
      </c>
      <c r="T406">
        <v>18.583404999999999</v>
      </c>
      <c r="U406">
        <v>0.12496699999999999</v>
      </c>
      <c r="V406" t="s">
        <v>7</v>
      </c>
      <c r="W406">
        <v>16.601308</v>
      </c>
      <c r="X406">
        <v>0.23142799999999999</v>
      </c>
      <c r="Y406" t="s">
        <v>8</v>
      </c>
      <c r="Z406">
        <v>31.009126999999999</v>
      </c>
      <c r="AA406">
        <v>0.37417699999999998</v>
      </c>
      <c r="AB406" t="s">
        <v>9</v>
      </c>
      <c r="AC406">
        <v>955.736447</v>
      </c>
      <c r="AD406">
        <v>173.63826</v>
      </c>
      <c r="AE406" t="s">
        <v>10</v>
      </c>
      <c r="AF406">
        <v>0.17263999999999999</v>
      </c>
      <c r="AG406">
        <v>9.5000000000000005E-5</v>
      </c>
      <c r="AH406" t="s">
        <v>11</v>
      </c>
      <c r="AI406">
        <v>0.83196800000000004</v>
      </c>
      <c r="AJ406">
        <v>5.1999999999999997E-5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1341.69885</v>
      </c>
      <c r="I407">
        <v>301.152939</v>
      </c>
      <c r="J407" t="s">
        <v>3</v>
      </c>
      <c r="K407">
        <v>1307.042825</v>
      </c>
      <c r="L407">
        <v>278.36651699999999</v>
      </c>
      <c r="M407" t="s">
        <v>4</v>
      </c>
      <c r="N407">
        <v>64.966273000000001</v>
      </c>
      <c r="O407">
        <v>1.9417709999999999</v>
      </c>
      <c r="P407" t="s">
        <v>5</v>
      </c>
      <c r="Q407">
        <v>88.057832000000005</v>
      </c>
      <c r="R407">
        <v>2.3672140000000002</v>
      </c>
      <c r="S407" t="s">
        <v>6</v>
      </c>
      <c r="T407">
        <v>22.312729999999998</v>
      </c>
      <c r="U407">
        <v>0.13269300000000001</v>
      </c>
      <c r="V407" t="s">
        <v>7</v>
      </c>
      <c r="W407">
        <v>19.909808000000002</v>
      </c>
      <c r="X407">
        <v>0.24961800000000001</v>
      </c>
      <c r="Y407" t="s">
        <v>8</v>
      </c>
      <c r="Z407">
        <v>37.216949</v>
      </c>
      <c r="AA407">
        <v>0.41716199999999998</v>
      </c>
      <c r="AB407" t="s">
        <v>9</v>
      </c>
      <c r="AC407">
        <v>1147.232925</v>
      </c>
      <c r="AD407">
        <v>199.002106</v>
      </c>
      <c r="AE407" t="s">
        <v>10</v>
      </c>
      <c r="AF407">
        <v>0.17150399999999999</v>
      </c>
      <c r="AG407">
        <v>1.02E-4</v>
      </c>
      <c r="AH407" t="s">
        <v>11</v>
      </c>
      <c r="AI407">
        <v>0.83280299999999996</v>
      </c>
      <c r="AJ407">
        <v>4.5000000000000003E-5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1563.903855</v>
      </c>
      <c r="I408">
        <v>323.25914299999999</v>
      </c>
      <c r="J408" t="s">
        <v>3</v>
      </c>
      <c r="K408">
        <v>1523.5000070000001</v>
      </c>
      <c r="L408">
        <v>298.14818200000002</v>
      </c>
      <c r="M408" t="s">
        <v>4</v>
      </c>
      <c r="N408">
        <v>75.736832000000007</v>
      </c>
      <c r="O408">
        <v>2.2957640000000001</v>
      </c>
      <c r="P408" t="s">
        <v>5</v>
      </c>
      <c r="Q408">
        <v>102.586045</v>
      </c>
      <c r="R408">
        <v>2.630045</v>
      </c>
      <c r="S408" t="s">
        <v>6</v>
      </c>
      <c r="T408">
        <v>25.998114999999999</v>
      </c>
      <c r="U408">
        <v>0.15263299999999999</v>
      </c>
      <c r="V408" t="s">
        <v>7</v>
      </c>
      <c r="W408">
        <v>23.187788000000001</v>
      </c>
      <c r="X408">
        <v>0.27830700000000003</v>
      </c>
      <c r="Y408" t="s">
        <v>8</v>
      </c>
      <c r="Z408">
        <v>43.358845000000002</v>
      </c>
      <c r="AA408">
        <v>0.468503</v>
      </c>
      <c r="AB408" t="s">
        <v>9</v>
      </c>
      <c r="AC408">
        <v>1337.2701950000001</v>
      </c>
      <c r="AD408">
        <v>209.60630699999999</v>
      </c>
      <c r="AE408" t="s">
        <v>10</v>
      </c>
      <c r="AF408">
        <v>0.17146800000000001</v>
      </c>
      <c r="AG408">
        <v>1.02E-4</v>
      </c>
      <c r="AH408" t="s">
        <v>11</v>
      </c>
      <c r="AI408">
        <v>0.83384000000000003</v>
      </c>
      <c r="AJ408">
        <v>3.6000000000000001E-5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1788.208977</v>
      </c>
      <c r="I409">
        <v>332.81009</v>
      </c>
      <c r="J409" t="s">
        <v>3</v>
      </c>
      <c r="K409">
        <v>1741.996504</v>
      </c>
      <c r="L409">
        <v>307.20909899999998</v>
      </c>
      <c r="M409" t="s">
        <v>4</v>
      </c>
      <c r="N409">
        <v>86.615722000000005</v>
      </c>
      <c r="O409">
        <v>2.3506619999999998</v>
      </c>
      <c r="P409" t="s">
        <v>5</v>
      </c>
      <c r="Q409">
        <v>117.31143400000001</v>
      </c>
      <c r="R409">
        <v>2.791801</v>
      </c>
      <c r="S409" t="s">
        <v>6</v>
      </c>
      <c r="T409">
        <v>29.725503</v>
      </c>
      <c r="U409">
        <v>0.161772</v>
      </c>
      <c r="V409" t="s">
        <v>7</v>
      </c>
      <c r="W409">
        <v>26.518021999999998</v>
      </c>
      <c r="X409">
        <v>0.30432399999999998</v>
      </c>
      <c r="Y409" t="s">
        <v>8</v>
      </c>
      <c r="Z409">
        <v>49.591661000000002</v>
      </c>
      <c r="AA409">
        <v>0.49404500000000001</v>
      </c>
      <c r="AB409" t="s">
        <v>9</v>
      </c>
      <c r="AC409">
        <v>1529.0266770000001</v>
      </c>
      <c r="AD409">
        <v>217.32179300000001</v>
      </c>
      <c r="AE409" t="s">
        <v>10</v>
      </c>
      <c r="AF409">
        <v>0.17055500000000001</v>
      </c>
      <c r="AG409">
        <v>1.1900000000000001E-4</v>
      </c>
      <c r="AH409" t="s">
        <v>11</v>
      </c>
      <c r="AI409">
        <v>0.83448800000000001</v>
      </c>
      <c r="AJ409">
        <v>2.0999999999999999E-5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2011.6540190000001</v>
      </c>
      <c r="I410">
        <v>414.6893</v>
      </c>
      <c r="J410" t="s">
        <v>3</v>
      </c>
      <c r="K410">
        <v>1959.6723730000001</v>
      </c>
      <c r="L410">
        <v>384.02032000000003</v>
      </c>
      <c r="M410" t="s">
        <v>4</v>
      </c>
      <c r="N410">
        <v>97.442699000000005</v>
      </c>
      <c r="O410">
        <v>2.4977800000000001</v>
      </c>
      <c r="P410" t="s">
        <v>5</v>
      </c>
      <c r="Q410">
        <v>131.999774</v>
      </c>
      <c r="R410">
        <v>3.6265149999999999</v>
      </c>
      <c r="S410" t="s">
        <v>6</v>
      </c>
      <c r="T410">
        <v>33.433048999999997</v>
      </c>
      <c r="U410">
        <v>0.22020899999999999</v>
      </c>
      <c r="V410" t="s">
        <v>7</v>
      </c>
      <c r="W410">
        <v>29.851333</v>
      </c>
      <c r="X410">
        <v>0.38059799999999999</v>
      </c>
      <c r="Y410" t="s">
        <v>8</v>
      </c>
      <c r="Z410">
        <v>55.800308000000001</v>
      </c>
      <c r="AA410">
        <v>0.62272700000000003</v>
      </c>
      <c r="AB410" t="s">
        <v>9</v>
      </c>
      <c r="AC410">
        <v>1720.0666550000001</v>
      </c>
      <c r="AD410">
        <v>273.48667799999998</v>
      </c>
      <c r="AE410" t="s">
        <v>10</v>
      </c>
      <c r="AF410">
        <v>0.16895499999999999</v>
      </c>
      <c r="AG410">
        <v>1.35E-4</v>
      </c>
      <c r="AH410" t="s">
        <v>11</v>
      </c>
      <c r="AI410">
        <v>0.83541600000000005</v>
      </c>
      <c r="AJ410">
        <v>3.8999999999999999E-5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2234.6602339999999</v>
      </c>
      <c r="I411">
        <v>403.60278699999998</v>
      </c>
      <c r="J411" t="s">
        <v>3</v>
      </c>
      <c r="K411">
        <v>2176.9115280000001</v>
      </c>
      <c r="L411">
        <v>372.80601000000001</v>
      </c>
      <c r="M411" t="s">
        <v>4</v>
      </c>
      <c r="N411">
        <v>108.286428</v>
      </c>
      <c r="O411">
        <v>2.6572719999999999</v>
      </c>
      <c r="P411" t="s">
        <v>5</v>
      </c>
      <c r="Q411">
        <v>146.68973199999999</v>
      </c>
      <c r="R411">
        <v>3.602236</v>
      </c>
      <c r="S411" t="s">
        <v>6</v>
      </c>
      <c r="T411">
        <v>37.153824999999998</v>
      </c>
      <c r="U411">
        <v>0.20436000000000001</v>
      </c>
      <c r="V411" t="s">
        <v>7</v>
      </c>
      <c r="W411">
        <v>33.159306999999998</v>
      </c>
      <c r="X411">
        <v>0.38472499999999998</v>
      </c>
      <c r="Y411" t="s">
        <v>8</v>
      </c>
      <c r="Z411">
        <v>61.991050999999999</v>
      </c>
      <c r="AA411">
        <v>0.64855099999999999</v>
      </c>
      <c r="AB411" t="s">
        <v>9</v>
      </c>
      <c r="AC411">
        <v>1910.6868159999999</v>
      </c>
      <c r="AD411">
        <v>264.28483</v>
      </c>
      <c r="AE411" t="s">
        <v>10</v>
      </c>
      <c r="AF411">
        <v>0.16836899999999999</v>
      </c>
      <c r="AG411">
        <v>1.36E-4</v>
      </c>
      <c r="AH411" t="s">
        <v>11</v>
      </c>
      <c r="AI411">
        <v>0.83634600000000003</v>
      </c>
      <c r="AJ411">
        <v>4.8000000000000001E-5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2456.7821779999999</v>
      </c>
      <c r="I412">
        <v>495.62609700000002</v>
      </c>
      <c r="J412" t="s">
        <v>3</v>
      </c>
      <c r="K412">
        <v>2393.3539839999999</v>
      </c>
      <c r="L412">
        <v>459.26493499999998</v>
      </c>
      <c r="M412" t="s">
        <v>4</v>
      </c>
      <c r="N412">
        <v>119.01231900000001</v>
      </c>
      <c r="O412">
        <v>2.9614980000000002</v>
      </c>
      <c r="P412" t="s">
        <v>5</v>
      </c>
      <c r="Q412">
        <v>161.30991800000001</v>
      </c>
      <c r="R412">
        <v>4.2432920000000003</v>
      </c>
      <c r="S412" t="s">
        <v>6</v>
      </c>
      <c r="T412">
        <v>40.854641000000001</v>
      </c>
      <c r="U412">
        <v>0.25892999999999999</v>
      </c>
      <c r="V412" t="s">
        <v>7</v>
      </c>
      <c r="W412">
        <v>36.439335</v>
      </c>
      <c r="X412">
        <v>0.45829399999999998</v>
      </c>
      <c r="Y412" t="s">
        <v>8</v>
      </c>
      <c r="Z412">
        <v>68.159743000000006</v>
      </c>
      <c r="AA412">
        <v>0.74980899999999995</v>
      </c>
      <c r="AB412" t="s">
        <v>9</v>
      </c>
      <c r="AC412">
        <v>2100.696602</v>
      </c>
      <c r="AD412">
        <v>327.078756</v>
      </c>
      <c r="AE412" t="s">
        <v>10</v>
      </c>
      <c r="AF412">
        <v>0.16682</v>
      </c>
      <c r="AG412">
        <v>1.54E-4</v>
      </c>
      <c r="AH412" t="s">
        <v>11</v>
      </c>
      <c r="AI412">
        <v>0.83676200000000001</v>
      </c>
      <c r="AJ412">
        <v>4.1E-5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2679.844736</v>
      </c>
      <c r="I413">
        <v>646.32077900000002</v>
      </c>
      <c r="J413" t="s">
        <v>3</v>
      </c>
      <c r="K413">
        <v>2610.7106739999999</v>
      </c>
      <c r="L413">
        <v>601.80364099999997</v>
      </c>
      <c r="M413" t="s">
        <v>4</v>
      </c>
      <c r="N413">
        <v>129.86254</v>
      </c>
      <c r="O413">
        <v>3.4908800000000002</v>
      </c>
      <c r="P413" t="s">
        <v>5</v>
      </c>
      <c r="Q413">
        <v>176.041586</v>
      </c>
      <c r="R413">
        <v>5.2845610000000001</v>
      </c>
      <c r="S413" t="s">
        <v>6</v>
      </c>
      <c r="T413">
        <v>44.575301000000003</v>
      </c>
      <c r="U413">
        <v>0.33756599999999998</v>
      </c>
      <c r="V413" t="s">
        <v>7</v>
      </c>
      <c r="W413">
        <v>39.762183999999998</v>
      </c>
      <c r="X413">
        <v>0.56920400000000004</v>
      </c>
      <c r="Y413" t="s">
        <v>8</v>
      </c>
      <c r="Z413">
        <v>74.372967000000003</v>
      </c>
      <c r="AA413">
        <v>0.90612300000000001</v>
      </c>
      <c r="AB413" t="s">
        <v>9</v>
      </c>
      <c r="AC413">
        <v>2291.3538669999998</v>
      </c>
      <c r="AD413">
        <v>432.57989700000002</v>
      </c>
      <c r="AE413" t="s">
        <v>10</v>
      </c>
      <c r="AF413">
        <v>0.16494</v>
      </c>
      <c r="AG413">
        <v>1.55E-4</v>
      </c>
      <c r="AH413" t="s">
        <v>11</v>
      </c>
      <c r="AI413">
        <v>0.83703499999999997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2903.9165280000002</v>
      </c>
      <c r="I414">
        <v>644.38404700000001</v>
      </c>
      <c r="J414" t="s">
        <v>3</v>
      </c>
      <c r="K414">
        <v>2829.0333150000001</v>
      </c>
      <c r="L414">
        <v>597.44639299999994</v>
      </c>
      <c r="M414" t="s">
        <v>4</v>
      </c>
      <c r="N414">
        <v>140.620272</v>
      </c>
      <c r="O414">
        <v>3.7440799999999999</v>
      </c>
      <c r="P414" t="s">
        <v>5</v>
      </c>
      <c r="Q414">
        <v>190.79505</v>
      </c>
      <c r="R414">
        <v>5.3054790000000001</v>
      </c>
      <c r="S414" t="s">
        <v>6</v>
      </c>
      <c r="T414">
        <v>48.305000999999997</v>
      </c>
      <c r="U414">
        <v>0.324515</v>
      </c>
      <c r="V414" t="s">
        <v>7</v>
      </c>
      <c r="W414">
        <v>43.081727000000001</v>
      </c>
      <c r="X414">
        <v>0.58068200000000003</v>
      </c>
      <c r="Y414" t="s">
        <v>8</v>
      </c>
      <c r="Z414">
        <v>80.592799999999997</v>
      </c>
      <c r="AA414">
        <v>0.92339599999999999</v>
      </c>
      <c r="AB414" t="s">
        <v>9</v>
      </c>
      <c r="AC414">
        <v>2483.0482029999998</v>
      </c>
      <c r="AD414">
        <v>429.67739699999998</v>
      </c>
      <c r="AE414" t="s">
        <v>10</v>
      </c>
      <c r="AF414">
        <v>0.16467300000000001</v>
      </c>
      <c r="AG414">
        <v>1.6200000000000001E-4</v>
      </c>
      <c r="AH414" t="s">
        <v>11</v>
      </c>
      <c r="AI414">
        <v>0.83767400000000003</v>
      </c>
      <c r="AJ414">
        <v>4.1E-5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3129.0783689999998</v>
      </c>
      <c r="I415">
        <v>696.53770699999995</v>
      </c>
      <c r="J415" t="s">
        <v>3</v>
      </c>
      <c r="K415">
        <v>3048.341304</v>
      </c>
      <c r="L415">
        <v>645.01470300000005</v>
      </c>
      <c r="M415" t="s">
        <v>4</v>
      </c>
      <c r="N415">
        <v>151.555699</v>
      </c>
      <c r="O415">
        <v>3.9973990000000001</v>
      </c>
      <c r="P415" t="s">
        <v>5</v>
      </c>
      <c r="Q415">
        <v>205.63658599999999</v>
      </c>
      <c r="R415">
        <v>5.3021539999999998</v>
      </c>
      <c r="S415" t="s">
        <v>6</v>
      </c>
      <c r="T415">
        <v>52.072623999999998</v>
      </c>
      <c r="U415">
        <v>0.33776600000000001</v>
      </c>
      <c r="V415" t="s">
        <v>7</v>
      </c>
      <c r="W415">
        <v>46.422210999999997</v>
      </c>
      <c r="X415">
        <v>0.57474599999999998</v>
      </c>
      <c r="Y415" t="s">
        <v>8</v>
      </c>
      <c r="Z415">
        <v>86.842262000000005</v>
      </c>
      <c r="AA415">
        <v>0.94398599999999999</v>
      </c>
      <c r="AB415" t="s">
        <v>9</v>
      </c>
      <c r="AC415">
        <v>2675.454976</v>
      </c>
      <c r="AD415">
        <v>468.68887699999999</v>
      </c>
      <c r="AE415" t="s">
        <v>10</v>
      </c>
      <c r="AF415">
        <v>0.16405500000000001</v>
      </c>
      <c r="AG415">
        <v>1.64E-4</v>
      </c>
      <c r="AH415" t="s">
        <v>11</v>
      </c>
      <c r="AI415">
        <v>0.83773799999999998</v>
      </c>
      <c r="AJ415">
        <v>4.1E-5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3352.5052390000001</v>
      </c>
      <c r="I416">
        <v>721.42056200000002</v>
      </c>
      <c r="J416" t="s">
        <v>3</v>
      </c>
      <c r="K416">
        <v>3266.0275390000002</v>
      </c>
      <c r="L416">
        <v>666.02659000000006</v>
      </c>
      <c r="M416" t="s">
        <v>4</v>
      </c>
      <c r="N416">
        <v>162.30943500000001</v>
      </c>
      <c r="O416">
        <v>4.0582099999999999</v>
      </c>
      <c r="P416" t="s">
        <v>5</v>
      </c>
      <c r="Q416">
        <v>220.371838</v>
      </c>
      <c r="R416">
        <v>5.3516360000000001</v>
      </c>
      <c r="S416" t="s">
        <v>6</v>
      </c>
      <c r="T416">
        <v>55.797545999999997</v>
      </c>
      <c r="U416">
        <v>0.34947800000000001</v>
      </c>
      <c r="V416" t="s">
        <v>7</v>
      </c>
      <c r="W416">
        <v>49.736624999999997</v>
      </c>
      <c r="X416">
        <v>0.58516599999999996</v>
      </c>
      <c r="Y416" t="s">
        <v>8</v>
      </c>
      <c r="Z416">
        <v>93.057135000000002</v>
      </c>
      <c r="AA416">
        <v>0.95741500000000002</v>
      </c>
      <c r="AB416" t="s">
        <v>9</v>
      </c>
      <c r="AC416">
        <v>2866.5399219999999</v>
      </c>
      <c r="AD416">
        <v>487.13856600000003</v>
      </c>
      <c r="AE416" t="s">
        <v>10</v>
      </c>
      <c r="AF416">
        <v>0.16342699999999999</v>
      </c>
      <c r="AG416">
        <v>1.65E-4</v>
      </c>
      <c r="AH416" t="s">
        <v>11</v>
      </c>
      <c r="AI416">
        <v>0.83778799999999998</v>
      </c>
      <c r="AJ416">
        <v>4.0000000000000003E-5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3574.9687600000002</v>
      </c>
      <c r="I417">
        <v>792.64086299999997</v>
      </c>
      <c r="J417" t="s">
        <v>3</v>
      </c>
      <c r="K417">
        <v>3482.8084130000002</v>
      </c>
      <c r="L417">
        <v>727.80102099999999</v>
      </c>
      <c r="M417" t="s">
        <v>4</v>
      </c>
      <c r="N417">
        <v>173.02038099999999</v>
      </c>
      <c r="O417">
        <v>4.893599</v>
      </c>
      <c r="P417" t="s">
        <v>5</v>
      </c>
      <c r="Q417">
        <v>235.03482099999999</v>
      </c>
      <c r="R417">
        <v>5.7730490000000003</v>
      </c>
      <c r="S417" t="s">
        <v>6</v>
      </c>
      <c r="T417">
        <v>59.500669000000002</v>
      </c>
      <c r="U417">
        <v>0.37212800000000001</v>
      </c>
      <c r="V417" t="s">
        <v>7</v>
      </c>
      <c r="W417">
        <v>53.035577000000004</v>
      </c>
      <c r="X417">
        <v>0.62802100000000005</v>
      </c>
      <c r="Y417" t="s">
        <v>8</v>
      </c>
      <c r="Z417">
        <v>99.242236000000005</v>
      </c>
      <c r="AA417">
        <v>1.0478259999999999</v>
      </c>
      <c r="AB417" t="s">
        <v>9</v>
      </c>
      <c r="AC417">
        <v>3056.8390770000001</v>
      </c>
      <c r="AD417">
        <v>527.13927799999999</v>
      </c>
      <c r="AE417" t="s">
        <v>10</v>
      </c>
      <c r="AF417">
        <v>0.162858</v>
      </c>
      <c r="AG417">
        <v>1.63E-4</v>
      </c>
      <c r="AH417" t="s">
        <v>11</v>
      </c>
      <c r="AI417">
        <v>0.837839</v>
      </c>
      <c r="AJ417">
        <v>4.0000000000000003E-5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3798.852832</v>
      </c>
      <c r="I418">
        <v>938.45173499999999</v>
      </c>
      <c r="J418" t="s">
        <v>3</v>
      </c>
      <c r="K418">
        <v>3700.9025879999999</v>
      </c>
      <c r="L418">
        <v>863.86426200000005</v>
      </c>
      <c r="M418" t="s">
        <v>4</v>
      </c>
      <c r="N418">
        <v>183.93566999999999</v>
      </c>
      <c r="O418">
        <v>5.2801010000000002</v>
      </c>
      <c r="P418" t="s">
        <v>5</v>
      </c>
      <c r="Q418">
        <v>249.77816300000001</v>
      </c>
      <c r="R418">
        <v>6.7157819999999999</v>
      </c>
      <c r="S418" t="s">
        <v>6</v>
      </c>
      <c r="T418">
        <v>63.233682000000002</v>
      </c>
      <c r="U418">
        <v>0.44325500000000001</v>
      </c>
      <c r="V418" t="s">
        <v>7</v>
      </c>
      <c r="W418">
        <v>56.349060000000001</v>
      </c>
      <c r="X418">
        <v>0.72673600000000005</v>
      </c>
      <c r="Y418" t="s">
        <v>8</v>
      </c>
      <c r="Z418">
        <v>105.45865499999999</v>
      </c>
      <c r="AA418">
        <v>1.202383</v>
      </c>
      <c r="AB418" t="s">
        <v>9</v>
      </c>
      <c r="AC418">
        <v>3248.1589450000001</v>
      </c>
      <c r="AD418">
        <v>631.08349399999997</v>
      </c>
      <c r="AE418" t="s">
        <v>10</v>
      </c>
      <c r="AF418">
        <v>0.16248000000000001</v>
      </c>
      <c r="AG418">
        <v>1.6699999999999999E-4</v>
      </c>
      <c r="AH418" t="s">
        <v>11</v>
      </c>
      <c r="AI418">
        <v>0.83789599999999997</v>
      </c>
      <c r="AJ418">
        <v>4.0000000000000003E-5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4023.4294730000001</v>
      </c>
      <c r="I419">
        <v>1035.6970550000001</v>
      </c>
      <c r="J419" t="s">
        <v>3</v>
      </c>
      <c r="K419">
        <v>3919.6633980000001</v>
      </c>
      <c r="L419">
        <v>953.10987399999999</v>
      </c>
      <c r="M419" t="s">
        <v>4</v>
      </c>
      <c r="N419">
        <v>194.887328</v>
      </c>
      <c r="O419">
        <v>5.7381149999999996</v>
      </c>
      <c r="P419" t="s">
        <v>5</v>
      </c>
      <c r="Q419">
        <v>264.59047900000002</v>
      </c>
      <c r="R419">
        <v>7.2889010000000001</v>
      </c>
      <c r="S419" t="s">
        <v>6</v>
      </c>
      <c r="T419">
        <v>66.968697000000006</v>
      </c>
      <c r="U419">
        <v>0.48906100000000002</v>
      </c>
      <c r="V419" t="s">
        <v>7</v>
      </c>
      <c r="W419">
        <v>59.688358000000001</v>
      </c>
      <c r="X419">
        <v>0.79019099999999998</v>
      </c>
      <c r="Y419" t="s">
        <v>8</v>
      </c>
      <c r="Z419">
        <v>111.702657</v>
      </c>
      <c r="AA419">
        <v>1.281207</v>
      </c>
      <c r="AB419" t="s">
        <v>9</v>
      </c>
      <c r="AC419">
        <v>3440.0178609999998</v>
      </c>
      <c r="AD419">
        <v>694.39567499999998</v>
      </c>
      <c r="AE419" t="s">
        <v>10</v>
      </c>
      <c r="AF419">
        <v>0.16226099999999999</v>
      </c>
      <c r="AG419">
        <v>1.7000000000000001E-4</v>
      </c>
      <c r="AH419" t="s">
        <v>11</v>
      </c>
      <c r="AI419">
        <v>0.83790500000000001</v>
      </c>
      <c r="AJ419">
        <v>4.0000000000000003E-5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4246.9228220000005</v>
      </c>
      <c r="I420">
        <v>1078.6990410000001</v>
      </c>
      <c r="J420" t="s">
        <v>3</v>
      </c>
      <c r="K420">
        <v>4137.3735109999998</v>
      </c>
      <c r="L420">
        <v>991.39592800000003</v>
      </c>
      <c r="M420" t="s">
        <v>4</v>
      </c>
      <c r="N420">
        <v>205.773056</v>
      </c>
      <c r="O420">
        <v>5.5996519999999999</v>
      </c>
      <c r="P420" t="s">
        <v>5</v>
      </c>
      <c r="Q420">
        <v>279.30493100000001</v>
      </c>
      <c r="R420">
        <v>7.6504349999999999</v>
      </c>
      <c r="S420" t="s">
        <v>6</v>
      </c>
      <c r="T420">
        <v>70.677424000000002</v>
      </c>
      <c r="U420">
        <v>0.49706800000000001</v>
      </c>
      <c r="V420" t="s">
        <v>7</v>
      </c>
      <c r="W420">
        <v>63.009025000000001</v>
      </c>
      <c r="X420">
        <v>0.832368</v>
      </c>
      <c r="Y420" t="s">
        <v>8</v>
      </c>
      <c r="Z420">
        <v>117.89906999999999</v>
      </c>
      <c r="AA420">
        <v>1.3630500000000001</v>
      </c>
      <c r="AB420" t="s">
        <v>9</v>
      </c>
      <c r="AC420">
        <v>3630.9989650000002</v>
      </c>
      <c r="AD420">
        <v>726.04473800000005</v>
      </c>
      <c r="AE420" t="s">
        <v>10</v>
      </c>
      <c r="AF420">
        <v>0.161939</v>
      </c>
      <c r="AG420">
        <v>1.65E-4</v>
      </c>
      <c r="AH420" t="s">
        <v>11</v>
      </c>
      <c r="AI420">
        <v>0.83795600000000003</v>
      </c>
      <c r="AJ420">
        <v>4.0000000000000003E-5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4471.3708399999996</v>
      </c>
      <c r="I421">
        <v>1234.77278</v>
      </c>
      <c r="J421" t="s">
        <v>3</v>
      </c>
      <c r="K421">
        <v>4356.0551070000001</v>
      </c>
      <c r="L421">
        <v>1134.59413</v>
      </c>
      <c r="M421" t="s">
        <v>4</v>
      </c>
      <c r="N421">
        <v>216.60713699999999</v>
      </c>
      <c r="O421">
        <v>5.9714140000000002</v>
      </c>
      <c r="P421" t="s">
        <v>5</v>
      </c>
      <c r="Q421">
        <v>294.086885</v>
      </c>
      <c r="R421">
        <v>8.6392690000000005</v>
      </c>
      <c r="S421" t="s">
        <v>6</v>
      </c>
      <c r="T421">
        <v>74.393489000000002</v>
      </c>
      <c r="U421">
        <v>0.54305099999999995</v>
      </c>
      <c r="V421" t="s">
        <v>7</v>
      </c>
      <c r="W421">
        <v>66.337074000000001</v>
      </c>
      <c r="X421">
        <v>0.94364599999999998</v>
      </c>
      <c r="Y421" t="s">
        <v>8</v>
      </c>
      <c r="Z421">
        <v>124.13550499999999</v>
      </c>
      <c r="AA421">
        <v>1.5192540000000001</v>
      </c>
      <c r="AB421" t="s">
        <v>9</v>
      </c>
      <c r="AC421">
        <v>3822.9246969999999</v>
      </c>
      <c r="AD421">
        <v>832.63836700000002</v>
      </c>
      <c r="AE421" t="s">
        <v>10</v>
      </c>
      <c r="AF421">
        <v>0.161938</v>
      </c>
      <c r="AG421">
        <v>1.65E-4</v>
      </c>
      <c r="AH421" t="s">
        <v>11</v>
      </c>
      <c r="AI421">
        <v>0.83799800000000002</v>
      </c>
      <c r="AJ421">
        <v>4.0000000000000003E-5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214.41187300000001</v>
      </c>
      <c r="I442">
        <v>43.997064000000002</v>
      </c>
      <c r="J442" t="s">
        <v>3</v>
      </c>
      <c r="K442">
        <v>208.71852899999999</v>
      </c>
      <c r="L442">
        <v>40.735731999999999</v>
      </c>
      <c r="M442" t="s">
        <v>4</v>
      </c>
      <c r="N442">
        <v>10.830064</v>
      </c>
      <c r="O442">
        <v>0.31556299999999998</v>
      </c>
      <c r="P442" t="s">
        <v>5</v>
      </c>
      <c r="Q442">
        <v>0</v>
      </c>
      <c r="R442">
        <v>0</v>
      </c>
      <c r="S442" t="s">
        <v>6</v>
      </c>
      <c r="T442">
        <v>3.7474430000000001</v>
      </c>
      <c r="U442">
        <v>2.9183000000000001E-2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0.18324399999999999</v>
      </c>
      <c r="AD442">
        <v>9.1000000000000003E-5</v>
      </c>
      <c r="AE442" t="s">
        <v>10</v>
      </c>
      <c r="AF442">
        <v>0</v>
      </c>
      <c r="AG442">
        <v>0</v>
      </c>
      <c r="AH442" t="s">
        <v>11</v>
      </c>
      <c r="AI442">
        <v>0.81440999999999997</v>
      </c>
      <c r="AJ442">
        <v>1.47E-4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427.98186600000002</v>
      </c>
      <c r="I443">
        <v>65.383690999999999</v>
      </c>
      <c r="J443" t="s">
        <v>3</v>
      </c>
      <c r="K443">
        <v>416.68305700000002</v>
      </c>
      <c r="L443">
        <v>60.904204</v>
      </c>
      <c r="M443" t="s">
        <v>4</v>
      </c>
      <c r="N443">
        <v>21.576145</v>
      </c>
      <c r="O443">
        <v>0.41825000000000001</v>
      </c>
      <c r="P443" t="s">
        <v>5</v>
      </c>
      <c r="Q443">
        <v>0</v>
      </c>
      <c r="R443">
        <v>0</v>
      </c>
      <c r="S443" t="s">
        <v>6</v>
      </c>
      <c r="T443">
        <v>7.4676780000000003</v>
      </c>
      <c r="U443">
        <v>3.7121000000000001E-2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0.178701</v>
      </c>
      <c r="AD443">
        <v>3.0000000000000001E-5</v>
      </c>
      <c r="AE443" t="s">
        <v>10</v>
      </c>
      <c r="AF443">
        <v>0</v>
      </c>
      <c r="AG443">
        <v>0</v>
      </c>
      <c r="AH443" t="s">
        <v>11</v>
      </c>
      <c r="AI443">
        <v>0.82276899999999997</v>
      </c>
      <c r="AJ443">
        <v>1.7200000000000001E-4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643.48176799999999</v>
      </c>
      <c r="I444">
        <v>104.973827</v>
      </c>
      <c r="J444" t="s">
        <v>3</v>
      </c>
      <c r="K444">
        <v>626.49510399999997</v>
      </c>
      <c r="L444">
        <v>97.676467000000002</v>
      </c>
      <c r="M444" t="s">
        <v>4</v>
      </c>
      <c r="N444">
        <v>32.539357000000003</v>
      </c>
      <c r="O444">
        <v>0.66214499999999998</v>
      </c>
      <c r="P444" t="s">
        <v>5</v>
      </c>
      <c r="Q444">
        <v>0</v>
      </c>
      <c r="R444">
        <v>0</v>
      </c>
      <c r="S444" t="s">
        <v>6</v>
      </c>
      <c r="T444">
        <v>11.256582</v>
      </c>
      <c r="U444">
        <v>6.5153000000000003E-2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0.17633399999999999</v>
      </c>
      <c r="AD444">
        <v>6.2000000000000003E-5</v>
      </c>
      <c r="AE444" t="s">
        <v>10</v>
      </c>
      <c r="AF444">
        <v>0</v>
      </c>
      <c r="AG444">
        <v>0</v>
      </c>
      <c r="AH444" t="s">
        <v>11</v>
      </c>
      <c r="AI444">
        <v>0.82579199999999997</v>
      </c>
      <c r="AJ444">
        <v>1.6000000000000001E-4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857.46935499999995</v>
      </c>
      <c r="I445">
        <v>127.043611</v>
      </c>
      <c r="J445" t="s">
        <v>3</v>
      </c>
      <c r="K445">
        <v>834.86819100000002</v>
      </c>
      <c r="L445">
        <v>118.849107</v>
      </c>
      <c r="M445" t="s">
        <v>4</v>
      </c>
      <c r="N445">
        <v>43.336283000000002</v>
      </c>
      <c r="O445">
        <v>0.91950299999999996</v>
      </c>
      <c r="P445" t="s">
        <v>5</v>
      </c>
      <c r="Q445">
        <v>0</v>
      </c>
      <c r="R445">
        <v>0</v>
      </c>
      <c r="S445" t="s">
        <v>6</v>
      </c>
      <c r="T445">
        <v>14.998374</v>
      </c>
      <c r="U445">
        <v>7.2735999999999995E-2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0.175234</v>
      </c>
      <c r="AD445">
        <v>6.7999999999999999E-5</v>
      </c>
      <c r="AE445" t="s">
        <v>10</v>
      </c>
      <c r="AF445">
        <v>0</v>
      </c>
      <c r="AG445">
        <v>0</v>
      </c>
      <c r="AH445" t="s">
        <v>11</v>
      </c>
      <c r="AI445">
        <v>0.82784000000000002</v>
      </c>
      <c r="AJ445">
        <v>1.37E-4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1071.848313</v>
      </c>
      <c r="I446">
        <v>154.62984399999999</v>
      </c>
      <c r="J446" t="s">
        <v>3</v>
      </c>
      <c r="K446">
        <v>1043.60869</v>
      </c>
      <c r="L446">
        <v>145.91624100000001</v>
      </c>
      <c r="M446" t="s">
        <v>4</v>
      </c>
      <c r="N446">
        <v>54.150426000000003</v>
      </c>
      <c r="O446">
        <v>1.135642</v>
      </c>
      <c r="P446" t="s">
        <v>5</v>
      </c>
      <c r="Q446">
        <v>0</v>
      </c>
      <c r="R446">
        <v>0</v>
      </c>
      <c r="S446" t="s">
        <v>6</v>
      </c>
      <c r="T446">
        <v>18.751821</v>
      </c>
      <c r="U446">
        <v>9.7072000000000006E-2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0.17380599999999999</v>
      </c>
      <c r="AD446">
        <v>8.5000000000000006E-5</v>
      </c>
      <c r="AE446" t="s">
        <v>10</v>
      </c>
      <c r="AF446">
        <v>0</v>
      </c>
      <c r="AG446">
        <v>0</v>
      </c>
      <c r="AH446" t="s">
        <v>11</v>
      </c>
      <c r="AI446">
        <v>0.83162800000000003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1286.719421</v>
      </c>
      <c r="I447">
        <v>195.634738</v>
      </c>
      <c r="J447" t="s">
        <v>3</v>
      </c>
      <c r="K447">
        <v>1252.8146899999999</v>
      </c>
      <c r="L447">
        <v>185.191194</v>
      </c>
      <c r="M447" t="s">
        <v>4</v>
      </c>
      <c r="N447">
        <v>64.966785999999999</v>
      </c>
      <c r="O447">
        <v>1.361631</v>
      </c>
      <c r="P447" t="s">
        <v>5</v>
      </c>
      <c r="Q447">
        <v>0</v>
      </c>
      <c r="R447">
        <v>0</v>
      </c>
      <c r="S447" t="s">
        <v>6</v>
      </c>
      <c r="T447">
        <v>22.504724</v>
      </c>
      <c r="U447">
        <v>0.120224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0.17238300000000001</v>
      </c>
      <c r="AD447">
        <v>1.08E-4</v>
      </c>
      <c r="AE447" t="s">
        <v>10</v>
      </c>
      <c r="AF447">
        <v>0</v>
      </c>
      <c r="AG447">
        <v>0</v>
      </c>
      <c r="AH447" t="s">
        <v>11</v>
      </c>
      <c r="AI447">
        <v>0.83231900000000003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1500.2991460000001</v>
      </c>
      <c r="I448">
        <v>248.04292000000001</v>
      </c>
      <c r="J448" t="s">
        <v>3</v>
      </c>
      <c r="K448">
        <v>1460.779006</v>
      </c>
      <c r="L448">
        <v>233.27957000000001</v>
      </c>
      <c r="M448" t="s">
        <v>4</v>
      </c>
      <c r="N448">
        <v>75.725757999999999</v>
      </c>
      <c r="O448">
        <v>1.6621680000000001</v>
      </c>
      <c r="P448" t="s">
        <v>5</v>
      </c>
      <c r="Q448">
        <v>0</v>
      </c>
      <c r="R448">
        <v>0</v>
      </c>
      <c r="S448" t="s">
        <v>6</v>
      </c>
      <c r="T448">
        <v>26.234672</v>
      </c>
      <c r="U448">
        <v>0.147894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0.16993</v>
      </c>
      <c r="AD448">
        <v>1.46E-4</v>
      </c>
      <c r="AE448" t="s">
        <v>10</v>
      </c>
      <c r="AF448">
        <v>0</v>
      </c>
      <c r="AG448">
        <v>0</v>
      </c>
      <c r="AH448" t="s">
        <v>11</v>
      </c>
      <c r="AI448">
        <v>0.83434799999999998</v>
      </c>
      <c r="AJ448">
        <v>3.3000000000000003E-5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1713.1667379999999</v>
      </c>
      <c r="I449">
        <v>324.69435399999998</v>
      </c>
      <c r="J449" t="s">
        <v>3</v>
      </c>
      <c r="K449">
        <v>1668.0539160000001</v>
      </c>
      <c r="L449">
        <v>304.61548299999998</v>
      </c>
      <c r="M449" t="s">
        <v>4</v>
      </c>
      <c r="N449">
        <v>86.505255000000005</v>
      </c>
      <c r="O449">
        <v>2.186741</v>
      </c>
      <c r="P449" t="s">
        <v>5</v>
      </c>
      <c r="Q449">
        <v>0</v>
      </c>
      <c r="R449">
        <v>0</v>
      </c>
      <c r="S449" t="s">
        <v>6</v>
      </c>
      <c r="T449">
        <v>29.942315000000001</v>
      </c>
      <c r="U449">
        <v>0.191131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0.16761699999999999</v>
      </c>
      <c r="AD449">
        <v>1.65E-4</v>
      </c>
      <c r="AE449" t="s">
        <v>10</v>
      </c>
      <c r="AF449">
        <v>0</v>
      </c>
      <c r="AG449">
        <v>0</v>
      </c>
      <c r="AH449" t="s">
        <v>11</v>
      </c>
      <c r="AI449">
        <v>0.83464700000000003</v>
      </c>
      <c r="AJ449">
        <v>3.1999999999999999E-5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1928.2824929999999</v>
      </c>
      <c r="I450">
        <v>327.67327999999998</v>
      </c>
      <c r="J450" t="s">
        <v>3</v>
      </c>
      <c r="K450">
        <v>1877.5382930000001</v>
      </c>
      <c r="L450">
        <v>306.754998</v>
      </c>
      <c r="M450" t="s">
        <v>4</v>
      </c>
      <c r="N450">
        <v>97.335177999999999</v>
      </c>
      <c r="O450">
        <v>2.4071380000000002</v>
      </c>
      <c r="P450" t="s">
        <v>5</v>
      </c>
      <c r="Q450">
        <v>0</v>
      </c>
      <c r="R450">
        <v>0</v>
      </c>
      <c r="S450" t="s">
        <v>6</v>
      </c>
      <c r="T450">
        <v>33.724811000000003</v>
      </c>
      <c r="U450">
        <v>0.19196099999999999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0.16700999999999999</v>
      </c>
      <c r="AD450">
        <v>1.7000000000000001E-4</v>
      </c>
      <c r="AE450" t="s">
        <v>10</v>
      </c>
      <c r="AF450">
        <v>0</v>
      </c>
      <c r="AG450">
        <v>0</v>
      </c>
      <c r="AH450" t="s">
        <v>11</v>
      </c>
      <c r="AI450">
        <v>0.83602500000000002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2143.0038129999998</v>
      </c>
      <c r="I451">
        <v>390.19561499999998</v>
      </c>
      <c r="J451" t="s">
        <v>3</v>
      </c>
      <c r="K451">
        <v>2086.6700289999999</v>
      </c>
      <c r="L451">
        <v>363.33094699999998</v>
      </c>
      <c r="M451" t="s">
        <v>4</v>
      </c>
      <c r="N451">
        <v>108.164445</v>
      </c>
      <c r="O451">
        <v>2.980953</v>
      </c>
      <c r="P451" t="s">
        <v>5</v>
      </c>
      <c r="Q451">
        <v>0</v>
      </c>
      <c r="R451">
        <v>0</v>
      </c>
      <c r="S451" t="s">
        <v>6</v>
      </c>
      <c r="T451">
        <v>37.483820000000001</v>
      </c>
      <c r="U451">
        <v>0.24087700000000001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0.16556199999999999</v>
      </c>
      <c r="AD451">
        <v>1.7200000000000001E-4</v>
      </c>
      <c r="AE451" t="s">
        <v>10</v>
      </c>
      <c r="AF451">
        <v>0</v>
      </c>
      <c r="AG451">
        <v>0</v>
      </c>
      <c r="AH451" t="s">
        <v>11</v>
      </c>
      <c r="AI451">
        <v>0.83613099999999996</v>
      </c>
      <c r="AJ451">
        <v>6.0000000000000002E-6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2359.3598929999998</v>
      </c>
      <c r="I452">
        <v>460.84460200000001</v>
      </c>
      <c r="J452" t="s">
        <v>3</v>
      </c>
      <c r="K452">
        <v>2297.2581540000001</v>
      </c>
      <c r="L452">
        <v>430.70560599999999</v>
      </c>
      <c r="M452" t="s">
        <v>4</v>
      </c>
      <c r="N452">
        <v>119.178338</v>
      </c>
      <c r="O452">
        <v>3.1540159999999999</v>
      </c>
      <c r="P452" t="s">
        <v>5</v>
      </c>
      <c r="Q452">
        <v>0</v>
      </c>
      <c r="R452">
        <v>0</v>
      </c>
      <c r="S452" t="s">
        <v>6</v>
      </c>
      <c r="T452">
        <v>41.306618</v>
      </c>
      <c r="U452">
        <v>0.28604600000000002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0.16372</v>
      </c>
      <c r="AD452">
        <v>1.7699999999999999E-4</v>
      </c>
      <c r="AE452" t="s">
        <v>10</v>
      </c>
      <c r="AF452">
        <v>0</v>
      </c>
      <c r="AG452">
        <v>0</v>
      </c>
      <c r="AH452" t="s">
        <v>11</v>
      </c>
      <c r="AI452">
        <v>0.83640400000000004</v>
      </c>
      <c r="AJ452">
        <v>3.9999999999999998E-6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2574.3077250000001</v>
      </c>
      <c r="I453">
        <v>493.35198000000003</v>
      </c>
      <c r="J453" t="s">
        <v>3</v>
      </c>
      <c r="K453">
        <v>2506.5494239999998</v>
      </c>
      <c r="L453">
        <v>462.72835099999998</v>
      </c>
      <c r="M453" t="s">
        <v>4</v>
      </c>
      <c r="N453">
        <v>130.10671500000001</v>
      </c>
      <c r="O453">
        <v>3.3555830000000002</v>
      </c>
      <c r="P453" t="s">
        <v>5</v>
      </c>
      <c r="Q453">
        <v>0</v>
      </c>
      <c r="R453">
        <v>0</v>
      </c>
      <c r="S453" t="s">
        <v>6</v>
      </c>
      <c r="T453">
        <v>45.073622999999998</v>
      </c>
      <c r="U453">
        <v>0.30287399999999998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0.16228200000000001</v>
      </c>
      <c r="AD453">
        <v>1.74E-4</v>
      </c>
      <c r="AE453" t="s">
        <v>10</v>
      </c>
      <c r="AF453">
        <v>0</v>
      </c>
      <c r="AG453">
        <v>0</v>
      </c>
      <c r="AH453" t="s">
        <v>11</v>
      </c>
      <c r="AI453">
        <v>0.83650500000000005</v>
      </c>
      <c r="AJ453">
        <v>3.9999999999999998E-6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2788.8015140000002</v>
      </c>
      <c r="I454">
        <v>567.24294999999995</v>
      </c>
      <c r="J454" t="s">
        <v>3</v>
      </c>
      <c r="K454">
        <v>2715.3749849999999</v>
      </c>
      <c r="L454">
        <v>532.68793400000004</v>
      </c>
      <c r="M454" t="s">
        <v>4</v>
      </c>
      <c r="N454">
        <v>140.960714</v>
      </c>
      <c r="O454">
        <v>3.790063</v>
      </c>
      <c r="P454" t="s">
        <v>5</v>
      </c>
      <c r="Q454">
        <v>0</v>
      </c>
      <c r="R454">
        <v>0</v>
      </c>
      <c r="S454" t="s">
        <v>6</v>
      </c>
      <c r="T454">
        <v>48.822615999999996</v>
      </c>
      <c r="U454">
        <v>0.33780500000000002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0.16228100000000001</v>
      </c>
      <c r="AD454">
        <v>1.74E-4</v>
      </c>
      <c r="AE454" t="s">
        <v>10</v>
      </c>
      <c r="AF454">
        <v>0</v>
      </c>
      <c r="AG454">
        <v>0</v>
      </c>
      <c r="AH454" t="s">
        <v>11</v>
      </c>
      <c r="AI454">
        <v>0.83654799999999996</v>
      </c>
      <c r="AJ454">
        <v>3.9999999999999998E-6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3004.006484</v>
      </c>
      <c r="I455">
        <v>639.15353800000003</v>
      </c>
      <c r="J455" t="s">
        <v>3</v>
      </c>
      <c r="K455">
        <v>2924.91752</v>
      </c>
      <c r="L455">
        <v>601.24867099999994</v>
      </c>
      <c r="M455" t="s">
        <v>4</v>
      </c>
      <c r="N455">
        <v>151.869798</v>
      </c>
      <c r="O455">
        <v>4.2161379999999999</v>
      </c>
      <c r="P455" t="s">
        <v>5</v>
      </c>
      <c r="Q455">
        <v>0</v>
      </c>
      <c r="R455">
        <v>0</v>
      </c>
      <c r="S455" t="s">
        <v>6</v>
      </c>
      <c r="T455">
        <v>52.592770000000002</v>
      </c>
      <c r="U455">
        <v>0.37993300000000002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0.161578</v>
      </c>
      <c r="AD455">
        <v>1.74E-4</v>
      </c>
      <c r="AE455" t="s">
        <v>10</v>
      </c>
      <c r="AF455">
        <v>0</v>
      </c>
      <c r="AG455">
        <v>0</v>
      </c>
      <c r="AH455" t="s">
        <v>11</v>
      </c>
      <c r="AI455">
        <v>0.83660000000000001</v>
      </c>
      <c r="AJ455">
        <v>3.9999999999999998E-6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3217.9417680000001</v>
      </c>
      <c r="I456">
        <v>606.00345100000004</v>
      </c>
      <c r="J456" t="s">
        <v>3</v>
      </c>
      <c r="K456">
        <v>3133.2146630000002</v>
      </c>
      <c r="L456">
        <v>571.02609099999995</v>
      </c>
      <c r="M456" t="s">
        <v>4</v>
      </c>
      <c r="N456">
        <v>162.60186999999999</v>
      </c>
      <c r="O456">
        <v>4.2709109999999999</v>
      </c>
      <c r="P456" t="s">
        <v>5</v>
      </c>
      <c r="Q456">
        <v>0</v>
      </c>
      <c r="R456">
        <v>0</v>
      </c>
      <c r="S456" t="s">
        <v>6</v>
      </c>
      <c r="T456">
        <v>56.337927999999998</v>
      </c>
      <c r="U456">
        <v>0.37430400000000003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0.160993</v>
      </c>
      <c r="AD456">
        <v>1.7100000000000001E-4</v>
      </c>
      <c r="AE456" t="s">
        <v>10</v>
      </c>
      <c r="AF456">
        <v>0</v>
      </c>
      <c r="AG456">
        <v>0</v>
      </c>
      <c r="AH456" t="s">
        <v>11</v>
      </c>
      <c r="AI456">
        <v>0.83690100000000001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3432.4876899999999</v>
      </c>
      <c r="I457">
        <v>689.519181</v>
      </c>
      <c r="J457" t="s">
        <v>3</v>
      </c>
      <c r="K457">
        <v>3342.0750440000002</v>
      </c>
      <c r="L457">
        <v>654.09562900000003</v>
      </c>
      <c r="M457" t="s">
        <v>4</v>
      </c>
      <c r="N457">
        <v>173.50734</v>
      </c>
      <c r="O457">
        <v>4.6091449999999998</v>
      </c>
      <c r="P457" t="s">
        <v>5</v>
      </c>
      <c r="Q457">
        <v>0</v>
      </c>
      <c r="R457">
        <v>0</v>
      </c>
      <c r="S457" t="s">
        <v>6</v>
      </c>
      <c r="T457">
        <v>60.099905</v>
      </c>
      <c r="U457">
        <v>0.444693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0.160526</v>
      </c>
      <c r="AD457">
        <v>1.74E-4</v>
      </c>
      <c r="AE457" t="s">
        <v>10</v>
      </c>
      <c r="AF457">
        <v>0</v>
      </c>
      <c r="AG457">
        <v>0</v>
      </c>
      <c r="AH457" t="s">
        <v>11</v>
      </c>
      <c r="AI457">
        <v>0.83709</v>
      </c>
      <c r="AJ457">
        <v>5.0000000000000004E-6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3646.2314889999998</v>
      </c>
      <c r="I458">
        <v>682.72475099999997</v>
      </c>
      <c r="J458" t="s">
        <v>3</v>
      </c>
      <c r="K458">
        <v>3550.1476120000002</v>
      </c>
      <c r="L458">
        <v>648.24376700000005</v>
      </c>
      <c r="M458" t="s">
        <v>4</v>
      </c>
      <c r="N458">
        <v>184.34067400000001</v>
      </c>
      <c r="O458">
        <v>4.5521010000000004</v>
      </c>
      <c r="P458" t="s">
        <v>5</v>
      </c>
      <c r="Q458">
        <v>0</v>
      </c>
      <c r="R458">
        <v>0</v>
      </c>
      <c r="S458" t="s">
        <v>6</v>
      </c>
      <c r="T458">
        <v>63.847673</v>
      </c>
      <c r="U458">
        <v>0.436108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0.160028</v>
      </c>
      <c r="AD458">
        <v>1.66E-4</v>
      </c>
      <c r="AE458" t="s">
        <v>10</v>
      </c>
      <c r="AF458">
        <v>0</v>
      </c>
      <c r="AG458">
        <v>0</v>
      </c>
      <c r="AH458" t="s">
        <v>11</v>
      </c>
      <c r="AI458">
        <v>0.83710799999999996</v>
      </c>
      <c r="AJ458">
        <v>5.0000000000000004E-6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3860.586519</v>
      </c>
      <c r="I459">
        <v>723.077856</v>
      </c>
      <c r="J459" t="s">
        <v>3</v>
      </c>
      <c r="K459">
        <v>3758.8342429999998</v>
      </c>
      <c r="L459">
        <v>684.53538000000003</v>
      </c>
      <c r="M459" t="s">
        <v>4</v>
      </c>
      <c r="N459">
        <v>195.17983899999999</v>
      </c>
      <c r="O459">
        <v>5.2146489999999996</v>
      </c>
      <c r="P459" t="s">
        <v>5</v>
      </c>
      <c r="Q459">
        <v>0</v>
      </c>
      <c r="R459">
        <v>0</v>
      </c>
      <c r="S459" t="s">
        <v>6</v>
      </c>
      <c r="T459">
        <v>67.572298000000004</v>
      </c>
      <c r="U459">
        <v>0.46520899999999998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0.159916</v>
      </c>
      <c r="AD459">
        <v>1.63E-4</v>
      </c>
      <c r="AE459" t="s">
        <v>10</v>
      </c>
      <c r="AF459">
        <v>0</v>
      </c>
      <c r="AG459">
        <v>0</v>
      </c>
      <c r="AH459" t="s">
        <v>11</v>
      </c>
      <c r="AI459">
        <v>0.83712600000000004</v>
      </c>
      <c r="AJ459">
        <v>5.0000000000000004E-6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4073.882783</v>
      </c>
      <c r="I460">
        <v>730.83171200000004</v>
      </c>
      <c r="J460" t="s">
        <v>3</v>
      </c>
      <c r="K460">
        <v>3966.495942</v>
      </c>
      <c r="L460">
        <v>690.83211300000005</v>
      </c>
      <c r="M460" t="s">
        <v>4</v>
      </c>
      <c r="N460">
        <v>205.97364200000001</v>
      </c>
      <c r="O460">
        <v>4.9640310000000003</v>
      </c>
      <c r="P460" t="s">
        <v>5</v>
      </c>
      <c r="Q460">
        <v>0</v>
      </c>
      <c r="R460">
        <v>0</v>
      </c>
      <c r="S460" t="s">
        <v>6</v>
      </c>
      <c r="T460">
        <v>71.278599</v>
      </c>
      <c r="U460">
        <v>0.442417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0.15922700000000001</v>
      </c>
      <c r="AD460">
        <v>1.5799999999999999E-4</v>
      </c>
      <c r="AE460" t="s">
        <v>10</v>
      </c>
      <c r="AF460">
        <v>0</v>
      </c>
      <c r="AG460">
        <v>0</v>
      </c>
      <c r="AH460" t="s">
        <v>11</v>
      </c>
      <c r="AI460">
        <v>0.83712699999999995</v>
      </c>
      <c r="AJ460">
        <v>5.0000000000000004E-6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4287.5030859999997</v>
      </c>
      <c r="I461">
        <v>787.52419799999996</v>
      </c>
      <c r="J461" t="s">
        <v>3</v>
      </c>
      <c r="K461">
        <v>4174.4547709999997</v>
      </c>
      <c r="L461">
        <v>741.28395</v>
      </c>
      <c r="M461" t="s">
        <v>4</v>
      </c>
      <c r="N461">
        <v>216.81310099999999</v>
      </c>
      <c r="O461">
        <v>5.7763530000000003</v>
      </c>
      <c r="P461" t="s">
        <v>5</v>
      </c>
      <c r="Q461">
        <v>0</v>
      </c>
      <c r="R461">
        <v>0</v>
      </c>
      <c r="S461" t="s">
        <v>6</v>
      </c>
      <c r="T461">
        <v>74.991840999999994</v>
      </c>
      <c r="U461">
        <v>0.47614099999999998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0.15867999999999999</v>
      </c>
      <c r="AD461">
        <v>1.56E-4</v>
      </c>
      <c r="AE461" t="s">
        <v>10</v>
      </c>
      <c r="AF461">
        <v>0</v>
      </c>
      <c r="AG461">
        <v>0</v>
      </c>
      <c r="AH461" t="s">
        <v>11</v>
      </c>
      <c r="AI461">
        <v>0.83713199999999999</v>
      </c>
      <c r="AJ461">
        <v>5.0000000000000004E-6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222.77970400000001</v>
      </c>
      <c r="I462">
        <v>19.256426000000001</v>
      </c>
      <c r="J462" t="s">
        <v>3</v>
      </c>
      <c r="K462">
        <v>218.211082</v>
      </c>
      <c r="L462">
        <v>18.566427000000001</v>
      </c>
      <c r="M462" t="s">
        <v>4</v>
      </c>
      <c r="N462">
        <v>11.23958</v>
      </c>
      <c r="O462">
        <v>0.20971799999999999</v>
      </c>
      <c r="P462" t="s">
        <v>5</v>
      </c>
      <c r="Q462">
        <v>17.534244000000001</v>
      </c>
      <c r="R462">
        <v>0.24368300000000001</v>
      </c>
      <c r="S462" t="s">
        <v>6</v>
      </c>
      <c r="T462">
        <v>5.727684</v>
      </c>
      <c r="U462">
        <v>3.9112000000000001E-2</v>
      </c>
      <c r="V462" t="s">
        <v>7</v>
      </c>
      <c r="W462">
        <v>3.7417720000000001</v>
      </c>
      <c r="X462">
        <v>1.8905000000000002E-2</v>
      </c>
      <c r="Y462" t="s">
        <v>8</v>
      </c>
      <c r="Z462">
        <v>6.5606650000000002</v>
      </c>
      <c r="AA462">
        <v>2.622E-2</v>
      </c>
      <c r="AB462" t="s">
        <v>9</v>
      </c>
      <c r="AC462">
        <v>188.26274100000001</v>
      </c>
      <c r="AD462">
        <v>12.475172000000001</v>
      </c>
      <c r="AE462" t="s">
        <v>10</v>
      </c>
      <c r="AF462">
        <v>0.181254</v>
      </c>
      <c r="AG462">
        <v>1.25E-4</v>
      </c>
      <c r="AH462" t="s">
        <v>11</v>
      </c>
      <c r="AI462">
        <v>0.81570100000000001</v>
      </c>
      <c r="AJ462">
        <v>1.3899999999999999E-4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445.98443400000002</v>
      </c>
      <c r="I463">
        <v>37.875638000000002</v>
      </c>
      <c r="J463" t="s">
        <v>3</v>
      </c>
      <c r="K463">
        <v>436.87161900000001</v>
      </c>
      <c r="L463">
        <v>36.740454</v>
      </c>
      <c r="M463" t="s">
        <v>4</v>
      </c>
      <c r="N463">
        <v>22.435697999999999</v>
      </c>
      <c r="O463">
        <v>0.28590500000000002</v>
      </c>
      <c r="P463" t="s">
        <v>5</v>
      </c>
      <c r="Q463">
        <v>35.086306</v>
      </c>
      <c r="R463">
        <v>0.48768699999999998</v>
      </c>
      <c r="S463" t="s">
        <v>6</v>
      </c>
      <c r="T463">
        <v>11.459865000000001</v>
      </c>
      <c r="U463">
        <v>6.5317E-2</v>
      </c>
      <c r="V463" t="s">
        <v>7</v>
      </c>
      <c r="W463">
        <v>7.5011910000000004</v>
      </c>
      <c r="X463">
        <v>4.9938000000000003E-2</v>
      </c>
      <c r="Y463" t="s">
        <v>8</v>
      </c>
      <c r="Z463">
        <v>13.108411</v>
      </c>
      <c r="AA463">
        <v>5.7595E-2</v>
      </c>
      <c r="AB463" t="s">
        <v>9</v>
      </c>
      <c r="AC463">
        <v>377.00091900000001</v>
      </c>
      <c r="AD463">
        <v>25.998556000000001</v>
      </c>
      <c r="AE463" t="s">
        <v>10</v>
      </c>
      <c r="AF463">
        <v>0.17669099999999999</v>
      </c>
      <c r="AG463">
        <v>7.1000000000000005E-5</v>
      </c>
      <c r="AH463" t="s">
        <v>11</v>
      </c>
      <c r="AI463">
        <v>0.82048100000000002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668.97463500000003</v>
      </c>
      <c r="I464">
        <v>58.078347999999998</v>
      </c>
      <c r="J464" t="s">
        <v>3</v>
      </c>
      <c r="K464">
        <v>655.32347500000003</v>
      </c>
      <c r="L464">
        <v>56.016525000000001</v>
      </c>
      <c r="M464" t="s">
        <v>4</v>
      </c>
      <c r="N464">
        <v>33.647598000000002</v>
      </c>
      <c r="O464">
        <v>0.47639599999999999</v>
      </c>
      <c r="P464" t="s">
        <v>5</v>
      </c>
      <c r="Q464">
        <v>52.674061000000002</v>
      </c>
      <c r="R464">
        <v>0.60601499999999997</v>
      </c>
      <c r="S464" t="s">
        <v>6</v>
      </c>
      <c r="T464">
        <v>17.213725</v>
      </c>
      <c r="U464">
        <v>0.100882</v>
      </c>
      <c r="V464" t="s">
        <v>7</v>
      </c>
      <c r="W464">
        <v>11.258696</v>
      </c>
      <c r="X464">
        <v>6.2115999999999998E-2</v>
      </c>
      <c r="Y464" t="s">
        <v>8</v>
      </c>
      <c r="Z464">
        <v>19.674769000000001</v>
      </c>
      <c r="AA464">
        <v>7.0564000000000002E-2</v>
      </c>
      <c r="AB464" t="s">
        <v>9</v>
      </c>
      <c r="AC464">
        <v>565.48483999999996</v>
      </c>
      <c r="AD464">
        <v>41.238664999999997</v>
      </c>
      <c r="AE464" t="s">
        <v>10</v>
      </c>
      <c r="AF464">
        <v>0.17411099999999999</v>
      </c>
      <c r="AG464">
        <v>1.06E-4</v>
      </c>
      <c r="AH464" t="s">
        <v>11</v>
      </c>
      <c r="AI464">
        <v>0.82595600000000002</v>
      </c>
      <c r="AJ464">
        <v>1.63E-4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891.70199700000001</v>
      </c>
      <c r="I465">
        <v>103.85745799999999</v>
      </c>
      <c r="J465" t="s">
        <v>3</v>
      </c>
      <c r="K465">
        <v>873.49634600000002</v>
      </c>
      <c r="L465">
        <v>99.764593000000005</v>
      </c>
      <c r="M465" t="s">
        <v>4</v>
      </c>
      <c r="N465">
        <v>44.906874999999999</v>
      </c>
      <c r="O465">
        <v>0.80503999999999998</v>
      </c>
      <c r="P465" t="s">
        <v>5</v>
      </c>
      <c r="Q465">
        <v>70.179899000000006</v>
      </c>
      <c r="R465">
        <v>1.407381</v>
      </c>
      <c r="S465" t="s">
        <v>6</v>
      </c>
      <c r="T465">
        <v>22.918524999999999</v>
      </c>
      <c r="U465">
        <v>0.169485</v>
      </c>
      <c r="V465" t="s">
        <v>7</v>
      </c>
      <c r="W465">
        <v>14.979305</v>
      </c>
      <c r="X465">
        <v>0.106476</v>
      </c>
      <c r="Y465" t="s">
        <v>8</v>
      </c>
      <c r="Z465">
        <v>26.263964999999999</v>
      </c>
      <c r="AA465">
        <v>0.41219699999999998</v>
      </c>
      <c r="AB465" t="s">
        <v>9</v>
      </c>
      <c r="AC465">
        <v>753.72639200000003</v>
      </c>
      <c r="AD465">
        <v>70.108801</v>
      </c>
      <c r="AE465" t="s">
        <v>10</v>
      </c>
      <c r="AF465">
        <v>0.172705</v>
      </c>
      <c r="AG465">
        <v>1.2400000000000001E-4</v>
      </c>
      <c r="AH465" t="s">
        <v>11</v>
      </c>
      <c r="AI465">
        <v>0.828102</v>
      </c>
      <c r="AJ465">
        <v>1.45E-4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1113.889932</v>
      </c>
      <c r="I466">
        <v>134.14226199999999</v>
      </c>
      <c r="J466" t="s">
        <v>3</v>
      </c>
      <c r="K466">
        <v>1091.142861</v>
      </c>
      <c r="L466">
        <v>129.39953600000001</v>
      </c>
      <c r="M466" t="s">
        <v>4</v>
      </c>
      <c r="N466">
        <v>56.168545999999999</v>
      </c>
      <c r="O466">
        <v>1.001344</v>
      </c>
      <c r="P466" t="s">
        <v>5</v>
      </c>
      <c r="Q466">
        <v>87.661501999999999</v>
      </c>
      <c r="R466">
        <v>1.7228380000000001</v>
      </c>
      <c r="S466" t="s">
        <v>6</v>
      </c>
      <c r="T466">
        <v>28.639904000000001</v>
      </c>
      <c r="U466">
        <v>0.20170099999999999</v>
      </c>
      <c r="V466" t="s">
        <v>7</v>
      </c>
      <c r="W466">
        <v>18.707906999999999</v>
      </c>
      <c r="X466">
        <v>0.14909900000000001</v>
      </c>
      <c r="Y466" t="s">
        <v>8</v>
      </c>
      <c r="Z466">
        <v>32.804630000000003</v>
      </c>
      <c r="AA466">
        <v>0.44773000000000002</v>
      </c>
      <c r="AB466" t="s">
        <v>9</v>
      </c>
      <c r="AC466">
        <v>941.44838100000004</v>
      </c>
      <c r="AD466">
        <v>91.073757999999998</v>
      </c>
      <c r="AE466" t="s">
        <v>10</v>
      </c>
      <c r="AF466">
        <v>0.17119899999999999</v>
      </c>
      <c r="AG466">
        <v>1.37E-4</v>
      </c>
      <c r="AH466" t="s">
        <v>11</v>
      </c>
      <c r="AI466">
        <v>0.82990399999999998</v>
      </c>
      <c r="AJ466">
        <v>1.22E-4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1335.9239090000001</v>
      </c>
      <c r="I467">
        <v>184.46455900000001</v>
      </c>
      <c r="J467" t="s">
        <v>3</v>
      </c>
      <c r="K467">
        <v>1308.6417160000001</v>
      </c>
      <c r="L467">
        <v>178.75867500000001</v>
      </c>
      <c r="M467" t="s">
        <v>4</v>
      </c>
      <c r="N467">
        <v>67.327569999999994</v>
      </c>
      <c r="O467">
        <v>1.378636</v>
      </c>
      <c r="P467" t="s">
        <v>5</v>
      </c>
      <c r="Q467">
        <v>105.09550400000001</v>
      </c>
      <c r="R467">
        <v>2.1667640000000001</v>
      </c>
      <c r="S467" t="s">
        <v>6</v>
      </c>
      <c r="T467">
        <v>34.368851999999997</v>
      </c>
      <c r="U467">
        <v>0.30030099999999998</v>
      </c>
      <c r="V467" t="s">
        <v>7</v>
      </c>
      <c r="W467">
        <v>22.41844</v>
      </c>
      <c r="X467">
        <v>0.17422000000000001</v>
      </c>
      <c r="Y467" t="s">
        <v>8</v>
      </c>
      <c r="Z467">
        <v>39.314331000000003</v>
      </c>
      <c r="AA467">
        <v>0.46487200000000001</v>
      </c>
      <c r="AB467" t="s">
        <v>9</v>
      </c>
      <c r="AC467">
        <v>1129.1860859999999</v>
      </c>
      <c r="AD467">
        <v>124.887539</v>
      </c>
      <c r="AE467" t="s">
        <v>10</v>
      </c>
      <c r="AF467">
        <v>0.17075199999999999</v>
      </c>
      <c r="AG467">
        <v>1.3799999999999999E-4</v>
      </c>
      <c r="AH467" t="s">
        <v>11</v>
      </c>
      <c r="AI467">
        <v>0.83166200000000001</v>
      </c>
      <c r="AJ467">
        <v>9.6000000000000002E-5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1557.5928779999999</v>
      </c>
      <c r="I468">
        <v>187.88837699999999</v>
      </c>
      <c r="J468" t="s">
        <v>3</v>
      </c>
      <c r="K468">
        <v>1525.7907250000001</v>
      </c>
      <c r="L468">
        <v>181.66597899999999</v>
      </c>
      <c r="M468" t="s">
        <v>4</v>
      </c>
      <c r="N468">
        <v>78.473175999999995</v>
      </c>
      <c r="O468">
        <v>1.452504</v>
      </c>
      <c r="P468" t="s">
        <v>5</v>
      </c>
      <c r="Q468">
        <v>122.50357</v>
      </c>
      <c r="R468">
        <v>2.2240329999999999</v>
      </c>
      <c r="S468" t="s">
        <v>6</v>
      </c>
      <c r="T468">
        <v>40.074269000000001</v>
      </c>
      <c r="U468">
        <v>0.31113499999999999</v>
      </c>
      <c r="V468" t="s">
        <v>7</v>
      </c>
      <c r="W468">
        <v>26.123232999999999</v>
      </c>
      <c r="X468">
        <v>0.20072200000000001</v>
      </c>
      <c r="Y468" t="s">
        <v>8</v>
      </c>
      <c r="Z468">
        <v>45.828105000000001</v>
      </c>
      <c r="AA468">
        <v>0.46651399999999998</v>
      </c>
      <c r="AB468" t="s">
        <v>9</v>
      </c>
      <c r="AC468">
        <v>1316.613572</v>
      </c>
      <c r="AD468">
        <v>125.85591100000001</v>
      </c>
      <c r="AE468" t="s">
        <v>10</v>
      </c>
      <c r="AF468">
        <v>0.170152</v>
      </c>
      <c r="AG468">
        <v>1.4100000000000001E-4</v>
      </c>
      <c r="AH468" t="s">
        <v>11</v>
      </c>
      <c r="AI468">
        <v>0.83378300000000005</v>
      </c>
      <c r="AJ468">
        <v>5.8E-5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1779.532864</v>
      </c>
      <c r="I469">
        <v>214.981967</v>
      </c>
      <c r="J469" t="s">
        <v>3</v>
      </c>
      <c r="K469">
        <v>1743.2073780000001</v>
      </c>
      <c r="L469">
        <v>208.13658000000001</v>
      </c>
      <c r="M469" t="s">
        <v>4</v>
      </c>
      <c r="N469">
        <v>89.638508000000002</v>
      </c>
      <c r="O469">
        <v>1.7268920000000001</v>
      </c>
      <c r="P469" t="s">
        <v>5</v>
      </c>
      <c r="Q469">
        <v>139.98748800000001</v>
      </c>
      <c r="R469">
        <v>2.378511</v>
      </c>
      <c r="S469" t="s">
        <v>6</v>
      </c>
      <c r="T469">
        <v>45.798614000000001</v>
      </c>
      <c r="U469">
        <v>0.343003</v>
      </c>
      <c r="V469" t="s">
        <v>7</v>
      </c>
      <c r="W469">
        <v>29.850342999999999</v>
      </c>
      <c r="X469">
        <v>0.24198700000000001</v>
      </c>
      <c r="Y469" t="s">
        <v>8</v>
      </c>
      <c r="Z469">
        <v>52.356991000000001</v>
      </c>
      <c r="AA469">
        <v>0.46729399999999999</v>
      </c>
      <c r="AB469" t="s">
        <v>9</v>
      </c>
      <c r="AC469">
        <v>1504.231873</v>
      </c>
      <c r="AD469">
        <v>145.73465899999999</v>
      </c>
      <c r="AE469" t="s">
        <v>10</v>
      </c>
      <c r="AF469">
        <v>0.170099</v>
      </c>
      <c r="AG469">
        <v>1.3999999999999999E-4</v>
      </c>
      <c r="AH469" t="s">
        <v>11</v>
      </c>
      <c r="AI469">
        <v>0.83413599999999999</v>
      </c>
      <c r="AJ469">
        <v>5.8E-5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2001.9747190000001</v>
      </c>
      <c r="I470">
        <v>289.61996399999998</v>
      </c>
      <c r="J470" t="s">
        <v>3</v>
      </c>
      <c r="K470">
        <v>1961.1174000000001</v>
      </c>
      <c r="L470">
        <v>279.594672</v>
      </c>
      <c r="M470" t="s">
        <v>4</v>
      </c>
      <c r="N470">
        <v>100.80890100000001</v>
      </c>
      <c r="O470">
        <v>2.3085040000000001</v>
      </c>
      <c r="P470" t="s">
        <v>5</v>
      </c>
      <c r="Q470">
        <v>157.446439</v>
      </c>
      <c r="R470">
        <v>2.9773489999999998</v>
      </c>
      <c r="S470" t="s">
        <v>6</v>
      </c>
      <c r="T470">
        <v>51.508809999999997</v>
      </c>
      <c r="U470">
        <v>0.39396900000000001</v>
      </c>
      <c r="V470" t="s">
        <v>7</v>
      </c>
      <c r="W470">
        <v>33.572792</v>
      </c>
      <c r="X470">
        <v>0.31141999999999997</v>
      </c>
      <c r="Y470" t="s">
        <v>8</v>
      </c>
      <c r="Z470">
        <v>58.880467000000003</v>
      </c>
      <c r="AA470">
        <v>0.57203300000000001</v>
      </c>
      <c r="AB470" t="s">
        <v>9</v>
      </c>
      <c r="AC470">
        <v>1692.366235</v>
      </c>
      <c r="AD470">
        <v>194.78639100000001</v>
      </c>
      <c r="AE470" t="s">
        <v>10</v>
      </c>
      <c r="AF470">
        <v>0.167521</v>
      </c>
      <c r="AG470">
        <v>1.64E-4</v>
      </c>
      <c r="AH470" t="s">
        <v>11</v>
      </c>
      <c r="AI470">
        <v>0.83574400000000004</v>
      </c>
      <c r="AJ470">
        <v>6.0999999999999999E-5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2223.9589989999999</v>
      </c>
      <c r="I471">
        <v>299.76554900000002</v>
      </c>
      <c r="J471" t="s">
        <v>3</v>
      </c>
      <c r="K471">
        <v>2178.5763430000002</v>
      </c>
      <c r="L471">
        <v>289.078282</v>
      </c>
      <c r="M471" t="s">
        <v>4</v>
      </c>
      <c r="N471">
        <v>112.01074699999999</v>
      </c>
      <c r="O471">
        <v>2.3904000000000001</v>
      </c>
      <c r="P471" t="s">
        <v>5</v>
      </c>
      <c r="Q471">
        <v>174.897683</v>
      </c>
      <c r="R471">
        <v>2.8207469999999999</v>
      </c>
      <c r="S471" t="s">
        <v>6</v>
      </c>
      <c r="T471">
        <v>57.222172</v>
      </c>
      <c r="U471">
        <v>0.38717200000000002</v>
      </c>
      <c r="V471" t="s">
        <v>7</v>
      </c>
      <c r="W471">
        <v>37.279318000000004</v>
      </c>
      <c r="X471">
        <v>0.30252600000000002</v>
      </c>
      <c r="Y471" t="s">
        <v>8</v>
      </c>
      <c r="Z471">
        <v>65.408294999999995</v>
      </c>
      <c r="AA471">
        <v>0.57717300000000005</v>
      </c>
      <c r="AB471" t="s">
        <v>9</v>
      </c>
      <c r="AC471">
        <v>1880.030557</v>
      </c>
      <c r="AD471">
        <v>206.53512599999999</v>
      </c>
      <c r="AE471" t="s">
        <v>10</v>
      </c>
      <c r="AF471">
        <v>0.167518</v>
      </c>
      <c r="AG471">
        <v>1.64E-4</v>
      </c>
      <c r="AH471" t="s">
        <v>11</v>
      </c>
      <c r="AI471">
        <v>0.83757000000000004</v>
      </c>
      <c r="AJ471">
        <v>6.0999999999999999E-5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2445.7491209999998</v>
      </c>
      <c r="I472">
        <v>315.13836099999997</v>
      </c>
      <c r="J472" t="s">
        <v>3</v>
      </c>
      <c r="K472">
        <v>2395.8439109999999</v>
      </c>
      <c r="L472">
        <v>303.91717699999998</v>
      </c>
      <c r="M472" t="s">
        <v>4</v>
      </c>
      <c r="N472">
        <v>123.187344</v>
      </c>
      <c r="O472">
        <v>2.6410749999999998</v>
      </c>
      <c r="P472" t="s">
        <v>5</v>
      </c>
      <c r="Q472">
        <v>192.36899700000001</v>
      </c>
      <c r="R472">
        <v>2.9947379999999999</v>
      </c>
      <c r="S472" t="s">
        <v>6</v>
      </c>
      <c r="T472">
        <v>62.920364999999997</v>
      </c>
      <c r="U472">
        <v>0.49208400000000002</v>
      </c>
      <c r="V472" t="s">
        <v>7</v>
      </c>
      <c r="W472">
        <v>41.008515000000003</v>
      </c>
      <c r="X472">
        <v>0.322181</v>
      </c>
      <c r="Y472" t="s">
        <v>8</v>
      </c>
      <c r="Z472">
        <v>71.948544999999996</v>
      </c>
      <c r="AA472">
        <v>0.57161099999999998</v>
      </c>
      <c r="AB472" t="s">
        <v>9</v>
      </c>
      <c r="AC472">
        <v>2067.502532</v>
      </c>
      <c r="AD472">
        <v>216.26952499999999</v>
      </c>
      <c r="AE472" t="s">
        <v>10</v>
      </c>
      <c r="AF472">
        <v>0.16663</v>
      </c>
      <c r="AG472">
        <v>1.6699999999999999E-4</v>
      </c>
      <c r="AH472" t="s">
        <v>11</v>
      </c>
      <c r="AI472">
        <v>0.83813499999999996</v>
      </c>
      <c r="AJ472">
        <v>5.3000000000000001E-5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2668.1334080000001</v>
      </c>
      <c r="I473">
        <v>356.38307200000003</v>
      </c>
      <c r="J473" t="s">
        <v>3</v>
      </c>
      <c r="K473">
        <v>2613.6956839999998</v>
      </c>
      <c r="L473">
        <v>344.44657599999999</v>
      </c>
      <c r="M473" t="s">
        <v>4</v>
      </c>
      <c r="N473">
        <v>134.43359599999999</v>
      </c>
      <c r="O473">
        <v>3.1452580000000001</v>
      </c>
      <c r="P473" t="s">
        <v>5</v>
      </c>
      <c r="Q473">
        <v>209.86939799999999</v>
      </c>
      <c r="R473">
        <v>3.2848250000000001</v>
      </c>
      <c r="S473" t="s">
        <v>6</v>
      </c>
      <c r="T473">
        <v>68.626627999999997</v>
      </c>
      <c r="U473">
        <v>0.59502299999999997</v>
      </c>
      <c r="V473" t="s">
        <v>7</v>
      </c>
      <c r="W473">
        <v>44.727255999999997</v>
      </c>
      <c r="X473">
        <v>0.33624900000000002</v>
      </c>
      <c r="Y473" t="s">
        <v>8</v>
      </c>
      <c r="Z473">
        <v>78.492312999999996</v>
      </c>
      <c r="AA473">
        <v>0.57516999999999996</v>
      </c>
      <c r="AB473" t="s">
        <v>9</v>
      </c>
      <c r="AC473">
        <v>2255.441401</v>
      </c>
      <c r="AD473">
        <v>244.72064800000001</v>
      </c>
      <c r="AE473" t="s">
        <v>10</v>
      </c>
      <c r="AF473">
        <v>0.16591900000000001</v>
      </c>
      <c r="AG473">
        <v>1.6699999999999999E-4</v>
      </c>
      <c r="AH473" t="s">
        <v>11</v>
      </c>
      <c r="AI473">
        <v>0.838144</v>
      </c>
      <c r="AJ473">
        <v>5.3000000000000001E-5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2890.9870209999999</v>
      </c>
      <c r="I474">
        <v>369.64869099999999</v>
      </c>
      <c r="J474" t="s">
        <v>3</v>
      </c>
      <c r="K474">
        <v>2831.9790039999998</v>
      </c>
      <c r="L474">
        <v>357.20623799999998</v>
      </c>
      <c r="M474" t="s">
        <v>4</v>
      </c>
      <c r="N474">
        <v>145.710126</v>
      </c>
      <c r="O474">
        <v>3.1205409999999998</v>
      </c>
      <c r="P474" t="s">
        <v>5</v>
      </c>
      <c r="Q474">
        <v>227.44949299999999</v>
      </c>
      <c r="R474">
        <v>3.2474029999999998</v>
      </c>
      <c r="S474" t="s">
        <v>6</v>
      </c>
      <c r="T474">
        <v>74.351243999999994</v>
      </c>
      <c r="U474">
        <v>0.63936499999999996</v>
      </c>
      <c r="V474" t="s">
        <v>7</v>
      </c>
      <c r="W474">
        <v>48.484105999999997</v>
      </c>
      <c r="X474">
        <v>0.34939999999999999</v>
      </c>
      <c r="Y474" t="s">
        <v>8</v>
      </c>
      <c r="Z474">
        <v>85.061809999999994</v>
      </c>
      <c r="AA474">
        <v>0.56806599999999996</v>
      </c>
      <c r="AB474" t="s">
        <v>9</v>
      </c>
      <c r="AC474">
        <v>2443.7050049999998</v>
      </c>
      <c r="AD474">
        <v>257.80519199999998</v>
      </c>
      <c r="AE474" t="s">
        <v>10</v>
      </c>
      <c r="AF474">
        <v>0.16564000000000001</v>
      </c>
      <c r="AG474">
        <v>1.64E-4</v>
      </c>
      <c r="AH474" t="s">
        <v>11</v>
      </c>
      <c r="AI474">
        <v>0.83910300000000004</v>
      </c>
      <c r="AJ474">
        <v>7.1000000000000005E-5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3113.1726950000002</v>
      </c>
      <c r="I475">
        <v>445.12908800000002</v>
      </c>
      <c r="J475" t="s">
        <v>3</v>
      </c>
      <c r="K475">
        <v>3049.6452730000001</v>
      </c>
      <c r="L475">
        <v>429.77450900000002</v>
      </c>
      <c r="M475" t="s">
        <v>4</v>
      </c>
      <c r="N475">
        <v>156.965056</v>
      </c>
      <c r="O475">
        <v>3.3650139999999999</v>
      </c>
      <c r="P475" t="s">
        <v>5</v>
      </c>
      <c r="Q475">
        <v>244.90512000000001</v>
      </c>
      <c r="R475">
        <v>3.8780990000000002</v>
      </c>
      <c r="S475" t="s">
        <v>6</v>
      </c>
      <c r="T475">
        <v>80.031558000000004</v>
      </c>
      <c r="U475">
        <v>0.71378600000000003</v>
      </c>
      <c r="V475" t="s">
        <v>7</v>
      </c>
      <c r="W475">
        <v>52.197085999999999</v>
      </c>
      <c r="X475">
        <v>0.40651599999999999</v>
      </c>
      <c r="Y475" t="s">
        <v>8</v>
      </c>
      <c r="Z475">
        <v>91.605374999999995</v>
      </c>
      <c r="AA475">
        <v>0.67596699999999998</v>
      </c>
      <c r="AB475" t="s">
        <v>9</v>
      </c>
      <c r="AC475">
        <v>2631.499229</v>
      </c>
      <c r="AD475">
        <v>311.38110899999998</v>
      </c>
      <c r="AE475" t="s">
        <v>10</v>
      </c>
      <c r="AF475">
        <v>0.16517699999999999</v>
      </c>
      <c r="AG475">
        <v>1.6200000000000001E-4</v>
      </c>
      <c r="AH475" t="s">
        <v>11</v>
      </c>
      <c r="AI475">
        <v>0.83915499999999998</v>
      </c>
      <c r="AJ475">
        <v>7.1000000000000005E-5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3336.0858400000002</v>
      </c>
      <c r="I476">
        <v>539.91873999999996</v>
      </c>
      <c r="J476" t="s">
        <v>3</v>
      </c>
      <c r="K476">
        <v>3268.0300339999999</v>
      </c>
      <c r="L476">
        <v>521.86592599999994</v>
      </c>
      <c r="M476" t="s">
        <v>4</v>
      </c>
      <c r="N476">
        <v>168.198138</v>
      </c>
      <c r="O476">
        <v>3.9290370000000001</v>
      </c>
      <c r="P476" t="s">
        <v>5</v>
      </c>
      <c r="Q476">
        <v>262.506125</v>
      </c>
      <c r="R476">
        <v>4.7600319999999998</v>
      </c>
      <c r="S476" t="s">
        <v>6</v>
      </c>
      <c r="T476">
        <v>85.767184</v>
      </c>
      <c r="U476">
        <v>0.89005800000000002</v>
      </c>
      <c r="V476" t="s">
        <v>7</v>
      </c>
      <c r="W476">
        <v>55.963317000000004</v>
      </c>
      <c r="X476">
        <v>0.45711200000000002</v>
      </c>
      <c r="Y476" t="s">
        <v>8</v>
      </c>
      <c r="Z476">
        <v>98.185384999999997</v>
      </c>
      <c r="AA476">
        <v>0.75603600000000004</v>
      </c>
      <c r="AB476" t="s">
        <v>9</v>
      </c>
      <c r="AC476">
        <v>2819.8722069999999</v>
      </c>
      <c r="AD476">
        <v>375.853857</v>
      </c>
      <c r="AE476" t="s">
        <v>10</v>
      </c>
      <c r="AF476">
        <v>0.16398199999999999</v>
      </c>
      <c r="AG476">
        <v>1.6200000000000001E-4</v>
      </c>
      <c r="AH476" t="s">
        <v>11</v>
      </c>
      <c r="AI476">
        <v>0.83935599999999999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3558.0761470000002</v>
      </c>
      <c r="I477">
        <v>612.59166800000003</v>
      </c>
      <c r="J477" t="s">
        <v>3</v>
      </c>
      <c r="K477">
        <v>3485.5027730000002</v>
      </c>
      <c r="L477">
        <v>593.14312500000005</v>
      </c>
      <c r="M477" t="s">
        <v>4</v>
      </c>
      <c r="N477">
        <v>179.34869499999999</v>
      </c>
      <c r="O477">
        <v>4.6236059999999997</v>
      </c>
      <c r="P477" t="s">
        <v>5</v>
      </c>
      <c r="Q477">
        <v>279.91914200000002</v>
      </c>
      <c r="R477">
        <v>5.9707889999999999</v>
      </c>
      <c r="S477" t="s">
        <v>6</v>
      </c>
      <c r="T477">
        <v>91.441736000000006</v>
      </c>
      <c r="U477">
        <v>1.0696669999999999</v>
      </c>
      <c r="V477" t="s">
        <v>7</v>
      </c>
      <c r="W477">
        <v>59.681837999999999</v>
      </c>
      <c r="X477">
        <v>0.55699600000000005</v>
      </c>
      <c r="Y477" t="s">
        <v>8</v>
      </c>
      <c r="Z477">
        <v>104.70001499999999</v>
      </c>
      <c r="AA477">
        <v>0.90937199999999996</v>
      </c>
      <c r="AB477" t="s">
        <v>9</v>
      </c>
      <c r="AC477">
        <v>3007.5990139999999</v>
      </c>
      <c r="AD477">
        <v>420.36897499999998</v>
      </c>
      <c r="AE477" t="s">
        <v>10</v>
      </c>
      <c r="AF477">
        <v>0.162881</v>
      </c>
      <c r="AG477">
        <v>1.5300000000000001E-4</v>
      </c>
      <c r="AH477" t="s">
        <v>11</v>
      </c>
      <c r="AI477">
        <v>0.83947400000000005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3780.7342870000002</v>
      </c>
      <c r="I478">
        <v>690.99001899999996</v>
      </c>
      <c r="J478" t="s">
        <v>3</v>
      </c>
      <c r="K478">
        <v>3703.6090530000001</v>
      </c>
      <c r="L478">
        <v>669.67905900000005</v>
      </c>
      <c r="M478" t="s">
        <v>4</v>
      </c>
      <c r="N478">
        <v>190.568378</v>
      </c>
      <c r="O478">
        <v>5.0339869999999998</v>
      </c>
      <c r="P478" t="s">
        <v>5</v>
      </c>
      <c r="Q478">
        <v>297.47475500000002</v>
      </c>
      <c r="R478">
        <v>6.7861070000000003</v>
      </c>
      <c r="S478" t="s">
        <v>6</v>
      </c>
      <c r="T478">
        <v>97.16431</v>
      </c>
      <c r="U478">
        <v>1.21235</v>
      </c>
      <c r="V478" t="s">
        <v>7</v>
      </c>
      <c r="W478">
        <v>63.438239000000003</v>
      </c>
      <c r="X478">
        <v>0.64734999999999998</v>
      </c>
      <c r="Y478" t="s">
        <v>8</v>
      </c>
      <c r="Z478">
        <v>111.279365</v>
      </c>
      <c r="AA478">
        <v>0.97981099999999999</v>
      </c>
      <c r="AB478" t="s">
        <v>9</v>
      </c>
      <c r="AC478">
        <v>3195.7415040000001</v>
      </c>
      <c r="AD478">
        <v>472.98144500000001</v>
      </c>
      <c r="AE478" t="s">
        <v>10</v>
      </c>
      <c r="AF478">
        <v>0.16258700000000001</v>
      </c>
      <c r="AG478">
        <v>1.5699999999999999E-4</v>
      </c>
      <c r="AH478" t="s">
        <v>11</v>
      </c>
      <c r="AI478">
        <v>0.84071700000000005</v>
      </c>
      <c r="AJ478">
        <v>9.7999999999999997E-5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4003.4997170000001</v>
      </c>
      <c r="I479">
        <v>798.19635100000005</v>
      </c>
      <c r="J479" t="s">
        <v>3</v>
      </c>
      <c r="K479">
        <v>3921.8206009999999</v>
      </c>
      <c r="L479">
        <v>774.72588800000005</v>
      </c>
      <c r="M479" t="s">
        <v>4</v>
      </c>
      <c r="N479">
        <v>201.83666299999999</v>
      </c>
      <c r="O479">
        <v>5.5749339999999998</v>
      </c>
      <c r="P479" t="s">
        <v>5</v>
      </c>
      <c r="Q479">
        <v>314.99786599999999</v>
      </c>
      <c r="R479">
        <v>7.3100009999999997</v>
      </c>
      <c r="S479" t="s">
        <v>6</v>
      </c>
      <c r="T479">
        <v>102.879373</v>
      </c>
      <c r="U479">
        <v>1.397494</v>
      </c>
      <c r="V479" t="s">
        <v>7</v>
      </c>
      <c r="W479">
        <v>67.168524000000005</v>
      </c>
      <c r="X479">
        <v>0.64571599999999996</v>
      </c>
      <c r="Y479" t="s">
        <v>8</v>
      </c>
      <c r="Z479">
        <v>117.83992499999999</v>
      </c>
      <c r="AA479">
        <v>1.0352319999999999</v>
      </c>
      <c r="AB479" t="s">
        <v>9</v>
      </c>
      <c r="AC479">
        <v>3383.9741309999999</v>
      </c>
      <c r="AD479">
        <v>552.042012</v>
      </c>
      <c r="AE479" t="s">
        <v>10</v>
      </c>
      <c r="AF479">
        <v>0.162386</v>
      </c>
      <c r="AG479">
        <v>1.5899999999999999E-4</v>
      </c>
      <c r="AH479" t="s">
        <v>11</v>
      </c>
      <c r="AI479">
        <v>0.84071700000000005</v>
      </c>
      <c r="AJ479">
        <v>9.7999999999999997E-5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4226.5535840000002</v>
      </c>
      <c r="I480">
        <v>871.96983499999999</v>
      </c>
      <c r="J480" t="s">
        <v>3</v>
      </c>
      <c r="K480">
        <v>4140.3247659999997</v>
      </c>
      <c r="L480">
        <v>848.36451099999999</v>
      </c>
      <c r="M480" t="s">
        <v>4</v>
      </c>
      <c r="N480">
        <v>213.10880700000001</v>
      </c>
      <c r="O480">
        <v>5.8961600000000001</v>
      </c>
      <c r="P480" t="s">
        <v>5</v>
      </c>
      <c r="Q480">
        <v>332.56617699999998</v>
      </c>
      <c r="R480">
        <v>8.1136009999999992</v>
      </c>
      <c r="S480" t="s">
        <v>6</v>
      </c>
      <c r="T480">
        <v>108.62056200000001</v>
      </c>
      <c r="U480">
        <v>1.5044310000000001</v>
      </c>
      <c r="V480" t="s">
        <v>7</v>
      </c>
      <c r="W480">
        <v>70.901583000000002</v>
      </c>
      <c r="X480">
        <v>0.71287699999999998</v>
      </c>
      <c r="Y480" t="s">
        <v>8</v>
      </c>
      <c r="Z480">
        <v>124.413701</v>
      </c>
      <c r="AA480">
        <v>1.119191</v>
      </c>
      <c r="AB480" t="s">
        <v>9</v>
      </c>
      <c r="AC480">
        <v>3572.4431690000001</v>
      </c>
      <c r="AD480">
        <v>605.84525099999996</v>
      </c>
      <c r="AE480" t="s">
        <v>10</v>
      </c>
      <c r="AF480">
        <v>0.162385</v>
      </c>
      <c r="AG480">
        <v>1.5899999999999999E-4</v>
      </c>
      <c r="AH480" t="s">
        <v>11</v>
      </c>
      <c r="AI480">
        <v>0.84072000000000002</v>
      </c>
      <c r="AJ480">
        <v>9.7999999999999997E-5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4447.8602929999997</v>
      </c>
      <c r="I481">
        <v>960.97781599999996</v>
      </c>
      <c r="J481" t="s">
        <v>3</v>
      </c>
      <c r="K481">
        <v>4357.0957909999997</v>
      </c>
      <c r="L481">
        <v>934.90639199999998</v>
      </c>
      <c r="M481" t="s">
        <v>4</v>
      </c>
      <c r="N481">
        <v>224.214271</v>
      </c>
      <c r="O481">
        <v>6.3548260000000001</v>
      </c>
      <c r="P481" t="s">
        <v>5</v>
      </c>
      <c r="Q481">
        <v>350.00289400000003</v>
      </c>
      <c r="R481">
        <v>8.4594229999999992</v>
      </c>
      <c r="S481" t="s">
        <v>6</v>
      </c>
      <c r="T481">
        <v>114.30980700000001</v>
      </c>
      <c r="U481">
        <v>1.63354</v>
      </c>
      <c r="V481" t="s">
        <v>7</v>
      </c>
      <c r="W481">
        <v>74.601246000000003</v>
      </c>
      <c r="X481">
        <v>0.75266999999999995</v>
      </c>
      <c r="Y481" t="s">
        <v>8</v>
      </c>
      <c r="Z481">
        <v>130.94562199999999</v>
      </c>
      <c r="AA481">
        <v>1.1316219999999999</v>
      </c>
      <c r="AB481" t="s">
        <v>9</v>
      </c>
      <c r="AC481">
        <v>3759.4954590000002</v>
      </c>
      <c r="AD481">
        <v>672.67829500000005</v>
      </c>
      <c r="AE481" t="s">
        <v>10</v>
      </c>
      <c r="AF481">
        <v>0.16233600000000001</v>
      </c>
      <c r="AG481">
        <v>1.5799999999999999E-4</v>
      </c>
      <c r="AH481" t="s">
        <v>11</v>
      </c>
      <c r="AI481">
        <v>0.84093600000000002</v>
      </c>
      <c r="AJ481">
        <v>9.8999999999999994E-5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192.39738</v>
      </c>
      <c r="I502">
        <v>19.409367</v>
      </c>
      <c r="J502" t="s">
        <v>3</v>
      </c>
      <c r="K502">
        <v>187.797506</v>
      </c>
      <c r="L502">
        <v>18.808083</v>
      </c>
      <c r="M502" t="s">
        <v>4</v>
      </c>
      <c r="N502">
        <v>11.066198</v>
      </c>
      <c r="O502">
        <v>0.16681499999999999</v>
      </c>
      <c r="P502" t="s">
        <v>5</v>
      </c>
      <c r="Q502">
        <v>0</v>
      </c>
      <c r="R502">
        <v>0</v>
      </c>
      <c r="S502" t="s">
        <v>6</v>
      </c>
      <c r="T502">
        <v>5.6541519999999998</v>
      </c>
      <c r="U502">
        <v>2.7806999999999998E-2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0.18162300000000001</v>
      </c>
      <c r="AD502">
        <v>5.5999999999999999E-5</v>
      </c>
      <c r="AE502" t="s">
        <v>10</v>
      </c>
      <c r="AF502">
        <v>0</v>
      </c>
      <c r="AG502">
        <v>0</v>
      </c>
      <c r="AH502" t="s">
        <v>11</v>
      </c>
      <c r="AI502">
        <v>0.81316500000000003</v>
      </c>
      <c r="AJ502">
        <v>1.2400000000000001E-4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386.793522</v>
      </c>
      <c r="I503">
        <v>37.911178</v>
      </c>
      <c r="J503" t="s">
        <v>3</v>
      </c>
      <c r="K503">
        <v>377.60988500000002</v>
      </c>
      <c r="L503">
        <v>36.602887000000003</v>
      </c>
      <c r="M503" t="s">
        <v>4</v>
      </c>
      <c r="N503">
        <v>22.288677</v>
      </c>
      <c r="O503">
        <v>0.42603400000000002</v>
      </c>
      <c r="P503" t="s">
        <v>5</v>
      </c>
      <c r="Q503">
        <v>0</v>
      </c>
      <c r="R503">
        <v>0</v>
      </c>
      <c r="S503" t="s">
        <v>6</v>
      </c>
      <c r="T503">
        <v>11.361283</v>
      </c>
      <c r="U503">
        <v>5.0637000000000001E-2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0.176288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0.81904600000000005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581.47323900000004</v>
      </c>
      <c r="I504">
        <v>58.177711000000002</v>
      </c>
      <c r="J504" t="s">
        <v>3</v>
      </c>
      <c r="K504">
        <v>567.68801299999996</v>
      </c>
      <c r="L504">
        <v>56.035243999999999</v>
      </c>
      <c r="M504" t="s">
        <v>4</v>
      </c>
      <c r="N504">
        <v>33.552185999999999</v>
      </c>
      <c r="O504">
        <v>0.47232400000000002</v>
      </c>
      <c r="P504" t="s">
        <v>5</v>
      </c>
      <c r="Q504">
        <v>0</v>
      </c>
      <c r="R504">
        <v>0</v>
      </c>
      <c r="S504" t="s">
        <v>6</v>
      </c>
      <c r="T504">
        <v>17.097363999999999</v>
      </c>
      <c r="U504">
        <v>8.4963999999999998E-2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0.17411799999999999</v>
      </c>
      <c r="AD504">
        <v>1.17E-4</v>
      </c>
      <c r="AE504" t="s">
        <v>10</v>
      </c>
      <c r="AF504">
        <v>0</v>
      </c>
      <c r="AG504">
        <v>0</v>
      </c>
      <c r="AH504" t="s">
        <v>11</v>
      </c>
      <c r="AI504">
        <v>0.82311000000000001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776.15035499999999</v>
      </c>
      <c r="I505">
        <v>94.449686999999997</v>
      </c>
      <c r="J505" t="s">
        <v>3</v>
      </c>
      <c r="K505">
        <v>757.75532499999997</v>
      </c>
      <c r="L505">
        <v>90.613201000000004</v>
      </c>
      <c r="M505" t="s">
        <v>4</v>
      </c>
      <c r="N505">
        <v>44.856405000000002</v>
      </c>
      <c r="O505">
        <v>0.62539999999999996</v>
      </c>
      <c r="P505" t="s">
        <v>5</v>
      </c>
      <c r="Q505">
        <v>0</v>
      </c>
      <c r="R505">
        <v>0</v>
      </c>
      <c r="S505" t="s">
        <v>6</v>
      </c>
      <c r="T505">
        <v>22.830912999999999</v>
      </c>
      <c r="U505">
        <v>0.13742199999999999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0.17327999999999999</v>
      </c>
      <c r="AD505">
        <v>1.27E-4</v>
      </c>
      <c r="AE505" t="s">
        <v>10</v>
      </c>
      <c r="AF505">
        <v>0</v>
      </c>
      <c r="AG505">
        <v>0</v>
      </c>
      <c r="AH505" t="s">
        <v>11</v>
      </c>
      <c r="AI505">
        <v>0.82488099999999998</v>
      </c>
      <c r="AJ505">
        <v>1.46E-4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971.06508699999995</v>
      </c>
      <c r="I506">
        <v>128.691731</v>
      </c>
      <c r="J506" t="s">
        <v>3</v>
      </c>
      <c r="K506">
        <v>948.05473300000006</v>
      </c>
      <c r="L506">
        <v>123.511532</v>
      </c>
      <c r="M506" t="s">
        <v>4</v>
      </c>
      <c r="N506">
        <v>56.148468999999999</v>
      </c>
      <c r="O506">
        <v>0.81223299999999998</v>
      </c>
      <c r="P506" t="s">
        <v>5</v>
      </c>
      <c r="Q506">
        <v>0</v>
      </c>
      <c r="R506">
        <v>0</v>
      </c>
      <c r="S506" t="s">
        <v>6</v>
      </c>
      <c r="T506">
        <v>28.562266000000001</v>
      </c>
      <c r="U506">
        <v>0.20085700000000001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0.17236599999999999</v>
      </c>
      <c r="AD506">
        <v>1.35E-4</v>
      </c>
      <c r="AE506" t="s">
        <v>10</v>
      </c>
      <c r="AF506">
        <v>0</v>
      </c>
      <c r="AG506">
        <v>0</v>
      </c>
      <c r="AH506" t="s">
        <v>11</v>
      </c>
      <c r="AI506">
        <v>0.82856799999999997</v>
      </c>
      <c r="AJ506">
        <v>1.15E-4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1164.4928689999999</v>
      </c>
      <c r="I507">
        <v>173.526464</v>
      </c>
      <c r="J507" t="s">
        <v>3</v>
      </c>
      <c r="K507">
        <v>1136.910349</v>
      </c>
      <c r="L507">
        <v>166.59829199999999</v>
      </c>
      <c r="M507" t="s">
        <v>4</v>
      </c>
      <c r="N507">
        <v>67.291843</v>
      </c>
      <c r="O507">
        <v>0.99806300000000003</v>
      </c>
      <c r="P507" t="s">
        <v>5</v>
      </c>
      <c r="Q507">
        <v>0</v>
      </c>
      <c r="R507">
        <v>0</v>
      </c>
      <c r="S507" t="s">
        <v>6</v>
      </c>
      <c r="T507">
        <v>34.275993</v>
      </c>
      <c r="U507">
        <v>0.26099899999999998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0.171346</v>
      </c>
      <c r="AD507">
        <v>1.45E-4</v>
      </c>
      <c r="AE507" t="s">
        <v>10</v>
      </c>
      <c r="AF507">
        <v>0</v>
      </c>
      <c r="AG507">
        <v>0</v>
      </c>
      <c r="AH507" t="s">
        <v>11</v>
      </c>
      <c r="AI507">
        <v>0.83146200000000003</v>
      </c>
      <c r="AJ507">
        <v>8.0000000000000007E-5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1358.9332979999999</v>
      </c>
      <c r="I508">
        <v>219.536123</v>
      </c>
      <c r="J508" t="s">
        <v>3</v>
      </c>
      <c r="K508">
        <v>1326.7612059999999</v>
      </c>
      <c r="L508">
        <v>210.00729899999999</v>
      </c>
      <c r="M508" t="s">
        <v>4</v>
      </c>
      <c r="N508">
        <v>78.580831000000003</v>
      </c>
      <c r="O508">
        <v>1.310019</v>
      </c>
      <c r="P508" t="s">
        <v>5</v>
      </c>
      <c r="Q508">
        <v>0</v>
      </c>
      <c r="R508">
        <v>0</v>
      </c>
      <c r="S508" t="s">
        <v>6</v>
      </c>
      <c r="T508">
        <v>40.036726000000002</v>
      </c>
      <c r="U508">
        <v>0.28854400000000002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0.16973099999999999</v>
      </c>
      <c r="AD508">
        <v>1.63E-4</v>
      </c>
      <c r="AE508" t="s">
        <v>10</v>
      </c>
      <c r="AF508">
        <v>0</v>
      </c>
      <c r="AG508">
        <v>0</v>
      </c>
      <c r="AH508" t="s">
        <v>11</v>
      </c>
      <c r="AI508">
        <v>0.83151600000000003</v>
      </c>
      <c r="AJ508">
        <v>8.0000000000000007E-5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1551.5934500000001</v>
      </c>
      <c r="I509">
        <v>236.746228</v>
      </c>
      <c r="J509" t="s">
        <v>3</v>
      </c>
      <c r="K509">
        <v>1514.869246</v>
      </c>
      <c r="L509">
        <v>226.235558</v>
      </c>
      <c r="M509" t="s">
        <v>4</v>
      </c>
      <c r="N509">
        <v>89.639466999999996</v>
      </c>
      <c r="O509">
        <v>1.548522</v>
      </c>
      <c r="P509" t="s">
        <v>5</v>
      </c>
      <c r="Q509">
        <v>0</v>
      </c>
      <c r="R509">
        <v>0</v>
      </c>
      <c r="S509" t="s">
        <v>6</v>
      </c>
      <c r="T509">
        <v>45.729368000000001</v>
      </c>
      <c r="U509">
        <v>0.33573199999999997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0.16867299999999999</v>
      </c>
      <c r="AD509">
        <v>1.7100000000000001E-4</v>
      </c>
      <c r="AE509" t="s">
        <v>10</v>
      </c>
      <c r="AF509">
        <v>0</v>
      </c>
      <c r="AG509">
        <v>0</v>
      </c>
      <c r="AH509" t="s">
        <v>11</v>
      </c>
      <c r="AI509">
        <v>0.83287199999999995</v>
      </c>
      <c r="AJ509">
        <v>5.3999999999999998E-5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1747.1316360000001</v>
      </c>
      <c r="I510">
        <v>310.26642600000002</v>
      </c>
      <c r="J510" t="s">
        <v>3</v>
      </c>
      <c r="K510">
        <v>1705.8079130000001</v>
      </c>
      <c r="L510">
        <v>297.63054699999998</v>
      </c>
      <c r="M510" t="s">
        <v>4</v>
      </c>
      <c r="N510">
        <v>100.963655</v>
      </c>
      <c r="O510">
        <v>1.8335440000000001</v>
      </c>
      <c r="P510" t="s">
        <v>5</v>
      </c>
      <c r="Q510">
        <v>0</v>
      </c>
      <c r="R510">
        <v>0</v>
      </c>
      <c r="S510" t="s">
        <v>6</v>
      </c>
      <c r="T510">
        <v>51.513947999999999</v>
      </c>
      <c r="U510">
        <v>0.43914999999999998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0.16810900000000001</v>
      </c>
      <c r="AD510">
        <v>1.76E-4</v>
      </c>
      <c r="AE510" t="s">
        <v>10</v>
      </c>
      <c r="AF510">
        <v>0</v>
      </c>
      <c r="AG510">
        <v>0</v>
      </c>
      <c r="AH510" t="s">
        <v>11</v>
      </c>
      <c r="AI510">
        <v>0.83360800000000002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1940.0282030000001</v>
      </c>
      <c r="I511">
        <v>374.18585000000002</v>
      </c>
      <c r="J511" t="s">
        <v>3</v>
      </c>
      <c r="K511">
        <v>1894.140044</v>
      </c>
      <c r="L511">
        <v>358.38854700000002</v>
      </c>
      <c r="M511" t="s">
        <v>4</v>
      </c>
      <c r="N511">
        <v>112.07091</v>
      </c>
      <c r="O511">
        <v>2.171411</v>
      </c>
      <c r="P511" t="s">
        <v>5</v>
      </c>
      <c r="Q511">
        <v>0</v>
      </c>
      <c r="R511">
        <v>0</v>
      </c>
      <c r="S511" t="s">
        <v>6</v>
      </c>
      <c r="T511">
        <v>57.192732999999997</v>
      </c>
      <c r="U511">
        <v>0.52047200000000005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0.16722400000000001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0.83573399999999998</v>
      </c>
      <c r="AJ511">
        <v>1.8E-5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2134.2437839999998</v>
      </c>
      <c r="I512">
        <v>397.071685</v>
      </c>
      <c r="J512" t="s">
        <v>3</v>
      </c>
      <c r="K512">
        <v>2083.772461</v>
      </c>
      <c r="L512">
        <v>380.58422200000001</v>
      </c>
      <c r="M512" t="s">
        <v>4</v>
      </c>
      <c r="N512">
        <v>123.29610599999999</v>
      </c>
      <c r="O512">
        <v>2.3348960000000001</v>
      </c>
      <c r="P512" t="s">
        <v>5</v>
      </c>
      <c r="Q512">
        <v>0</v>
      </c>
      <c r="R512">
        <v>0</v>
      </c>
      <c r="S512" t="s">
        <v>6</v>
      </c>
      <c r="T512">
        <v>62.909829000000002</v>
      </c>
      <c r="U512">
        <v>0.58800699999999995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0.166795</v>
      </c>
      <c r="AD512">
        <v>1.7699999999999999E-4</v>
      </c>
      <c r="AE512" t="s">
        <v>10</v>
      </c>
      <c r="AF512">
        <v>0</v>
      </c>
      <c r="AG512">
        <v>0</v>
      </c>
      <c r="AH512" t="s">
        <v>11</v>
      </c>
      <c r="AI512">
        <v>0.83640400000000004</v>
      </c>
      <c r="AJ512">
        <v>9.0000000000000002E-6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2328.4414790000001</v>
      </c>
      <c r="I513">
        <v>434.38331399999998</v>
      </c>
      <c r="J513" t="s">
        <v>3</v>
      </c>
      <c r="K513">
        <v>2273.3832619999998</v>
      </c>
      <c r="L513">
        <v>415.170547</v>
      </c>
      <c r="M513" t="s">
        <v>4</v>
      </c>
      <c r="N513">
        <v>134.51951199999999</v>
      </c>
      <c r="O513">
        <v>2.6426940000000001</v>
      </c>
      <c r="P513" t="s">
        <v>5</v>
      </c>
      <c r="Q513">
        <v>0</v>
      </c>
      <c r="R513">
        <v>0</v>
      </c>
      <c r="S513" t="s">
        <v>6</v>
      </c>
      <c r="T513">
        <v>68.620671999999999</v>
      </c>
      <c r="U513">
        <v>0.64134000000000002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0.16619400000000001</v>
      </c>
      <c r="AD513">
        <v>1.8100000000000001E-4</v>
      </c>
      <c r="AE513" t="s">
        <v>10</v>
      </c>
      <c r="AF513">
        <v>0</v>
      </c>
      <c r="AG513">
        <v>0</v>
      </c>
      <c r="AH513" t="s">
        <v>11</v>
      </c>
      <c r="AI513">
        <v>0.83642399999999995</v>
      </c>
      <c r="AJ513">
        <v>9.0000000000000002E-6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2521.4506590000001</v>
      </c>
      <c r="I514">
        <v>501.59072700000002</v>
      </c>
      <c r="J514" t="s">
        <v>3</v>
      </c>
      <c r="K514">
        <v>2461.8038040000001</v>
      </c>
      <c r="L514">
        <v>479.72086400000001</v>
      </c>
      <c r="M514" t="s">
        <v>4</v>
      </c>
      <c r="N514">
        <v>145.700817</v>
      </c>
      <c r="O514">
        <v>3.0391849999999998</v>
      </c>
      <c r="P514" t="s">
        <v>5</v>
      </c>
      <c r="Q514">
        <v>0</v>
      </c>
      <c r="R514">
        <v>0</v>
      </c>
      <c r="S514" t="s">
        <v>6</v>
      </c>
      <c r="T514">
        <v>74.293847</v>
      </c>
      <c r="U514">
        <v>0.76337699999999997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0.166189</v>
      </c>
      <c r="AD514">
        <v>1.8100000000000001E-4</v>
      </c>
      <c r="AE514" t="s">
        <v>10</v>
      </c>
      <c r="AF514">
        <v>0</v>
      </c>
      <c r="AG514">
        <v>0</v>
      </c>
      <c r="AH514" t="s">
        <v>11</v>
      </c>
      <c r="AI514">
        <v>0.8367</v>
      </c>
      <c r="AJ514">
        <v>1.2999999999999999E-5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2715.5484959999999</v>
      </c>
      <c r="I515">
        <v>567.94891700000005</v>
      </c>
      <c r="J515" t="s">
        <v>3</v>
      </c>
      <c r="K515">
        <v>2651.295298</v>
      </c>
      <c r="L515">
        <v>541.48146299999996</v>
      </c>
      <c r="M515" t="s">
        <v>4</v>
      </c>
      <c r="N515">
        <v>156.90438599999999</v>
      </c>
      <c r="O515">
        <v>3.4159579999999998</v>
      </c>
      <c r="P515" t="s">
        <v>5</v>
      </c>
      <c r="Q515">
        <v>0</v>
      </c>
      <c r="R515">
        <v>0</v>
      </c>
      <c r="S515" t="s">
        <v>6</v>
      </c>
      <c r="T515">
        <v>79.975211000000002</v>
      </c>
      <c r="U515">
        <v>0.78187799999999996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0.165297</v>
      </c>
      <c r="AD515">
        <v>1.7899999999999999E-4</v>
      </c>
      <c r="AE515" t="s">
        <v>10</v>
      </c>
      <c r="AF515">
        <v>0</v>
      </c>
      <c r="AG515">
        <v>0</v>
      </c>
      <c r="AH515" t="s">
        <v>11</v>
      </c>
      <c r="AI515">
        <v>0.83683300000000005</v>
      </c>
      <c r="AJ515">
        <v>1.2E-5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2908.4715230000002</v>
      </c>
      <c r="I516">
        <v>673.15635099999997</v>
      </c>
      <c r="J516" t="s">
        <v>3</v>
      </c>
      <c r="K516">
        <v>2839.64147</v>
      </c>
      <c r="L516">
        <v>641.84909000000005</v>
      </c>
      <c r="M516" t="s">
        <v>4</v>
      </c>
      <c r="N516">
        <v>167.98254499999999</v>
      </c>
      <c r="O516">
        <v>3.9530069999999999</v>
      </c>
      <c r="P516" t="s">
        <v>5</v>
      </c>
      <c r="Q516">
        <v>0</v>
      </c>
      <c r="R516">
        <v>0</v>
      </c>
      <c r="S516" t="s">
        <v>6</v>
      </c>
      <c r="T516">
        <v>85.629659000000004</v>
      </c>
      <c r="U516">
        <v>0.96731900000000004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0.163831</v>
      </c>
      <c r="AD516">
        <v>1.8699999999999999E-4</v>
      </c>
      <c r="AE516" t="s">
        <v>10</v>
      </c>
      <c r="AF516">
        <v>0</v>
      </c>
      <c r="AG516">
        <v>0</v>
      </c>
      <c r="AH516" t="s">
        <v>11</v>
      </c>
      <c r="AI516">
        <v>0.83751600000000004</v>
      </c>
      <c r="AJ516">
        <v>2.0000000000000002E-5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3102.3314789999999</v>
      </c>
      <c r="I517">
        <v>711.53608099999997</v>
      </c>
      <c r="J517" t="s">
        <v>3</v>
      </c>
      <c r="K517">
        <v>3028.9135500000002</v>
      </c>
      <c r="L517">
        <v>679.42393600000003</v>
      </c>
      <c r="M517" t="s">
        <v>4</v>
      </c>
      <c r="N517">
        <v>179.20069100000001</v>
      </c>
      <c r="O517">
        <v>4.2852750000000004</v>
      </c>
      <c r="P517" t="s">
        <v>5</v>
      </c>
      <c r="Q517">
        <v>0</v>
      </c>
      <c r="R517">
        <v>0</v>
      </c>
      <c r="S517" t="s">
        <v>6</v>
      </c>
      <c r="T517">
        <v>91.332020999999997</v>
      </c>
      <c r="U517">
        <v>0.98783100000000001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0.163463</v>
      </c>
      <c r="AD517">
        <v>1.83E-4</v>
      </c>
      <c r="AE517" t="s">
        <v>10</v>
      </c>
      <c r="AF517">
        <v>0</v>
      </c>
      <c r="AG517">
        <v>0</v>
      </c>
      <c r="AH517" t="s">
        <v>11</v>
      </c>
      <c r="AI517">
        <v>0.83754799999999996</v>
      </c>
      <c r="AJ517">
        <v>2.0000000000000002E-5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3296.1109179999999</v>
      </c>
      <c r="I518">
        <v>751.15899300000001</v>
      </c>
      <c r="J518" t="s">
        <v>3</v>
      </c>
      <c r="K518">
        <v>3218.0873539999998</v>
      </c>
      <c r="L518">
        <v>716.53997100000004</v>
      </c>
      <c r="M518" t="s">
        <v>4</v>
      </c>
      <c r="N518">
        <v>190.40090499999999</v>
      </c>
      <c r="O518">
        <v>4.6448010000000002</v>
      </c>
      <c r="P518" t="s">
        <v>5</v>
      </c>
      <c r="Q518">
        <v>0</v>
      </c>
      <c r="R518">
        <v>0</v>
      </c>
      <c r="S518" t="s">
        <v>6</v>
      </c>
      <c r="T518">
        <v>97.026014000000004</v>
      </c>
      <c r="U518">
        <v>1.1103529999999999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0.16265299999999999</v>
      </c>
      <c r="AD518">
        <v>1.74E-4</v>
      </c>
      <c r="AE518" t="s">
        <v>10</v>
      </c>
      <c r="AF518">
        <v>0</v>
      </c>
      <c r="AG518">
        <v>0</v>
      </c>
      <c r="AH518" t="s">
        <v>11</v>
      </c>
      <c r="AI518">
        <v>0.83767499999999995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3489.6663720000001</v>
      </c>
      <c r="I519">
        <v>822.67047200000002</v>
      </c>
      <c r="J519" t="s">
        <v>3</v>
      </c>
      <c r="K519">
        <v>3407.064629</v>
      </c>
      <c r="L519">
        <v>785.15591900000004</v>
      </c>
      <c r="M519" t="s">
        <v>4</v>
      </c>
      <c r="N519">
        <v>201.572993</v>
      </c>
      <c r="O519">
        <v>5.407883</v>
      </c>
      <c r="P519" t="s">
        <v>5</v>
      </c>
      <c r="Q519">
        <v>0</v>
      </c>
      <c r="R519">
        <v>0</v>
      </c>
      <c r="S519" t="s">
        <v>6</v>
      </c>
      <c r="T519">
        <v>102.704148</v>
      </c>
      <c r="U519">
        <v>1.16943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0.161386</v>
      </c>
      <c r="AD519">
        <v>1.7200000000000001E-4</v>
      </c>
      <c r="AE519" t="s">
        <v>10</v>
      </c>
      <c r="AF519">
        <v>0</v>
      </c>
      <c r="AG519">
        <v>0</v>
      </c>
      <c r="AH519" t="s">
        <v>11</v>
      </c>
      <c r="AI519">
        <v>0.83834900000000001</v>
      </c>
      <c r="AJ519">
        <v>3.6999999999999998E-5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3683.7342480000002</v>
      </c>
      <c r="I520">
        <v>880.178989</v>
      </c>
      <c r="J520" t="s">
        <v>3</v>
      </c>
      <c r="K520">
        <v>3596.529927</v>
      </c>
      <c r="L520">
        <v>838.77574100000004</v>
      </c>
      <c r="M520" t="s">
        <v>4</v>
      </c>
      <c r="N520">
        <v>212.84532300000001</v>
      </c>
      <c r="O520">
        <v>5.7547079999999999</v>
      </c>
      <c r="P520" t="s">
        <v>5</v>
      </c>
      <c r="Q520">
        <v>0</v>
      </c>
      <c r="R520">
        <v>0</v>
      </c>
      <c r="S520" t="s">
        <v>6</v>
      </c>
      <c r="T520">
        <v>108.40979900000001</v>
      </c>
      <c r="U520">
        <v>1.270991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0.16097700000000001</v>
      </c>
      <c r="AD520">
        <v>1.75E-4</v>
      </c>
      <c r="AE520" t="s">
        <v>10</v>
      </c>
      <c r="AF520">
        <v>0</v>
      </c>
      <c r="AG520">
        <v>0</v>
      </c>
      <c r="AH520" t="s">
        <v>11</v>
      </c>
      <c r="AI520">
        <v>0.838422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3876.911963</v>
      </c>
      <c r="I521">
        <v>961.826008</v>
      </c>
      <c r="J521" t="s">
        <v>3</v>
      </c>
      <c r="K521">
        <v>3785.1327590000001</v>
      </c>
      <c r="L521">
        <v>917.91097300000001</v>
      </c>
      <c r="M521" t="s">
        <v>4</v>
      </c>
      <c r="N521">
        <v>224.02760799999999</v>
      </c>
      <c r="O521">
        <v>6.1376879999999998</v>
      </c>
      <c r="P521" t="s">
        <v>5</v>
      </c>
      <c r="Q521">
        <v>0</v>
      </c>
      <c r="R521">
        <v>0</v>
      </c>
      <c r="S521" t="s">
        <v>6</v>
      </c>
      <c r="T521">
        <v>114.09795200000001</v>
      </c>
      <c r="U521">
        <v>1.415645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0.16073699999999999</v>
      </c>
      <c r="AD521">
        <v>1.7200000000000001E-4</v>
      </c>
      <c r="AE521" t="s">
        <v>10</v>
      </c>
      <c r="AF521">
        <v>0</v>
      </c>
      <c r="AG521">
        <v>0</v>
      </c>
      <c r="AH521" t="s">
        <v>11</v>
      </c>
      <c r="AI521">
        <v>0.838422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201.19416899999999</v>
      </c>
      <c r="I522">
        <v>33.939480000000003</v>
      </c>
      <c r="J522" t="s">
        <v>3</v>
      </c>
      <c r="K522">
        <v>196.545841</v>
      </c>
      <c r="L522">
        <v>32.731557000000002</v>
      </c>
      <c r="M522" t="s">
        <v>4</v>
      </c>
      <c r="N522">
        <v>11.342563999999999</v>
      </c>
      <c r="O522">
        <v>0.228576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0.17918600000000001</v>
      </c>
      <c r="AG522">
        <v>1.05E-4</v>
      </c>
      <c r="AH522" t="s">
        <v>11</v>
      </c>
      <c r="AI522">
        <v>0.81484599999999996</v>
      </c>
      <c r="AJ522">
        <v>1.54E-4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401.36719099999999</v>
      </c>
      <c r="I523">
        <v>44.236595999999999</v>
      </c>
      <c r="J523" t="s">
        <v>3</v>
      </c>
      <c r="K523">
        <v>392.12538599999999</v>
      </c>
      <c r="L523">
        <v>42.627091</v>
      </c>
      <c r="M523" t="s">
        <v>4</v>
      </c>
      <c r="N523">
        <v>22.663851999999999</v>
      </c>
      <c r="O523">
        <v>0.31327500000000003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0.17582600000000001</v>
      </c>
      <c r="AG523">
        <v>8.3999999999999995E-5</v>
      </c>
      <c r="AH523" t="s">
        <v>11</v>
      </c>
      <c r="AI523">
        <v>0.82310899999999998</v>
      </c>
      <c r="AJ523">
        <v>1.7799999999999999E-4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601.06148599999995</v>
      </c>
      <c r="I524">
        <v>96.664173000000005</v>
      </c>
      <c r="J524" t="s">
        <v>3</v>
      </c>
      <c r="K524">
        <v>587.23249799999996</v>
      </c>
      <c r="L524">
        <v>92.830177000000006</v>
      </c>
      <c r="M524" t="s">
        <v>4</v>
      </c>
      <c r="N524">
        <v>33.944693999999998</v>
      </c>
      <c r="O524">
        <v>0.60740000000000005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0.174259</v>
      </c>
      <c r="AG524">
        <v>1.05E-4</v>
      </c>
      <c r="AH524" t="s">
        <v>11</v>
      </c>
      <c r="AI524">
        <v>0.82974300000000001</v>
      </c>
      <c r="AJ524">
        <v>1.12E-4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801.91150100000004</v>
      </c>
      <c r="I525">
        <v>125.949077</v>
      </c>
      <c r="J525" t="s">
        <v>3</v>
      </c>
      <c r="K525">
        <v>783.47866299999998</v>
      </c>
      <c r="L525">
        <v>119.99879900000001</v>
      </c>
      <c r="M525" t="s">
        <v>4</v>
      </c>
      <c r="N525">
        <v>45.265774</v>
      </c>
      <c r="O525">
        <v>0.64840100000000001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0.17285400000000001</v>
      </c>
      <c r="AG525">
        <v>1.2300000000000001E-4</v>
      </c>
      <c r="AH525" t="s">
        <v>11</v>
      </c>
      <c r="AI525">
        <v>0.83051200000000003</v>
      </c>
      <c r="AJ525">
        <v>1.07E-4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1001.898674</v>
      </c>
      <c r="I526">
        <v>162.67615799999999</v>
      </c>
      <c r="J526" t="s">
        <v>3</v>
      </c>
      <c r="K526">
        <v>978.86787200000003</v>
      </c>
      <c r="L526">
        <v>154.983642</v>
      </c>
      <c r="M526" t="s">
        <v>4</v>
      </c>
      <c r="N526">
        <v>56.591225999999999</v>
      </c>
      <c r="O526">
        <v>0.97044299999999994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0.171239</v>
      </c>
      <c r="AG526">
        <v>1.3200000000000001E-4</v>
      </c>
      <c r="AH526" t="s">
        <v>11</v>
      </c>
      <c r="AI526">
        <v>0.83247000000000004</v>
      </c>
      <c r="AJ526">
        <v>7.2000000000000002E-5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1201.220378</v>
      </c>
      <c r="I527">
        <v>220.41319100000001</v>
      </c>
      <c r="J527" t="s">
        <v>3</v>
      </c>
      <c r="K527">
        <v>1173.590884</v>
      </c>
      <c r="L527">
        <v>209.54298</v>
      </c>
      <c r="M527" t="s">
        <v>4</v>
      </c>
      <c r="N527">
        <v>67.793323999999998</v>
      </c>
      <c r="O527">
        <v>1.045372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0.17030100000000001</v>
      </c>
      <c r="AG527">
        <v>1.4100000000000001E-4</v>
      </c>
      <c r="AH527" t="s">
        <v>11</v>
      </c>
      <c r="AI527">
        <v>0.83350599999999997</v>
      </c>
      <c r="AJ527">
        <v>4.3999999999999999E-5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1400.3905910000001</v>
      </c>
      <c r="I528">
        <v>259.41353600000002</v>
      </c>
      <c r="J528" t="s">
        <v>3</v>
      </c>
      <c r="K528">
        <v>1368.168416</v>
      </c>
      <c r="L528">
        <v>246.87092200000001</v>
      </c>
      <c r="M528" t="s">
        <v>4</v>
      </c>
      <c r="N528">
        <v>79.066303000000005</v>
      </c>
      <c r="O528">
        <v>1.2847360000000001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0.16888500000000001</v>
      </c>
      <c r="AG528">
        <v>1.55E-4</v>
      </c>
      <c r="AH528" t="s">
        <v>11</v>
      </c>
      <c r="AI528">
        <v>0.83384400000000003</v>
      </c>
      <c r="AJ528">
        <v>4.1999999999999998E-5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1601.293496</v>
      </c>
      <c r="I529">
        <v>323.91611899999998</v>
      </c>
      <c r="J529" t="s">
        <v>3</v>
      </c>
      <c r="K529">
        <v>1564.4531449999999</v>
      </c>
      <c r="L529">
        <v>307.96507400000002</v>
      </c>
      <c r="M529" t="s">
        <v>4</v>
      </c>
      <c r="N529">
        <v>90.422794999999994</v>
      </c>
      <c r="O529">
        <v>1.6010009999999999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0.16798099999999999</v>
      </c>
      <c r="AG529">
        <v>1.6000000000000001E-4</v>
      </c>
      <c r="AH529" t="s">
        <v>11</v>
      </c>
      <c r="AI529">
        <v>0.83554700000000004</v>
      </c>
      <c r="AJ529">
        <v>1.0000000000000001E-5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1801.5026270000001</v>
      </c>
      <c r="I530">
        <v>342.87027599999999</v>
      </c>
      <c r="J530" t="s">
        <v>3</v>
      </c>
      <c r="K530">
        <v>1760.048616</v>
      </c>
      <c r="L530">
        <v>326.15786700000001</v>
      </c>
      <c r="M530" t="s">
        <v>4</v>
      </c>
      <c r="N530">
        <v>101.70273400000001</v>
      </c>
      <c r="O530">
        <v>1.7418549999999999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0.166297</v>
      </c>
      <c r="AG530">
        <v>1.7699999999999999E-4</v>
      </c>
      <c r="AH530" t="s">
        <v>11</v>
      </c>
      <c r="AI530">
        <v>0.835758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2002.2425659999999</v>
      </c>
      <c r="I531">
        <v>412.71658300000001</v>
      </c>
      <c r="J531" t="s">
        <v>3</v>
      </c>
      <c r="K531">
        <v>1956.178044</v>
      </c>
      <c r="L531">
        <v>391.928496</v>
      </c>
      <c r="M531" t="s">
        <v>4</v>
      </c>
      <c r="N531">
        <v>113.05130699999999</v>
      </c>
      <c r="O531">
        <v>1.918639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0.16526299999999999</v>
      </c>
      <c r="AG531">
        <v>1.76E-4</v>
      </c>
      <c r="AH531" t="s">
        <v>11</v>
      </c>
      <c r="AI531">
        <v>0.83587500000000003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2202.6806200000001</v>
      </c>
      <c r="I532">
        <v>484.37402100000003</v>
      </c>
      <c r="J532" t="s">
        <v>3</v>
      </c>
      <c r="K532">
        <v>2151.9881879999998</v>
      </c>
      <c r="L532">
        <v>460.68369200000001</v>
      </c>
      <c r="M532" t="s">
        <v>4</v>
      </c>
      <c r="N532">
        <v>124.391369</v>
      </c>
      <c r="O532">
        <v>2.340166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0.163998</v>
      </c>
      <c r="AG532">
        <v>1.7100000000000001E-4</v>
      </c>
      <c r="AH532" t="s">
        <v>11</v>
      </c>
      <c r="AI532">
        <v>0.83603700000000003</v>
      </c>
      <c r="AJ532">
        <v>6.0000000000000002E-6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2403.5017769999999</v>
      </c>
      <c r="I533">
        <v>609.53158900000005</v>
      </c>
      <c r="J533" t="s">
        <v>3</v>
      </c>
      <c r="K533">
        <v>2348.2034279999998</v>
      </c>
      <c r="L533">
        <v>580.04154100000005</v>
      </c>
      <c r="M533" t="s">
        <v>4</v>
      </c>
      <c r="N533">
        <v>135.71650099999999</v>
      </c>
      <c r="O533">
        <v>2.7569050000000002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0.163998</v>
      </c>
      <c r="AG533">
        <v>1.7100000000000001E-4</v>
      </c>
      <c r="AH533" t="s">
        <v>11</v>
      </c>
      <c r="AI533">
        <v>0.83606599999999998</v>
      </c>
      <c r="AJ533">
        <v>6.0000000000000002E-6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2603.6638819999998</v>
      </c>
      <c r="I534">
        <v>639.17026799999996</v>
      </c>
      <c r="J534" t="s">
        <v>3</v>
      </c>
      <c r="K534">
        <v>2543.7437599999998</v>
      </c>
      <c r="L534">
        <v>609.06023200000004</v>
      </c>
      <c r="M534" t="s">
        <v>4</v>
      </c>
      <c r="N534">
        <v>147.05553599999999</v>
      </c>
      <c r="O534">
        <v>3.07477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0.163859</v>
      </c>
      <c r="AG534">
        <v>1.74E-4</v>
      </c>
      <c r="AH534" t="s">
        <v>11</v>
      </c>
      <c r="AI534">
        <v>0.83677100000000004</v>
      </c>
      <c r="AJ534">
        <v>2.6999999999999999E-5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2804.060039</v>
      </c>
      <c r="I535">
        <v>756.57221600000003</v>
      </c>
      <c r="J535" t="s">
        <v>3</v>
      </c>
      <c r="K535">
        <v>2739.543682</v>
      </c>
      <c r="L535">
        <v>722.97836299999994</v>
      </c>
      <c r="M535" t="s">
        <v>4</v>
      </c>
      <c r="N535">
        <v>158.332967</v>
      </c>
      <c r="O535">
        <v>3.245593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0.16365099999999999</v>
      </c>
      <c r="AG535">
        <v>1.7100000000000001E-4</v>
      </c>
      <c r="AH535" t="s">
        <v>11</v>
      </c>
      <c r="AI535">
        <v>0.83714699999999997</v>
      </c>
      <c r="AJ535">
        <v>3.1999999999999999E-5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3005.7219970000001</v>
      </c>
      <c r="I536">
        <v>941.665525</v>
      </c>
      <c r="J536" t="s">
        <v>3</v>
      </c>
      <c r="K536">
        <v>2936.5661770000002</v>
      </c>
      <c r="L536">
        <v>900.93948899999998</v>
      </c>
      <c r="M536" t="s">
        <v>4</v>
      </c>
      <c r="N536">
        <v>169.72110699999999</v>
      </c>
      <c r="O536">
        <v>4.0078990000000001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0.16313</v>
      </c>
      <c r="AG536">
        <v>1.6699999999999999E-4</v>
      </c>
      <c r="AH536" t="s">
        <v>11</v>
      </c>
      <c r="AI536">
        <v>0.83744300000000005</v>
      </c>
      <c r="AJ536">
        <v>3.0000000000000001E-5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3205.9071779999999</v>
      </c>
      <c r="I537">
        <v>1063.9939899999999</v>
      </c>
      <c r="J537" t="s">
        <v>3</v>
      </c>
      <c r="K537">
        <v>3132.1435940000001</v>
      </c>
      <c r="L537">
        <v>1016.824341</v>
      </c>
      <c r="M537" t="s">
        <v>4</v>
      </c>
      <c r="N537">
        <v>181.04259999999999</v>
      </c>
      <c r="O537">
        <v>4.4057409999999999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0.16231899999999999</v>
      </c>
      <c r="AG537">
        <v>1.6100000000000001E-4</v>
      </c>
      <c r="AH537" t="s">
        <v>11</v>
      </c>
      <c r="AI537">
        <v>0.83748999999999996</v>
      </c>
      <c r="AJ537">
        <v>3.0000000000000001E-5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3406.353701</v>
      </c>
      <c r="I538">
        <v>1089.8964269999999</v>
      </c>
      <c r="J538" t="s">
        <v>3</v>
      </c>
      <c r="K538">
        <v>3327.9785160000001</v>
      </c>
      <c r="L538">
        <v>1041.0332940000001</v>
      </c>
      <c r="M538" t="s">
        <v>4</v>
      </c>
      <c r="N538">
        <v>192.370734</v>
      </c>
      <c r="O538">
        <v>4.9714429999999998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0.16165199999999999</v>
      </c>
      <c r="AG538">
        <v>1.5699999999999999E-4</v>
      </c>
      <c r="AH538" t="s">
        <v>11</v>
      </c>
      <c r="AI538">
        <v>0.83812600000000004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3605.50252</v>
      </c>
      <c r="I539">
        <v>1221.7786940000001</v>
      </c>
      <c r="J539" t="s">
        <v>3</v>
      </c>
      <c r="K539">
        <v>3522.5323629999998</v>
      </c>
      <c r="L539">
        <v>1166.7793039999999</v>
      </c>
      <c r="M539" t="s">
        <v>4</v>
      </c>
      <c r="N539">
        <v>203.67305400000001</v>
      </c>
      <c r="O539">
        <v>5.4557580000000003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0.160802</v>
      </c>
      <c r="AG539">
        <v>1.4999999999999999E-4</v>
      </c>
      <c r="AH539" t="s">
        <v>11</v>
      </c>
      <c r="AI539">
        <v>0.83813099999999996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3806.0519479999998</v>
      </c>
      <c r="I540">
        <v>1226.1383129999999</v>
      </c>
      <c r="J540" t="s">
        <v>3</v>
      </c>
      <c r="K540">
        <v>3718.484751</v>
      </c>
      <c r="L540">
        <v>1170.337526</v>
      </c>
      <c r="M540" t="s">
        <v>4</v>
      </c>
      <c r="N540">
        <v>214.97580500000001</v>
      </c>
      <c r="O540">
        <v>5.4258459999999999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0.16023999999999999</v>
      </c>
      <c r="AG540">
        <v>1.56E-4</v>
      </c>
      <c r="AH540" t="s">
        <v>11</v>
      </c>
      <c r="AI540">
        <v>0.83832499999999999</v>
      </c>
      <c r="AJ540">
        <v>4.6E-5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4006.0183940000002</v>
      </c>
      <c r="I541">
        <v>1267.9228089999999</v>
      </c>
      <c r="J541" t="s">
        <v>3</v>
      </c>
      <c r="K541">
        <v>3913.8486670000002</v>
      </c>
      <c r="L541">
        <v>1208.548695</v>
      </c>
      <c r="M541" t="s">
        <v>4</v>
      </c>
      <c r="N541">
        <v>226.292575</v>
      </c>
      <c r="O541">
        <v>5.7455990000000003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0.15983600000000001</v>
      </c>
      <c r="AG541">
        <v>1.5799999999999999E-4</v>
      </c>
      <c r="AH541" t="s">
        <v>11</v>
      </c>
      <c r="AI541">
        <v>0.83836500000000003</v>
      </c>
      <c r="AJ541">
        <v>4.6E-5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199.21383499999999</v>
      </c>
      <c r="I562">
        <v>24.752927</v>
      </c>
      <c r="J562" t="s">
        <v>3</v>
      </c>
      <c r="K562">
        <v>194.59582</v>
      </c>
      <c r="L562">
        <v>24.227753</v>
      </c>
      <c r="M562" t="s">
        <v>4</v>
      </c>
      <c r="N562">
        <v>11.13425</v>
      </c>
      <c r="O562">
        <v>0.16321099999999999</v>
      </c>
      <c r="P562" t="s">
        <v>5</v>
      </c>
      <c r="Q562">
        <v>0</v>
      </c>
      <c r="R562">
        <v>0</v>
      </c>
      <c r="S562" t="s">
        <v>6</v>
      </c>
      <c r="T562">
        <v>5.6784829999999999</v>
      </c>
      <c r="U562">
        <v>2.8565E-2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0.18157899999999999</v>
      </c>
      <c r="AD562">
        <v>4.6E-5</v>
      </c>
      <c r="AE562" t="s">
        <v>10</v>
      </c>
      <c r="AF562">
        <v>0</v>
      </c>
      <c r="AG562">
        <v>0</v>
      </c>
      <c r="AH562" t="s">
        <v>11</v>
      </c>
      <c r="AI562">
        <v>0.81529300000000005</v>
      </c>
      <c r="AJ562">
        <v>1.5200000000000001E-4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399.06560200000001</v>
      </c>
      <c r="I563">
        <v>64.016890000000004</v>
      </c>
      <c r="J563" t="s">
        <v>3</v>
      </c>
      <c r="K563">
        <v>389.86690199999998</v>
      </c>
      <c r="L563">
        <v>61.874172999999999</v>
      </c>
      <c r="M563" t="s">
        <v>4</v>
      </c>
      <c r="N563">
        <v>22.337323999999999</v>
      </c>
      <c r="O563">
        <v>0.351414</v>
      </c>
      <c r="P563" t="s">
        <v>5</v>
      </c>
      <c r="Q563">
        <v>0</v>
      </c>
      <c r="R563">
        <v>0</v>
      </c>
      <c r="S563" t="s">
        <v>6</v>
      </c>
      <c r="T563">
        <v>11.388182</v>
      </c>
      <c r="U563">
        <v>7.6316999999999996E-2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0.177789</v>
      </c>
      <c r="AD563">
        <v>4.6E-5</v>
      </c>
      <c r="AE563" t="s">
        <v>10</v>
      </c>
      <c r="AF563">
        <v>0</v>
      </c>
      <c r="AG563">
        <v>0</v>
      </c>
      <c r="AH563" t="s">
        <v>11</v>
      </c>
      <c r="AI563">
        <v>0.82231600000000005</v>
      </c>
      <c r="AJ563">
        <v>1.8900000000000001E-4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597.54101100000003</v>
      </c>
      <c r="I564">
        <v>109.22281700000001</v>
      </c>
      <c r="J564" t="s">
        <v>3</v>
      </c>
      <c r="K564">
        <v>583.76024399999994</v>
      </c>
      <c r="L564">
        <v>105.581309</v>
      </c>
      <c r="M564" t="s">
        <v>4</v>
      </c>
      <c r="N564">
        <v>33.445880000000002</v>
      </c>
      <c r="O564">
        <v>0.57978499999999999</v>
      </c>
      <c r="P564" t="s">
        <v>5</v>
      </c>
      <c r="Q564">
        <v>0</v>
      </c>
      <c r="R564">
        <v>0</v>
      </c>
      <c r="S564" t="s">
        <v>6</v>
      </c>
      <c r="T564">
        <v>17.029857</v>
      </c>
      <c r="U564">
        <v>0.12320299999999999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0.176458</v>
      </c>
      <c r="AD564">
        <v>6.0999999999999999E-5</v>
      </c>
      <c r="AE564" t="s">
        <v>10</v>
      </c>
      <c r="AF564">
        <v>0</v>
      </c>
      <c r="AG564">
        <v>0</v>
      </c>
      <c r="AH564" t="s">
        <v>11</v>
      </c>
      <c r="AI564">
        <v>0.82635199999999998</v>
      </c>
      <c r="AJ564">
        <v>1.5200000000000001E-4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797.21032700000001</v>
      </c>
      <c r="I565">
        <v>191.25525099999999</v>
      </c>
      <c r="J565" t="s">
        <v>3</v>
      </c>
      <c r="K565">
        <v>778.83467399999995</v>
      </c>
      <c r="L565">
        <v>184.59960599999999</v>
      </c>
      <c r="M565" t="s">
        <v>4</v>
      </c>
      <c r="N565">
        <v>44.628869000000002</v>
      </c>
      <c r="O565">
        <v>0.78070700000000004</v>
      </c>
      <c r="P565" t="s">
        <v>5</v>
      </c>
      <c r="Q565">
        <v>0</v>
      </c>
      <c r="R565">
        <v>0</v>
      </c>
      <c r="S565" t="s">
        <v>6</v>
      </c>
      <c r="T565">
        <v>22.733322000000001</v>
      </c>
      <c r="U565">
        <v>0.200485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0.17533599999999999</v>
      </c>
      <c r="AD565">
        <v>7.4999999999999993E-5</v>
      </c>
      <c r="AE565" t="s">
        <v>10</v>
      </c>
      <c r="AF565">
        <v>0</v>
      </c>
      <c r="AG565">
        <v>0</v>
      </c>
      <c r="AH565" t="s">
        <v>11</v>
      </c>
      <c r="AI565">
        <v>0.83039099999999999</v>
      </c>
      <c r="AJ565">
        <v>1.16E-4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995.98843399999998</v>
      </c>
      <c r="I566">
        <v>237.216634</v>
      </c>
      <c r="J566" t="s">
        <v>3</v>
      </c>
      <c r="K566">
        <v>973.03691900000001</v>
      </c>
      <c r="L566">
        <v>228.98072500000001</v>
      </c>
      <c r="M566" t="s">
        <v>4</v>
      </c>
      <c r="N566">
        <v>55.708990999999997</v>
      </c>
      <c r="O566">
        <v>0.94976300000000002</v>
      </c>
      <c r="P566" t="s">
        <v>5</v>
      </c>
      <c r="Q566">
        <v>0</v>
      </c>
      <c r="R566">
        <v>0</v>
      </c>
      <c r="S566" t="s">
        <v>6</v>
      </c>
      <c r="T566">
        <v>28.414932</v>
      </c>
      <c r="U566">
        <v>0.25192799999999999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0.17297299999999999</v>
      </c>
      <c r="AD566">
        <v>1.13E-4</v>
      </c>
      <c r="AE566" t="s">
        <v>10</v>
      </c>
      <c r="AF566">
        <v>0</v>
      </c>
      <c r="AG566">
        <v>0</v>
      </c>
      <c r="AH566" t="s">
        <v>11</v>
      </c>
      <c r="AI566">
        <v>0.83211599999999997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1194.8684639999999</v>
      </c>
      <c r="I567">
        <v>285.93392</v>
      </c>
      <c r="J567" t="s">
        <v>3</v>
      </c>
      <c r="K567">
        <v>1167.337434</v>
      </c>
      <c r="L567">
        <v>275.587559</v>
      </c>
      <c r="M567" t="s">
        <v>4</v>
      </c>
      <c r="N567">
        <v>66.909132999999997</v>
      </c>
      <c r="O567">
        <v>1.160703</v>
      </c>
      <c r="P567" t="s">
        <v>5</v>
      </c>
      <c r="Q567">
        <v>0</v>
      </c>
      <c r="R567">
        <v>0</v>
      </c>
      <c r="S567" t="s">
        <v>6</v>
      </c>
      <c r="T567">
        <v>34.110942999999999</v>
      </c>
      <c r="U567">
        <v>0.29932799999999998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0.17227600000000001</v>
      </c>
      <c r="AD567">
        <v>1.16E-4</v>
      </c>
      <c r="AE567" t="s">
        <v>10</v>
      </c>
      <c r="AF567">
        <v>0</v>
      </c>
      <c r="AG567">
        <v>0</v>
      </c>
      <c r="AH567" t="s">
        <v>11</v>
      </c>
      <c r="AI567">
        <v>0.83365100000000003</v>
      </c>
      <c r="AJ567">
        <v>6.0999999999999999E-5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1393.117825</v>
      </c>
      <c r="I568">
        <v>308.00217400000002</v>
      </c>
      <c r="J568" t="s">
        <v>3</v>
      </c>
      <c r="K568">
        <v>1361.0018990000001</v>
      </c>
      <c r="L568">
        <v>296.17566900000003</v>
      </c>
      <c r="M568" t="s">
        <v>4</v>
      </c>
      <c r="N568">
        <v>78.014121000000003</v>
      </c>
      <c r="O568">
        <v>1.266257</v>
      </c>
      <c r="P568" t="s">
        <v>5</v>
      </c>
      <c r="Q568">
        <v>0</v>
      </c>
      <c r="R568">
        <v>0</v>
      </c>
      <c r="S568" t="s">
        <v>6</v>
      </c>
      <c r="T568">
        <v>39.741402000000001</v>
      </c>
      <c r="U568">
        <v>0.31245299999999998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0.17113800000000001</v>
      </c>
      <c r="AD568">
        <v>1.27E-4</v>
      </c>
      <c r="AE568" t="s">
        <v>10</v>
      </c>
      <c r="AF568">
        <v>0</v>
      </c>
      <c r="AG568">
        <v>0</v>
      </c>
      <c r="AH568" t="s">
        <v>11</v>
      </c>
      <c r="AI568">
        <v>0.83541500000000002</v>
      </c>
      <c r="AJ568">
        <v>1.01E-4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1592.5150389999999</v>
      </c>
      <c r="I569">
        <v>350.45522499999998</v>
      </c>
      <c r="J569" t="s">
        <v>3</v>
      </c>
      <c r="K569">
        <v>1555.784758</v>
      </c>
      <c r="L569">
        <v>336.70892900000001</v>
      </c>
      <c r="M569" t="s">
        <v>4</v>
      </c>
      <c r="N569">
        <v>89.199039999999997</v>
      </c>
      <c r="O569">
        <v>1.4522790000000001</v>
      </c>
      <c r="P569" t="s">
        <v>5</v>
      </c>
      <c r="Q569">
        <v>0</v>
      </c>
      <c r="R569">
        <v>0</v>
      </c>
      <c r="S569" t="s">
        <v>6</v>
      </c>
      <c r="T569">
        <v>45.420704000000001</v>
      </c>
      <c r="U569">
        <v>0.33557500000000001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0.17052999999999999</v>
      </c>
      <c r="AD569">
        <v>1.3799999999999999E-4</v>
      </c>
      <c r="AE569" t="s">
        <v>10</v>
      </c>
      <c r="AF569">
        <v>0</v>
      </c>
      <c r="AG569">
        <v>0</v>
      </c>
      <c r="AH569" t="s">
        <v>11</v>
      </c>
      <c r="AI569">
        <v>0.83598600000000001</v>
      </c>
      <c r="AJ569">
        <v>8.5000000000000006E-5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1790.0880050000001</v>
      </c>
      <c r="I570">
        <v>400.05298099999999</v>
      </c>
      <c r="J570" t="s">
        <v>3</v>
      </c>
      <c r="K570">
        <v>1748.8030759999999</v>
      </c>
      <c r="L570">
        <v>384.42778700000002</v>
      </c>
      <c r="M570" t="s">
        <v>4</v>
      </c>
      <c r="N570">
        <v>100.24685100000001</v>
      </c>
      <c r="O570">
        <v>1.779234</v>
      </c>
      <c r="P570" t="s">
        <v>5</v>
      </c>
      <c r="Q570">
        <v>0</v>
      </c>
      <c r="R570">
        <v>0</v>
      </c>
      <c r="S570" t="s">
        <v>6</v>
      </c>
      <c r="T570">
        <v>51.074451000000003</v>
      </c>
      <c r="U570">
        <v>0.40275899999999998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0.16956299999999999</v>
      </c>
      <c r="AD570">
        <v>1.4799999999999999E-4</v>
      </c>
      <c r="AE570" t="s">
        <v>10</v>
      </c>
      <c r="AF570">
        <v>0</v>
      </c>
      <c r="AG570">
        <v>0</v>
      </c>
      <c r="AH570" t="s">
        <v>11</v>
      </c>
      <c r="AI570">
        <v>0.83638999999999997</v>
      </c>
      <c r="AJ570">
        <v>8.1000000000000004E-5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1988.86176</v>
      </c>
      <c r="I571">
        <v>468.60166199999998</v>
      </c>
      <c r="J571" t="s">
        <v>3</v>
      </c>
      <c r="K571">
        <v>1942.983191</v>
      </c>
      <c r="L571">
        <v>449.820424</v>
      </c>
      <c r="M571" t="s">
        <v>4</v>
      </c>
      <c r="N571">
        <v>111.371494</v>
      </c>
      <c r="O571">
        <v>2.1066820000000002</v>
      </c>
      <c r="P571" t="s">
        <v>5</v>
      </c>
      <c r="Q571">
        <v>0</v>
      </c>
      <c r="R571">
        <v>0</v>
      </c>
      <c r="S571" t="s">
        <v>6</v>
      </c>
      <c r="T571">
        <v>56.760331000000001</v>
      </c>
      <c r="U571">
        <v>0.49598199999999998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0.16870499999999999</v>
      </c>
      <c r="AD571">
        <v>1.5799999999999999E-4</v>
      </c>
      <c r="AE571" t="s">
        <v>10</v>
      </c>
      <c r="AF571">
        <v>0</v>
      </c>
      <c r="AG571">
        <v>0</v>
      </c>
      <c r="AH571" t="s">
        <v>11</v>
      </c>
      <c r="AI571">
        <v>0.83674700000000002</v>
      </c>
      <c r="AJ571">
        <v>7.7000000000000001E-5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2187.0976219999998</v>
      </c>
      <c r="I572">
        <v>550.95205299999998</v>
      </c>
      <c r="J572" t="s">
        <v>3</v>
      </c>
      <c r="K572">
        <v>2136.6540620000001</v>
      </c>
      <c r="L572">
        <v>529.67965800000002</v>
      </c>
      <c r="M572" t="s">
        <v>4</v>
      </c>
      <c r="N572">
        <v>122.42997200000001</v>
      </c>
      <c r="O572">
        <v>2.3345590000000001</v>
      </c>
      <c r="P572" t="s">
        <v>5</v>
      </c>
      <c r="Q572">
        <v>0</v>
      </c>
      <c r="R572">
        <v>0</v>
      </c>
      <c r="S572" t="s">
        <v>6</v>
      </c>
      <c r="T572">
        <v>62.430354999999999</v>
      </c>
      <c r="U572">
        <v>0.60624500000000003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0.16719800000000001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0.83687699999999998</v>
      </c>
      <c r="AJ572">
        <v>7.3999999999999996E-5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2386.300405</v>
      </c>
      <c r="I573">
        <v>611.30269899999996</v>
      </c>
      <c r="J573" t="s">
        <v>3</v>
      </c>
      <c r="K573">
        <v>2331.2717189999998</v>
      </c>
      <c r="L573">
        <v>588.50185799999997</v>
      </c>
      <c r="M573" t="s">
        <v>4</v>
      </c>
      <c r="N573">
        <v>133.64120500000001</v>
      </c>
      <c r="O573">
        <v>2.865272</v>
      </c>
      <c r="P573" t="s">
        <v>5</v>
      </c>
      <c r="Q573">
        <v>0</v>
      </c>
      <c r="R573">
        <v>0</v>
      </c>
      <c r="S573" t="s">
        <v>6</v>
      </c>
      <c r="T573">
        <v>68.121088999999998</v>
      </c>
      <c r="U573">
        <v>0.67767599999999995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0.16562199999999999</v>
      </c>
      <c r="AD573">
        <v>1.7799999999999999E-4</v>
      </c>
      <c r="AE573" t="s">
        <v>10</v>
      </c>
      <c r="AF573">
        <v>0</v>
      </c>
      <c r="AG573">
        <v>0</v>
      </c>
      <c r="AH573" t="s">
        <v>11</v>
      </c>
      <c r="AI573">
        <v>0.83738900000000005</v>
      </c>
      <c r="AJ573">
        <v>7.8999999999999996E-5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2583.6862299999998</v>
      </c>
      <c r="I574">
        <v>590.20997399999999</v>
      </c>
      <c r="J574" t="s">
        <v>3</v>
      </c>
      <c r="K574">
        <v>2524.1159859999998</v>
      </c>
      <c r="L574">
        <v>569.17572299999995</v>
      </c>
      <c r="M574" t="s">
        <v>4</v>
      </c>
      <c r="N574">
        <v>144.672504</v>
      </c>
      <c r="O574">
        <v>2.757085</v>
      </c>
      <c r="P574" t="s">
        <v>5</v>
      </c>
      <c r="Q574">
        <v>0</v>
      </c>
      <c r="R574">
        <v>0</v>
      </c>
      <c r="S574" t="s">
        <v>6</v>
      </c>
      <c r="T574">
        <v>73.771113</v>
      </c>
      <c r="U574">
        <v>0.73472300000000001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0.165157</v>
      </c>
      <c r="AD574">
        <v>1.76E-4</v>
      </c>
      <c r="AE574" t="s">
        <v>10</v>
      </c>
      <c r="AF574">
        <v>0</v>
      </c>
      <c r="AG574">
        <v>0</v>
      </c>
      <c r="AH574" t="s">
        <v>11</v>
      </c>
      <c r="AI574">
        <v>0.83757000000000004</v>
      </c>
      <c r="AJ574">
        <v>7.7000000000000001E-5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2782.0389399999999</v>
      </c>
      <c r="I575">
        <v>600.99571900000001</v>
      </c>
      <c r="J575" t="s">
        <v>3</v>
      </c>
      <c r="K575">
        <v>2717.9018120000001</v>
      </c>
      <c r="L575">
        <v>579.41608199999996</v>
      </c>
      <c r="M575" t="s">
        <v>4</v>
      </c>
      <c r="N575">
        <v>155.783466</v>
      </c>
      <c r="O575">
        <v>3.0548950000000001</v>
      </c>
      <c r="P575" t="s">
        <v>5</v>
      </c>
      <c r="Q575">
        <v>0</v>
      </c>
      <c r="R575">
        <v>0</v>
      </c>
      <c r="S575" t="s">
        <v>6</v>
      </c>
      <c r="T575">
        <v>79.422415000000001</v>
      </c>
      <c r="U575">
        <v>0.75419199999999997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0.16452900000000001</v>
      </c>
      <c r="AD575">
        <v>1.7899999999999999E-4</v>
      </c>
      <c r="AE575" t="s">
        <v>10</v>
      </c>
      <c r="AF575">
        <v>0</v>
      </c>
      <c r="AG575">
        <v>0</v>
      </c>
      <c r="AH575" t="s">
        <v>11</v>
      </c>
      <c r="AI575">
        <v>0.83758600000000005</v>
      </c>
      <c r="AJ575">
        <v>7.7000000000000001E-5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2980.1620950000001</v>
      </c>
      <c r="I576">
        <v>625.70755999999994</v>
      </c>
      <c r="J576" t="s">
        <v>3</v>
      </c>
      <c r="K576">
        <v>2911.4668459999998</v>
      </c>
      <c r="L576">
        <v>603.33474000000001</v>
      </c>
      <c r="M576" t="s">
        <v>4</v>
      </c>
      <c r="N576">
        <v>166.85313500000001</v>
      </c>
      <c r="O576">
        <v>3.116336</v>
      </c>
      <c r="P576" t="s">
        <v>5</v>
      </c>
      <c r="Q576">
        <v>0</v>
      </c>
      <c r="R576">
        <v>0</v>
      </c>
      <c r="S576" t="s">
        <v>6</v>
      </c>
      <c r="T576">
        <v>85.064188999999999</v>
      </c>
      <c r="U576">
        <v>0.79721200000000003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0.16452800000000001</v>
      </c>
      <c r="AD576">
        <v>1.7899999999999999E-4</v>
      </c>
      <c r="AE576" t="s">
        <v>10</v>
      </c>
      <c r="AF576">
        <v>0</v>
      </c>
      <c r="AG576">
        <v>0</v>
      </c>
      <c r="AH576" t="s">
        <v>11</v>
      </c>
      <c r="AI576">
        <v>0.83766499999999999</v>
      </c>
      <c r="AJ576">
        <v>7.7000000000000001E-5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3179.0995210000001</v>
      </c>
      <c r="I577">
        <v>651.90782400000001</v>
      </c>
      <c r="J577" t="s">
        <v>3</v>
      </c>
      <c r="K577">
        <v>3105.8300730000001</v>
      </c>
      <c r="L577">
        <v>628.30971499999998</v>
      </c>
      <c r="M577" t="s">
        <v>4</v>
      </c>
      <c r="N577">
        <v>178.01223400000001</v>
      </c>
      <c r="O577">
        <v>3.1476199999999999</v>
      </c>
      <c r="P577" t="s">
        <v>5</v>
      </c>
      <c r="Q577">
        <v>0</v>
      </c>
      <c r="R577">
        <v>0</v>
      </c>
      <c r="S577" t="s">
        <v>6</v>
      </c>
      <c r="T577">
        <v>90.762707000000006</v>
      </c>
      <c r="U577">
        <v>0.83720899999999998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0.16422500000000001</v>
      </c>
      <c r="AD577">
        <v>1.75E-4</v>
      </c>
      <c r="AE577" t="s">
        <v>10</v>
      </c>
      <c r="AF577">
        <v>0</v>
      </c>
      <c r="AG577">
        <v>0</v>
      </c>
      <c r="AH577" t="s">
        <v>11</v>
      </c>
      <c r="AI577">
        <v>0.83907100000000001</v>
      </c>
      <c r="AJ577">
        <v>7.2999999999999999E-5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3377.4715769999998</v>
      </c>
      <c r="I578">
        <v>687.47979199999997</v>
      </c>
      <c r="J578" t="s">
        <v>3</v>
      </c>
      <c r="K578">
        <v>3299.6328910000002</v>
      </c>
      <c r="L578">
        <v>662.1961</v>
      </c>
      <c r="M578" t="s">
        <v>4</v>
      </c>
      <c r="N578">
        <v>189.11328900000001</v>
      </c>
      <c r="O578">
        <v>3.2995109999999999</v>
      </c>
      <c r="P578" t="s">
        <v>5</v>
      </c>
      <c r="Q578">
        <v>0</v>
      </c>
      <c r="R578">
        <v>0</v>
      </c>
      <c r="S578" t="s">
        <v>6</v>
      </c>
      <c r="T578">
        <v>96.414569999999998</v>
      </c>
      <c r="U578">
        <v>0.90154500000000004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0.163081</v>
      </c>
      <c r="AD578">
        <v>1.85E-4</v>
      </c>
      <c r="AE578" t="s">
        <v>10</v>
      </c>
      <c r="AF578">
        <v>0</v>
      </c>
      <c r="AG578">
        <v>0</v>
      </c>
      <c r="AH578" t="s">
        <v>11</v>
      </c>
      <c r="AI578">
        <v>0.83907200000000004</v>
      </c>
      <c r="AJ578">
        <v>7.2999999999999999E-5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3574.8355660000002</v>
      </c>
      <c r="I579">
        <v>757.26790100000005</v>
      </c>
      <c r="J579" t="s">
        <v>3</v>
      </c>
      <c r="K579">
        <v>3492.423511</v>
      </c>
      <c r="L579">
        <v>729.29454399999997</v>
      </c>
      <c r="M579" t="s">
        <v>4</v>
      </c>
      <c r="N579">
        <v>200.139162</v>
      </c>
      <c r="O579">
        <v>3.6182859999999999</v>
      </c>
      <c r="P579" t="s">
        <v>5</v>
      </c>
      <c r="Q579">
        <v>0</v>
      </c>
      <c r="R579">
        <v>0</v>
      </c>
      <c r="S579" t="s">
        <v>6</v>
      </c>
      <c r="T579">
        <v>102.028425</v>
      </c>
      <c r="U579">
        <v>0.98857600000000001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0.163081</v>
      </c>
      <c r="AD579">
        <v>1.85E-4</v>
      </c>
      <c r="AE579" t="s">
        <v>10</v>
      </c>
      <c r="AF579">
        <v>0</v>
      </c>
      <c r="AG579">
        <v>0</v>
      </c>
      <c r="AH579" t="s">
        <v>11</v>
      </c>
      <c r="AI579">
        <v>0.83916199999999996</v>
      </c>
      <c r="AJ579">
        <v>7.2000000000000002E-5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3772.2945749999999</v>
      </c>
      <c r="I580">
        <v>814.31067199999995</v>
      </c>
      <c r="J580" t="s">
        <v>3</v>
      </c>
      <c r="K580">
        <v>3685.3222460000002</v>
      </c>
      <c r="L580">
        <v>783.15716699999996</v>
      </c>
      <c r="M580" t="s">
        <v>4</v>
      </c>
      <c r="N580">
        <v>211.187614</v>
      </c>
      <c r="O580">
        <v>3.7568730000000001</v>
      </c>
      <c r="P580" t="s">
        <v>5</v>
      </c>
      <c r="Q580">
        <v>0</v>
      </c>
      <c r="R580">
        <v>0</v>
      </c>
      <c r="S580" t="s">
        <v>6</v>
      </c>
      <c r="T580">
        <v>107.655168</v>
      </c>
      <c r="U580">
        <v>1.0751710000000001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0.16247600000000001</v>
      </c>
      <c r="AD580">
        <v>1.85E-4</v>
      </c>
      <c r="AE580" t="s">
        <v>10</v>
      </c>
      <c r="AF580">
        <v>0</v>
      </c>
      <c r="AG580">
        <v>0</v>
      </c>
      <c r="AH580" t="s">
        <v>11</v>
      </c>
      <c r="AI580">
        <v>0.83916599999999997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3971.1410110000002</v>
      </c>
      <c r="I581">
        <v>869.373018</v>
      </c>
      <c r="J581" t="s">
        <v>3</v>
      </c>
      <c r="K581">
        <v>3879.5923680000001</v>
      </c>
      <c r="L581">
        <v>836.25009499999999</v>
      </c>
      <c r="M581" t="s">
        <v>4</v>
      </c>
      <c r="N581">
        <v>222.289456</v>
      </c>
      <c r="O581">
        <v>3.823855</v>
      </c>
      <c r="P581" t="s">
        <v>5</v>
      </c>
      <c r="Q581">
        <v>0</v>
      </c>
      <c r="R581">
        <v>0</v>
      </c>
      <c r="S581" t="s">
        <v>6</v>
      </c>
      <c r="T581">
        <v>113.323576</v>
      </c>
      <c r="U581">
        <v>1.1459649999999999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0.16247600000000001</v>
      </c>
      <c r="AD581">
        <v>1.85E-4</v>
      </c>
      <c r="AE581" t="s">
        <v>10</v>
      </c>
      <c r="AF581">
        <v>0</v>
      </c>
      <c r="AG581">
        <v>0</v>
      </c>
      <c r="AH581" t="s">
        <v>11</v>
      </c>
      <c r="AI581">
        <v>0.83919900000000003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226.80950899999999</v>
      </c>
      <c r="I582">
        <v>21.231363000000002</v>
      </c>
      <c r="J582" t="s">
        <v>3</v>
      </c>
      <c r="K582">
        <v>221.76008400000001</v>
      </c>
      <c r="L582">
        <v>20.064164000000002</v>
      </c>
      <c r="M582" t="s">
        <v>4</v>
      </c>
      <c r="N582">
        <v>11.305809999999999</v>
      </c>
      <c r="O582">
        <v>0.208151</v>
      </c>
      <c r="P582" t="s">
        <v>5</v>
      </c>
      <c r="Q582">
        <v>16.884260000000001</v>
      </c>
      <c r="R582">
        <v>0.20567099999999999</v>
      </c>
      <c r="S582" t="s">
        <v>6</v>
      </c>
      <c r="T582">
        <v>5.6889269999999996</v>
      </c>
      <c r="U582">
        <v>2.494E-2</v>
      </c>
      <c r="V582" t="s">
        <v>7</v>
      </c>
      <c r="W582">
        <v>3.4497300000000002</v>
      </c>
      <c r="X582">
        <v>2.282E-2</v>
      </c>
      <c r="Y582" t="s">
        <v>8</v>
      </c>
      <c r="Z582">
        <v>6.2954179999999997</v>
      </c>
      <c r="AA582">
        <v>2.7428999999999999E-2</v>
      </c>
      <c r="AB582" t="s">
        <v>9</v>
      </c>
      <c r="AC582">
        <v>192.42529099999999</v>
      </c>
      <c r="AD582">
        <v>14.083583000000001</v>
      </c>
      <c r="AE582" t="s">
        <v>10</v>
      </c>
      <c r="AF582">
        <v>0.17920900000000001</v>
      </c>
      <c r="AG582">
        <v>7.7999999999999999E-5</v>
      </c>
      <c r="AH582" t="s">
        <v>11</v>
      </c>
      <c r="AI582">
        <v>0.81376499999999996</v>
      </c>
      <c r="AJ582">
        <v>1.3200000000000001E-4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454.17574000000002</v>
      </c>
      <c r="I583">
        <v>45.185575999999998</v>
      </c>
      <c r="J583" t="s">
        <v>3</v>
      </c>
      <c r="K583">
        <v>444.09757500000001</v>
      </c>
      <c r="L583">
        <v>42.303890000000003</v>
      </c>
      <c r="M583" t="s">
        <v>4</v>
      </c>
      <c r="N583">
        <v>22.56643</v>
      </c>
      <c r="O583">
        <v>0.40761500000000001</v>
      </c>
      <c r="P583" t="s">
        <v>5</v>
      </c>
      <c r="Q583">
        <v>33.871547</v>
      </c>
      <c r="R583">
        <v>0.36215599999999998</v>
      </c>
      <c r="S583" t="s">
        <v>6</v>
      </c>
      <c r="T583">
        <v>11.397617</v>
      </c>
      <c r="U583">
        <v>4.0722000000000001E-2</v>
      </c>
      <c r="V583" t="s">
        <v>7</v>
      </c>
      <c r="W583">
        <v>6.9282029999999999</v>
      </c>
      <c r="X583">
        <v>4.0044999999999997E-2</v>
      </c>
      <c r="Y583" t="s">
        <v>8</v>
      </c>
      <c r="Z583">
        <v>12.631335</v>
      </c>
      <c r="AA583">
        <v>5.2585E-2</v>
      </c>
      <c r="AB583" t="s">
        <v>9</v>
      </c>
      <c r="AC583">
        <v>385.35842500000001</v>
      </c>
      <c r="AD583">
        <v>30.454761000000001</v>
      </c>
      <c r="AE583" t="s">
        <v>10</v>
      </c>
      <c r="AF583">
        <v>0.17644299999999999</v>
      </c>
      <c r="AG583">
        <v>6.8999999999999997E-5</v>
      </c>
      <c r="AH583" t="s">
        <v>11</v>
      </c>
      <c r="AI583">
        <v>0.82185600000000003</v>
      </c>
      <c r="AJ583">
        <v>2.3699999999999999E-4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680.62806899999998</v>
      </c>
      <c r="I584">
        <v>66.059420000000003</v>
      </c>
      <c r="J584" t="s">
        <v>3</v>
      </c>
      <c r="K584">
        <v>665.55538000000001</v>
      </c>
      <c r="L584">
        <v>61.003351000000002</v>
      </c>
      <c r="M584" t="s">
        <v>4</v>
      </c>
      <c r="N584">
        <v>33.910133000000002</v>
      </c>
      <c r="O584">
        <v>0.65727899999999995</v>
      </c>
      <c r="P584" t="s">
        <v>5</v>
      </c>
      <c r="Q584">
        <v>50.784630999999997</v>
      </c>
      <c r="R584">
        <v>0.53647299999999998</v>
      </c>
      <c r="S584" t="s">
        <v>6</v>
      </c>
      <c r="T584">
        <v>17.091284000000002</v>
      </c>
      <c r="U584">
        <v>6.2838000000000005E-2</v>
      </c>
      <c r="V584" t="s">
        <v>7</v>
      </c>
      <c r="W584">
        <v>10.386870999999999</v>
      </c>
      <c r="X584">
        <v>6.4887E-2</v>
      </c>
      <c r="Y584" t="s">
        <v>8</v>
      </c>
      <c r="Z584">
        <v>18.928868000000001</v>
      </c>
      <c r="AA584">
        <v>7.6797000000000004E-2</v>
      </c>
      <c r="AB584" t="s">
        <v>9</v>
      </c>
      <c r="AC584">
        <v>577.41552899999999</v>
      </c>
      <c r="AD584">
        <v>42.682136999999997</v>
      </c>
      <c r="AE584" t="s">
        <v>10</v>
      </c>
      <c r="AF584">
        <v>0.175701</v>
      </c>
      <c r="AG584">
        <v>7.2999999999999999E-5</v>
      </c>
      <c r="AH584" t="s">
        <v>11</v>
      </c>
      <c r="AI584">
        <v>0.82708599999999999</v>
      </c>
      <c r="AJ584">
        <v>2.0799999999999999E-4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908.44658400000003</v>
      </c>
      <c r="I585">
        <v>110.31655499999999</v>
      </c>
      <c r="J585" t="s">
        <v>3</v>
      </c>
      <c r="K585">
        <v>888.34593400000006</v>
      </c>
      <c r="L585">
        <v>101.60350800000001</v>
      </c>
      <c r="M585" t="s">
        <v>4</v>
      </c>
      <c r="N585">
        <v>45.299590999999999</v>
      </c>
      <c r="O585">
        <v>0.87402199999999997</v>
      </c>
      <c r="P585" t="s">
        <v>5</v>
      </c>
      <c r="Q585">
        <v>67.804215999999997</v>
      </c>
      <c r="R585">
        <v>0.96609400000000001</v>
      </c>
      <c r="S585" t="s">
        <v>6</v>
      </c>
      <c r="T585">
        <v>22.829975999999998</v>
      </c>
      <c r="U585">
        <v>0.10995000000000001</v>
      </c>
      <c r="V585" t="s">
        <v>7</v>
      </c>
      <c r="W585">
        <v>13.865174</v>
      </c>
      <c r="X585">
        <v>0.11502900000000001</v>
      </c>
      <c r="Y585" t="s">
        <v>8</v>
      </c>
      <c r="Z585">
        <v>25.279001000000001</v>
      </c>
      <c r="AA585">
        <v>0.13336000000000001</v>
      </c>
      <c r="AB585" t="s">
        <v>9</v>
      </c>
      <c r="AC585">
        <v>770.64904899999999</v>
      </c>
      <c r="AD585">
        <v>70.897148000000001</v>
      </c>
      <c r="AE585" t="s">
        <v>10</v>
      </c>
      <c r="AF585">
        <v>0.17560500000000001</v>
      </c>
      <c r="AG585">
        <v>7.2999999999999999E-5</v>
      </c>
      <c r="AH585" t="s">
        <v>11</v>
      </c>
      <c r="AI585">
        <v>0.82996000000000003</v>
      </c>
      <c r="AJ585">
        <v>1.6799999999999999E-4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1135.878477</v>
      </c>
      <c r="I586">
        <v>155.05087499999999</v>
      </c>
      <c r="J586" t="s">
        <v>3</v>
      </c>
      <c r="K586">
        <v>1110.7783979999999</v>
      </c>
      <c r="L586">
        <v>142.06557100000001</v>
      </c>
      <c r="M586" t="s">
        <v>4</v>
      </c>
      <c r="N586">
        <v>56.66319</v>
      </c>
      <c r="O586">
        <v>1.20851</v>
      </c>
      <c r="P586" t="s">
        <v>5</v>
      </c>
      <c r="Q586">
        <v>84.816771000000003</v>
      </c>
      <c r="R586">
        <v>1.4500329999999999</v>
      </c>
      <c r="S586" t="s">
        <v>6</v>
      </c>
      <c r="T586">
        <v>28.567913000000001</v>
      </c>
      <c r="U586">
        <v>0.174842</v>
      </c>
      <c r="V586" t="s">
        <v>7</v>
      </c>
      <c r="W586">
        <v>17.336410000000001</v>
      </c>
      <c r="X586">
        <v>0.17064799999999999</v>
      </c>
      <c r="Y586" t="s">
        <v>8</v>
      </c>
      <c r="Z586">
        <v>31.635967999999998</v>
      </c>
      <c r="AA586">
        <v>0.211535</v>
      </c>
      <c r="AB586" t="s">
        <v>9</v>
      </c>
      <c r="AC586">
        <v>963.55057499999998</v>
      </c>
      <c r="AD586">
        <v>98.009271999999996</v>
      </c>
      <c r="AE586" t="s">
        <v>10</v>
      </c>
      <c r="AF586">
        <v>0.17321700000000001</v>
      </c>
      <c r="AG586">
        <v>1.11E-4</v>
      </c>
      <c r="AH586" t="s">
        <v>11</v>
      </c>
      <c r="AI586">
        <v>0.83243599999999995</v>
      </c>
      <c r="AJ586">
        <v>1.3300000000000001E-4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1362.178279</v>
      </c>
      <c r="I587">
        <v>204.648291</v>
      </c>
      <c r="J587" t="s">
        <v>3</v>
      </c>
      <c r="K587">
        <v>1332.087354</v>
      </c>
      <c r="L587">
        <v>187.632713</v>
      </c>
      <c r="M587" t="s">
        <v>4</v>
      </c>
      <c r="N587">
        <v>67.872118</v>
      </c>
      <c r="O587">
        <v>1.472415</v>
      </c>
      <c r="P587" t="s">
        <v>5</v>
      </c>
      <c r="Q587">
        <v>101.69732</v>
      </c>
      <c r="R587">
        <v>1.8148329999999999</v>
      </c>
      <c r="S587" t="s">
        <v>6</v>
      </c>
      <c r="T587">
        <v>34.267434000000002</v>
      </c>
      <c r="U587">
        <v>0.21132500000000001</v>
      </c>
      <c r="V587" t="s">
        <v>7</v>
      </c>
      <c r="W587">
        <v>20.780307000000001</v>
      </c>
      <c r="X587">
        <v>0.20687</v>
      </c>
      <c r="Y587" t="s">
        <v>8</v>
      </c>
      <c r="Z587">
        <v>37.936301999999998</v>
      </c>
      <c r="AA587">
        <v>0.26443</v>
      </c>
      <c r="AB587" t="s">
        <v>9</v>
      </c>
      <c r="AC587">
        <v>1155.6199509999999</v>
      </c>
      <c r="AD587">
        <v>132.01866000000001</v>
      </c>
      <c r="AE587" t="s">
        <v>10</v>
      </c>
      <c r="AF587">
        <v>0.172151</v>
      </c>
      <c r="AG587">
        <v>1.27E-4</v>
      </c>
      <c r="AH587" t="s">
        <v>11</v>
      </c>
      <c r="AI587">
        <v>0.83265199999999995</v>
      </c>
      <c r="AJ587">
        <v>1.3300000000000001E-4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1589.458674</v>
      </c>
      <c r="I588">
        <v>262.96895000000001</v>
      </c>
      <c r="J588" t="s">
        <v>3</v>
      </c>
      <c r="K588">
        <v>1554.3789280000001</v>
      </c>
      <c r="L588">
        <v>241.56441899999999</v>
      </c>
      <c r="M588" t="s">
        <v>4</v>
      </c>
      <c r="N588">
        <v>79.197535999999999</v>
      </c>
      <c r="O588">
        <v>1.5395460000000001</v>
      </c>
      <c r="P588" t="s">
        <v>5</v>
      </c>
      <c r="Q588">
        <v>118.699725</v>
      </c>
      <c r="R588">
        <v>2.335728</v>
      </c>
      <c r="S588" t="s">
        <v>6</v>
      </c>
      <c r="T588">
        <v>39.982767000000003</v>
      </c>
      <c r="U588">
        <v>0.28695300000000001</v>
      </c>
      <c r="V588" t="s">
        <v>7</v>
      </c>
      <c r="W588">
        <v>24.27074</v>
      </c>
      <c r="X588">
        <v>0.26082899999999998</v>
      </c>
      <c r="Y588" t="s">
        <v>8</v>
      </c>
      <c r="Z588">
        <v>44.298734000000003</v>
      </c>
      <c r="AA588">
        <v>0.32892199999999999</v>
      </c>
      <c r="AB588" t="s">
        <v>9</v>
      </c>
      <c r="AC588">
        <v>1348.4273459999999</v>
      </c>
      <c r="AD588">
        <v>172.76788199999999</v>
      </c>
      <c r="AE588" t="s">
        <v>10</v>
      </c>
      <c r="AF588">
        <v>0.1716</v>
      </c>
      <c r="AG588">
        <v>1.34E-4</v>
      </c>
      <c r="AH588" t="s">
        <v>11</v>
      </c>
      <c r="AI588">
        <v>0.83343800000000001</v>
      </c>
      <c r="AJ588">
        <v>1.22E-4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1816.365247</v>
      </c>
      <c r="I589">
        <v>330.60478799999999</v>
      </c>
      <c r="J589" t="s">
        <v>3</v>
      </c>
      <c r="K589">
        <v>1776.2698849999999</v>
      </c>
      <c r="L589">
        <v>304.42044099999998</v>
      </c>
      <c r="M589" t="s">
        <v>4</v>
      </c>
      <c r="N589">
        <v>90.48442</v>
      </c>
      <c r="O589">
        <v>1.8838029999999999</v>
      </c>
      <c r="P589" t="s">
        <v>5</v>
      </c>
      <c r="Q589">
        <v>135.638497</v>
      </c>
      <c r="R589">
        <v>2.8442210000000001</v>
      </c>
      <c r="S589" t="s">
        <v>6</v>
      </c>
      <c r="T589">
        <v>45.681052999999999</v>
      </c>
      <c r="U589">
        <v>0.33773900000000001</v>
      </c>
      <c r="V589" t="s">
        <v>7</v>
      </c>
      <c r="W589">
        <v>27.728940000000001</v>
      </c>
      <c r="X589">
        <v>0.31295800000000001</v>
      </c>
      <c r="Y589" t="s">
        <v>8</v>
      </c>
      <c r="Z589">
        <v>50.624479999999998</v>
      </c>
      <c r="AA589">
        <v>0.39783000000000002</v>
      </c>
      <c r="AB589" t="s">
        <v>9</v>
      </c>
      <c r="AC589">
        <v>1540.951519</v>
      </c>
      <c r="AD589">
        <v>218.887179</v>
      </c>
      <c r="AE589" t="s">
        <v>10</v>
      </c>
      <c r="AF589">
        <v>0.17154700000000001</v>
      </c>
      <c r="AG589">
        <v>1.3300000000000001E-4</v>
      </c>
      <c r="AH589" t="s">
        <v>11</v>
      </c>
      <c r="AI589">
        <v>0.83513899999999996</v>
      </c>
      <c r="AJ589">
        <v>8.7999999999999998E-5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2043.8829370000001</v>
      </c>
      <c r="I590">
        <v>319.72507400000001</v>
      </c>
      <c r="J590" t="s">
        <v>3</v>
      </c>
      <c r="K590">
        <v>1998.7752949999999</v>
      </c>
      <c r="L590">
        <v>294.02158300000002</v>
      </c>
      <c r="M590" t="s">
        <v>4</v>
      </c>
      <c r="N590">
        <v>101.829275</v>
      </c>
      <c r="O590">
        <v>1.894129</v>
      </c>
      <c r="P590" t="s">
        <v>5</v>
      </c>
      <c r="Q590">
        <v>152.70362299999999</v>
      </c>
      <c r="R590">
        <v>2.9738509999999998</v>
      </c>
      <c r="S590" t="s">
        <v>6</v>
      </c>
      <c r="T590">
        <v>51.421168999999999</v>
      </c>
      <c r="U590">
        <v>0.350804</v>
      </c>
      <c r="V590" t="s">
        <v>7</v>
      </c>
      <c r="W590">
        <v>31.221571999999998</v>
      </c>
      <c r="X590">
        <v>0.33271099999999998</v>
      </c>
      <c r="Y590" t="s">
        <v>8</v>
      </c>
      <c r="Z590">
        <v>56.989710000000002</v>
      </c>
      <c r="AA590">
        <v>0.42805700000000002</v>
      </c>
      <c r="AB590" t="s">
        <v>9</v>
      </c>
      <c r="AC590">
        <v>1733.924321</v>
      </c>
      <c r="AD590">
        <v>209.89526799999999</v>
      </c>
      <c r="AE590" t="s">
        <v>10</v>
      </c>
      <c r="AF590">
        <v>0.170566</v>
      </c>
      <c r="AG590">
        <v>1.3799999999999999E-4</v>
      </c>
      <c r="AH590" t="s">
        <v>11</v>
      </c>
      <c r="AI590">
        <v>0.836696</v>
      </c>
      <c r="AJ590">
        <v>4.6999999999999997E-5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2272.3801319999998</v>
      </c>
      <c r="I591">
        <v>341.12557700000002</v>
      </c>
      <c r="J591" t="s">
        <v>3</v>
      </c>
      <c r="K591">
        <v>2222.2127099999998</v>
      </c>
      <c r="L591">
        <v>312.79250500000001</v>
      </c>
      <c r="M591" t="s">
        <v>4</v>
      </c>
      <c r="N591">
        <v>113.278699</v>
      </c>
      <c r="O591">
        <v>1.971236</v>
      </c>
      <c r="P591" t="s">
        <v>5</v>
      </c>
      <c r="Q591">
        <v>169.84083699999999</v>
      </c>
      <c r="R591">
        <v>3.34985</v>
      </c>
      <c r="S591" t="s">
        <v>6</v>
      </c>
      <c r="T591">
        <v>57.191943999999999</v>
      </c>
      <c r="U591">
        <v>0.41492499999999999</v>
      </c>
      <c r="V591" t="s">
        <v>7</v>
      </c>
      <c r="W591">
        <v>34.730525</v>
      </c>
      <c r="X591">
        <v>0.35188799999999998</v>
      </c>
      <c r="Y591" t="s">
        <v>8</v>
      </c>
      <c r="Z591">
        <v>63.373243000000002</v>
      </c>
      <c r="AA591">
        <v>0.476771</v>
      </c>
      <c r="AB591" t="s">
        <v>9</v>
      </c>
      <c r="AC591">
        <v>1927.6431540000001</v>
      </c>
      <c r="AD591">
        <v>223.554967</v>
      </c>
      <c r="AE591" t="s">
        <v>10</v>
      </c>
      <c r="AF591">
        <v>0.16872799999999999</v>
      </c>
      <c r="AG591">
        <v>1.54E-4</v>
      </c>
      <c r="AH591" t="s">
        <v>11</v>
      </c>
      <c r="AI591">
        <v>0.83711199999999997</v>
      </c>
      <c r="AJ591">
        <v>4.3000000000000002E-5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2500.5747660000002</v>
      </c>
      <c r="I592">
        <v>362.09448300000003</v>
      </c>
      <c r="J592" t="s">
        <v>3</v>
      </c>
      <c r="K592">
        <v>2445.3157860000001</v>
      </c>
      <c r="L592">
        <v>332.20069799999999</v>
      </c>
      <c r="M592" t="s">
        <v>4</v>
      </c>
      <c r="N592">
        <v>124.73411</v>
      </c>
      <c r="O592">
        <v>1.9954179999999999</v>
      </c>
      <c r="P592" t="s">
        <v>5</v>
      </c>
      <c r="Q592">
        <v>186.94276400000001</v>
      </c>
      <c r="R592">
        <v>3.4973830000000001</v>
      </c>
      <c r="S592" t="s">
        <v>6</v>
      </c>
      <c r="T592">
        <v>62.928969000000002</v>
      </c>
      <c r="U592">
        <v>0.42912099999999997</v>
      </c>
      <c r="V592" t="s">
        <v>7</v>
      </c>
      <c r="W592">
        <v>38.234110000000001</v>
      </c>
      <c r="X592">
        <v>0.39214900000000003</v>
      </c>
      <c r="Y592" t="s">
        <v>8</v>
      </c>
      <c r="Z592">
        <v>69.757920999999996</v>
      </c>
      <c r="AA592">
        <v>0.50615600000000005</v>
      </c>
      <c r="AB592" t="s">
        <v>9</v>
      </c>
      <c r="AC592">
        <v>2121.0465140000001</v>
      </c>
      <c r="AD592">
        <v>242.125766</v>
      </c>
      <c r="AE592" t="s">
        <v>10</v>
      </c>
      <c r="AF592">
        <v>0.16794100000000001</v>
      </c>
      <c r="AG592">
        <v>1.54E-4</v>
      </c>
      <c r="AH592" t="s">
        <v>11</v>
      </c>
      <c r="AI592">
        <v>0.83776899999999999</v>
      </c>
      <c r="AJ592">
        <v>6.0000000000000002E-5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2728.7178220000001</v>
      </c>
      <c r="I593">
        <v>372.28617400000002</v>
      </c>
      <c r="J593" t="s">
        <v>3</v>
      </c>
      <c r="K593">
        <v>2668.4284520000001</v>
      </c>
      <c r="L593">
        <v>343.54658000000001</v>
      </c>
      <c r="M593" t="s">
        <v>4</v>
      </c>
      <c r="N593">
        <v>136.12988999999999</v>
      </c>
      <c r="O593">
        <v>2.286035</v>
      </c>
      <c r="P593" t="s">
        <v>5</v>
      </c>
      <c r="Q593">
        <v>204.08029099999999</v>
      </c>
      <c r="R593">
        <v>3.9904989999999998</v>
      </c>
      <c r="S593" t="s">
        <v>6</v>
      </c>
      <c r="T593">
        <v>68.676698999999999</v>
      </c>
      <c r="U593">
        <v>0.46501399999999998</v>
      </c>
      <c r="V593" t="s">
        <v>7</v>
      </c>
      <c r="W593">
        <v>41.741931000000001</v>
      </c>
      <c r="X593">
        <v>0.47975800000000002</v>
      </c>
      <c r="Y593" t="s">
        <v>8</v>
      </c>
      <c r="Z593">
        <v>76.141431999999995</v>
      </c>
      <c r="AA593">
        <v>0.57317799999999997</v>
      </c>
      <c r="AB593" t="s">
        <v>9</v>
      </c>
      <c r="AC593">
        <v>2314.4718699999999</v>
      </c>
      <c r="AD593">
        <v>247.07771199999999</v>
      </c>
      <c r="AE593" t="s">
        <v>10</v>
      </c>
      <c r="AF593">
        <v>0.166544</v>
      </c>
      <c r="AG593">
        <v>1.56E-4</v>
      </c>
      <c r="AH593" t="s">
        <v>11</v>
      </c>
      <c r="AI593">
        <v>0.83780200000000005</v>
      </c>
      <c r="AJ593">
        <v>6.0000000000000002E-5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2955.7024019999999</v>
      </c>
      <c r="I594">
        <v>377.78460699999999</v>
      </c>
      <c r="J594" t="s">
        <v>3</v>
      </c>
      <c r="K594">
        <v>2890.3788330000002</v>
      </c>
      <c r="L594">
        <v>350.20430099999999</v>
      </c>
      <c r="M594" t="s">
        <v>4</v>
      </c>
      <c r="N594">
        <v>147.475168</v>
      </c>
      <c r="O594">
        <v>2.0549710000000001</v>
      </c>
      <c r="P594" t="s">
        <v>5</v>
      </c>
      <c r="Q594">
        <v>221.122986</v>
      </c>
      <c r="R594">
        <v>4.3366699999999998</v>
      </c>
      <c r="S594" t="s">
        <v>6</v>
      </c>
      <c r="T594">
        <v>74.368206999999998</v>
      </c>
      <c r="U594">
        <v>0.53069699999999997</v>
      </c>
      <c r="V594" t="s">
        <v>7</v>
      </c>
      <c r="W594">
        <v>45.234444000000003</v>
      </c>
      <c r="X594">
        <v>0.51671900000000004</v>
      </c>
      <c r="Y594" t="s">
        <v>8</v>
      </c>
      <c r="Z594">
        <v>82.506890999999996</v>
      </c>
      <c r="AA594">
        <v>0.61368100000000003</v>
      </c>
      <c r="AB594" t="s">
        <v>9</v>
      </c>
      <c r="AC594">
        <v>2506.8938280000002</v>
      </c>
      <c r="AD594">
        <v>255.43921900000001</v>
      </c>
      <c r="AE594" t="s">
        <v>10</v>
      </c>
      <c r="AF594">
        <v>0.16605400000000001</v>
      </c>
      <c r="AG594">
        <v>1.56E-4</v>
      </c>
      <c r="AH594" t="s">
        <v>11</v>
      </c>
      <c r="AI594">
        <v>0.83783600000000003</v>
      </c>
      <c r="AJ594">
        <v>6.0000000000000002E-5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3183.6728710000002</v>
      </c>
      <c r="I595">
        <v>468.22476399999999</v>
      </c>
      <c r="J595" t="s">
        <v>3</v>
      </c>
      <c r="K595">
        <v>3113.2876660000002</v>
      </c>
      <c r="L595">
        <v>433.71414399999998</v>
      </c>
      <c r="M595" t="s">
        <v>4</v>
      </c>
      <c r="N595">
        <v>158.80500499999999</v>
      </c>
      <c r="O595">
        <v>2.6038049999999999</v>
      </c>
      <c r="P595" t="s">
        <v>5</v>
      </c>
      <c r="Q595">
        <v>238.214765</v>
      </c>
      <c r="R595">
        <v>4.7701969999999996</v>
      </c>
      <c r="S595" t="s">
        <v>6</v>
      </c>
      <c r="T595">
        <v>80.090176999999997</v>
      </c>
      <c r="U595">
        <v>0.57174999999999998</v>
      </c>
      <c r="V595" t="s">
        <v>7</v>
      </c>
      <c r="W595">
        <v>48.73113</v>
      </c>
      <c r="X595">
        <v>0.57192100000000001</v>
      </c>
      <c r="Y595" t="s">
        <v>8</v>
      </c>
      <c r="Z595">
        <v>88.882216999999997</v>
      </c>
      <c r="AA595">
        <v>0.69427499999999998</v>
      </c>
      <c r="AB595" t="s">
        <v>9</v>
      </c>
      <c r="AC595">
        <v>2700.225762</v>
      </c>
      <c r="AD595">
        <v>318.61964799999998</v>
      </c>
      <c r="AE595" t="s">
        <v>10</v>
      </c>
      <c r="AF595">
        <v>0.16478499999999999</v>
      </c>
      <c r="AG595">
        <v>1.54E-4</v>
      </c>
      <c r="AH595" t="s">
        <v>11</v>
      </c>
      <c r="AI595">
        <v>0.83852199999999999</v>
      </c>
      <c r="AJ595">
        <v>7.6000000000000004E-5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3409.6399409999999</v>
      </c>
      <c r="I596">
        <v>535.95319099999995</v>
      </c>
      <c r="J596" t="s">
        <v>3</v>
      </c>
      <c r="K596">
        <v>3334.2846140000001</v>
      </c>
      <c r="L596">
        <v>498.61213900000001</v>
      </c>
      <c r="M596" t="s">
        <v>4</v>
      </c>
      <c r="N596">
        <v>169.99836500000001</v>
      </c>
      <c r="O596">
        <v>2.8226619999999998</v>
      </c>
      <c r="P596" t="s">
        <v>5</v>
      </c>
      <c r="Q596">
        <v>255.11464000000001</v>
      </c>
      <c r="R596">
        <v>5.7921019999999999</v>
      </c>
      <c r="S596" t="s">
        <v>6</v>
      </c>
      <c r="T596">
        <v>85.743419000000003</v>
      </c>
      <c r="U596">
        <v>0.65705100000000005</v>
      </c>
      <c r="V596" t="s">
        <v>7</v>
      </c>
      <c r="W596">
        <v>52.174598000000003</v>
      </c>
      <c r="X596">
        <v>0.67844099999999996</v>
      </c>
      <c r="Y596" t="s">
        <v>8</v>
      </c>
      <c r="Z596">
        <v>95.201876999999996</v>
      </c>
      <c r="AA596">
        <v>0.84973399999999999</v>
      </c>
      <c r="AB596" t="s">
        <v>9</v>
      </c>
      <c r="AC596">
        <v>2891.9844429999998</v>
      </c>
      <c r="AD596">
        <v>363.03751899999997</v>
      </c>
      <c r="AE596" t="s">
        <v>10</v>
      </c>
      <c r="AF596">
        <v>0.16413</v>
      </c>
      <c r="AG596">
        <v>1.55E-4</v>
      </c>
      <c r="AH596" t="s">
        <v>11</v>
      </c>
      <c r="AI596">
        <v>0.83870699999999998</v>
      </c>
      <c r="AJ596">
        <v>7.3999999999999996E-5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3637.3194480000002</v>
      </c>
      <c r="I597">
        <v>563.78712700000005</v>
      </c>
      <c r="J597" t="s">
        <v>3</v>
      </c>
      <c r="K597">
        <v>3556.9220610000002</v>
      </c>
      <c r="L597">
        <v>523.86269000000004</v>
      </c>
      <c r="M597" t="s">
        <v>4</v>
      </c>
      <c r="N597">
        <v>181.410146</v>
      </c>
      <c r="O597">
        <v>2.7931219999999999</v>
      </c>
      <c r="P597" t="s">
        <v>5</v>
      </c>
      <c r="Q597">
        <v>272.11318699999998</v>
      </c>
      <c r="R597">
        <v>5.9334319999999998</v>
      </c>
      <c r="S597" t="s">
        <v>6</v>
      </c>
      <c r="T597">
        <v>91.450582999999995</v>
      </c>
      <c r="U597">
        <v>0.66075300000000003</v>
      </c>
      <c r="V597" t="s">
        <v>7</v>
      </c>
      <c r="W597">
        <v>55.652450999999999</v>
      </c>
      <c r="X597">
        <v>0.70141200000000004</v>
      </c>
      <c r="Y597" t="s">
        <v>8</v>
      </c>
      <c r="Z597">
        <v>101.55539899999999</v>
      </c>
      <c r="AA597">
        <v>0.89432199999999995</v>
      </c>
      <c r="AB597" t="s">
        <v>9</v>
      </c>
      <c r="AC597">
        <v>3085.0337840000002</v>
      </c>
      <c r="AD597">
        <v>385.19065699999999</v>
      </c>
      <c r="AE597" t="s">
        <v>10</v>
      </c>
      <c r="AF597">
        <v>0.16225300000000001</v>
      </c>
      <c r="AG597">
        <v>1.5100000000000001E-4</v>
      </c>
      <c r="AH597" t="s">
        <v>11</v>
      </c>
      <c r="AI597">
        <v>0.83877000000000002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3864.7471340000002</v>
      </c>
      <c r="I598">
        <v>632.92452400000002</v>
      </c>
      <c r="J598" t="s">
        <v>3</v>
      </c>
      <c r="K598">
        <v>3779.3108010000001</v>
      </c>
      <c r="L598">
        <v>590.35527300000001</v>
      </c>
      <c r="M598" t="s">
        <v>4</v>
      </c>
      <c r="N598">
        <v>192.83681999999999</v>
      </c>
      <c r="O598">
        <v>3.2080880000000001</v>
      </c>
      <c r="P598" t="s">
        <v>5</v>
      </c>
      <c r="Q598">
        <v>289.12090999999998</v>
      </c>
      <c r="R598">
        <v>6.3818580000000003</v>
      </c>
      <c r="S598" t="s">
        <v>6</v>
      </c>
      <c r="T598">
        <v>97.165543</v>
      </c>
      <c r="U598">
        <v>0.73927299999999996</v>
      </c>
      <c r="V598" t="s">
        <v>7</v>
      </c>
      <c r="W598">
        <v>59.133712000000003</v>
      </c>
      <c r="X598">
        <v>0.71579099999999996</v>
      </c>
      <c r="Y598" t="s">
        <v>8</v>
      </c>
      <c r="Z598">
        <v>107.90407500000001</v>
      </c>
      <c r="AA598">
        <v>0.94788300000000003</v>
      </c>
      <c r="AB598" t="s">
        <v>9</v>
      </c>
      <c r="AC598">
        <v>3277.806333</v>
      </c>
      <c r="AD598">
        <v>433.70871599999998</v>
      </c>
      <c r="AE598" t="s">
        <v>10</v>
      </c>
      <c r="AF598">
        <v>0.16114999999999999</v>
      </c>
      <c r="AG598">
        <v>1.45E-4</v>
      </c>
      <c r="AH598" t="s">
        <v>11</v>
      </c>
      <c r="AI598">
        <v>0.83909800000000001</v>
      </c>
      <c r="AJ598">
        <v>6.8999999999999997E-5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4092.7126760000001</v>
      </c>
      <c r="I599">
        <v>664.070021</v>
      </c>
      <c r="J599" t="s">
        <v>3</v>
      </c>
      <c r="K599">
        <v>4002.221333</v>
      </c>
      <c r="L599">
        <v>617.06833500000005</v>
      </c>
      <c r="M599" t="s">
        <v>4</v>
      </c>
      <c r="N599">
        <v>204.21684099999999</v>
      </c>
      <c r="O599">
        <v>3.5644330000000002</v>
      </c>
      <c r="P599" t="s">
        <v>5</v>
      </c>
      <c r="Q599">
        <v>306.21229599999998</v>
      </c>
      <c r="R599">
        <v>6.618741</v>
      </c>
      <c r="S599" t="s">
        <v>6</v>
      </c>
      <c r="T599">
        <v>102.89240700000001</v>
      </c>
      <c r="U599">
        <v>0.78581100000000004</v>
      </c>
      <c r="V599" t="s">
        <v>7</v>
      </c>
      <c r="W599">
        <v>62.653064999999998</v>
      </c>
      <c r="X599">
        <v>0.73125099999999998</v>
      </c>
      <c r="Y599" t="s">
        <v>8</v>
      </c>
      <c r="Z599">
        <v>114.290418</v>
      </c>
      <c r="AA599">
        <v>0.96359300000000003</v>
      </c>
      <c r="AB599" t="s">
        <v>9</v>
      </c>
      <c r="AC599">
        <v>3471.0671969999999</v>
      </c>
      <c r="AD599">
        <v>454.168519</v>
      </c>
      <c r="AE599" t="s">
        <v>10</v>
      </c>
      <c r="AF599">
        <v>0.161136</v>
      </c>
      <c r="AG599">
        <v>1.46E-4</v>
      </c>
      <c r="AH599" t="s">
        <v>11</v>
      </c>
      <c r="AI599">
        <v>0.83969000000000005</v>
      </c>
      <c r="AJ599">
        <v>8.2999999999999998E-5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4319.6376369999998</v>
      </c>
      <c r="I600">
        <v>683.98094600000002</v>
      </c>
      <c r="J600" t="s">
        <v>3</v>
      </c>
      <c r="K600">
        <v>4224.1705080000002</v>
      </c>
      <c r="L600">
        <v>635.26824799999997</v>
      </c>
      <c r="M600" t="s">
        <v>4</v>
      </c>
      <c r="N600">
        <v>215.40843899999999</v>
      </c>
      <c r="O600">
        <v>3.4980889999999998</v>
      </c>
      <c r="P600" t="s">
        <v>5</v>
      </c>
      <c r="Q600">
        <v>323.19252599999999</v>
      </c>
      <c r="R600">
        <v>7.1216340000000002</v>
      </c>
      <c r="S600" t="s">
        <v>6</v>
      </c>
      <c r="T600">
        <v>108.586043</v>
      </c>
      <c r="U600">
        <v>0.87473000000000001</v>
      </c>
      <c r="V600" t="s">
        <v>7</v>
      </c>
      <c r="W600">
        <v>66.130837</v>
      </c>
      <c r="X600">
        <v>0.76375400000000004</v>
      </c>
      <c r="Y600" t="s">
        <v>8</v>
      </c>
      <c r="Z600">
        <v>120.63148</v>
      </c>
      <c r="AA600">
        <v>1.016095</v>
      </c>
      <c r="AB600" t="s">
        <v>9</v>
      </c>
      <c r="AC600">
        <v>3663.6645210000001</v>
      </c>
      <c r="AD600">
        <v>471.370429</v>
      </c>
      <c r="AE600" t="s">
        <v>10</v>
      </c>
      <c r="AF600">
        <v>0.16105</v>
      </c>
      <c r="AG600">
        <v>1.4799999999999999E-4</v>
      </c>
      <c r="AH600" t="s">
        <v>11</v>
      </c>
      <c r="AI600">
        <v>0.83974800000000005</v>
      </c>
      <c r="AJ600">
        <v>8.2999999999999998E-5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4547.1269730000004</v>
      </c>
      <c r="I601">
        <v>735.37656900000002</v>
      </c>
      <c r="J601" t="s">
        <v>3</v>
      </c>
      <c r="K601">
        <v>4446.6287789999997</v>
      </c>
      <c r="L601">
        <v>681.39385000000004</v>
      </c>
      <c r="M601" t="s">
        <v>4</v>
      </c>
      <c r="N601">
        <v>226.760088</v>
      </c>
      <c r="O601">
        <v>4.0784440000000002</v>
      </c>
      <c r="P601" t="s">
        <v>5</v>
      </c>
      <c r="Q601">
        <v>340.21488099999999</v>
      </c>
      <c r="R601">
        <v>7.3454319999999997</v>
      </c>
      <c r="S601" t="s">
        <v>6</v>
      </c>
      <c r="T601">
        <v>114.299595</v>
      </c>
      <c r="U601">
        <v>0.90145799999999998</v>
      </c>
      <c r="V601" t="s">
        <v>7</v>
      </c>
      <c r="W601">
        <v>69.601740000000007</v>
      </c>
      <c r="X601">
        <v>0.81598499999999996</v>
      </c>
      <c r="Y601" t="s">
        <v>8</v>
      </c>
      <c r="Z601">
        <v>126.999281</v>
      </c>
      <c r="AA601">
        <v>1.0603750000000001</v>
      </c>
      <c r="AB601" t="s">
        <v>9</v>
      </c>
      <c r="AC601">
        <v>3856.5713620000001</v>
      </c>
      <c r="AD601">
        <v>504.03778699999998</v>
      </c>
      <c r="AE601" t="s">
        <v>10</v>
      </c>
      <c r="AF601">
        <v>0.16011500000000001</v>
      </c>
      <c r="AG601">
        <v>1.4200000000000001E-4</v>
      </c>
      <c r="AH601" t="s">
        <v>11</v>
      </c>
      <c r="AI601">
        <v>0.83980399999999999</v>
      </c>
      <c r="AJ601">
        <v>8.2000000000000001E-5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215.87027</v>
      </c>
      <c r="I622">
        <v>31.281865</v>
      </c>
      <c r="J622" t="s">
        <v>3</v>
      </c>
      <c r="K622">
        <v>210.95054099999999</v>
      </c>
      <c r="L622">
        <v>29.636490999999999</v>
      </c>
      <c r="M622" t="s">
        <v>4</v>
      </c>
      <c r="N622">
        <v>11.25874</v>
      </c>
      <c r="O622">
        <v>0.219084</v>
      </c>
      <c r="P622" t="s">
        <v>5</v>
      </c>
      <c r="Q622">
        <v>0</v>
      </c>
      <c r="R622">
        <v>0</v>
      </c>
      <c r="S622" t="s">
        <v>6</v>
      </c>
      <c r="T622">
        <v>5.5642860000000001</v>
      </c>
      <c r="U622">
        <v>3.3784000000000002E-2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0.17945700000000001</v>
      </c>
      <c r="AD622">
        <v>1.3100000000000001E-4</v>
      </c>
      <c r="AE622" t="s">
        <v>10</v>
      </c>
      <c r="AF622">
        <v>0</v>
      </c>
      <c r="AG622">
        <v>0</v>
      </c>
      <c r="AH622" t="s">
        <v>11</v>
      </c>
      <c r="AI622">
        <v>0.81534600000000002</v>
      </c>
      <c r="AJ622">
        <v>1.54E-4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431.417599</v>
      </c>
      <c r="I623">
        <v>69.519942</v>
      </c>
      <c r="J623" t="s">
        <v>3</v>
      </c>
      <c r="K623">
        <v>421.61007799999999</v>
      </c>
      <c r="L623">
        <v>65.308559000000002</v>
      </c>
      <c r="M623" t="s">
        <v>4</v>
      </c>
      <c r="N623">
        <v>22.539636000000002</v>
      </c>
      <c r="O623">
        <v>0.36218899999999998</v>
      </c>
      <c r="P623" t="s">
        <v>5</v>
      </c>
      <c r="Q623">
        <v>0</v>
      </c>
      <c r="R623">
        <v>0</v>
      </c>
      <c r="S623" t="s">
        <v>6</v>
      </c>
      <c r="T623">
        <v>11.134439</v>
      </c>
      <c r="U623">
        <v>6.6544000000000006E-2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0.17530200000000001</v>
      </c>
      <c r="AD623">
        <v>1.08E-4</v>
      </c>
      <c r="AE623" t="s">
        <v>10</v>
      </c>
      <c r="AF623">
        <v>0</v>
      </c>
      <c r="AG623">
        <v>0</v>
      </c>
      <c r="AH623" t="s">
        <v>11</v>
      </c>
      <c r="AI623">
        <v>0.82230599999999998</v>
      </c>
      <c r="AJ623">
        <v>2.0699999999999999E-4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647.28691800000001</v>
      </c>
      <c r="I624">
        <v>80.808833000000007</v>
      </c>
      <c r="J624" t="s">
        <v>3</v>
      </c>
      <c r="K624">
        <v>632.57490099999995</v>
      </c>
      <c r="L624">
        <v>75.723951999999997</v>
      </c>
      <c r="M624" t="s">
        <v>4</v>
      </c>
      <c r="N624">
        <v>33.893192999999997</v>
      </c>
      <c r="O624">
        <v>0.45406999999999997</v>
      </c>
      <c r="P624" t="s">
        <v>5</v>
      </c>
      <c r="Q624">
        <v>0</v>
      </c>
      <c r="R624">
        <v>0</v>
      </c>
      <c r="S624" t="s">
        <v>6</v>
      </c>
      <c r="T624">
        <v>16.727088999999999</v>
      </c>
      <c r="U624">
        <v>8.1781999999999994E-2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0.174091</v>
      </c>
      <c r="AD624">
        <v>1.12E-4</v>
      </c>
      <c r="AE624" t="s">
        <v>10</v>
      </c>
      <c r="AF624">
        <v>0</v>
      </c>
      <c r="AG624">
        <v>0</v>
      </c>
      <c r="AH624" t="s">
        <v>11</v>
      </c>
      <c r="AI624">
        <v>0.82645599999999997</v>
      </c>
      <c r="AJ624">
        <v>1.7100000000000001E-4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863.11629500000004</v>
      </c>
      <c r="I625">
        <v>111.499599</v>
      </c>
      <c r="J625" t="s">
        <v>3</v>
      </c>
      <c r="K625">
        <v>843.49729400000001</v>
      </c>
      <c r="L625">
        <v>103.512579</v>
      </c>
      <c r="M625" t="s">
        <v>4</v>
      </c>
      <c r="N625">
        <v>45.313299999999998</v>
      </c>
      <c r="O625">
        <v>0.75559100000000001</v>
      </c>
      <c r="P625" t="s">
        <v>5</v>
      </c>
      <c r="Q625">
        <v>0</v>
      </c>
      <c r="R625">
        <v>0</v>
      </c>
      <c r="S625" t="s">
        <v>6</v>
      </c>
      <c r="T625">
        <v>22.308682000000001</v>
      </c>
      <c r="U625">
        <v>0.124736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0.17240900000000001</v>
      </c>
      <c r="AD625">
        <v>1.22E-4</v>
      </c>
      <c r="AE625" t="s">
        <v>10</v>
      </c>
      <c r="AF625">
        <v>0</v>
      </c>
      <c r="AG625">
        <v>0</v>
      </c>
      <c r="AH625" t="s">
        <v>11</v>
      </c>
      <c r="AI625">
        <v>0.82888200000000001</v>
      </c>
      <c r="AJ625">
        <v>1.6899999999999999E-4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1078.835198</v>
      </c>
      <c r="I626">
        <v>129.95947200000001</v>
      </c>
      <c r="J626" t="s">
        <v>3</v>
      </c>
      <c r="K626">
        <v>1054.3042680000001</v>
      </c>
      <c r="L626">
        <v>120.548204</v>
      </c>
      <c r="M626" t="s">
        <v>4</v>
      </c>
      <c r="N626">
        <v>56.661948000000002</v>
      </c>
      <c r="O626">
        <v>0.98754299999999995</v>
      </c>
      <c r="P626" t="s">
        <v>5</v>
      </c>
      <c r="Q626">
        <v>0</v>
      </c>
      <c r="R626">
        <v>0</v>
      </c>
      <c r="S626" t="s">
        <v>6</v>
      </c>
      <c r="T626">
        <v>27.899384000000001</v>
      </c>
      <c r="U626">
        <v>0.13090299999999999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0.17188899999999999</v>
      </c>
      <c r="AD626">
        <v>1.22E-4</v>
      </c>
      <c r="AE626" t="s">
        <v>10</v>
      </c>
      <c r="AF626">
        <v>0</v>
      </c>
      <c r="AG626">
        <v>0</v>
      </c>
      <c r="AH626" t="s">
        <v>11</v>
      </c>
      <c r="AI626">
        <v>0.83158399999999999</v>
      </c>
      <c r="AJ626">
        <v>1.3100000000000001E-4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1295.1569460000001</v>
      </c>
      <c r="I627">
        <v>191.58364900000001</v>
      </c>
      <c r="J627" t="s">
        <v>3</v>
      </c>
      <c r="K627">
        <v>1265.7464990000001</v>
      </c>
      <c r="L627">
        <v>177.60858400000001</v>
      </c>
      <c r="M627" t="s">
        <v>4</v>
      </c>
      <c r="N627">
        <v>68.059648999999993</v>
      </c>
      <c r="O627">
        <v>1.3962509999999999</v>
      </c>
      <c r="P627" t="s">
        <v>5</v>
      </c>
      <c r="Q627">
        <v>0</v>
      </c>
      <c r="R627">
        <v>0</v>
      </c>
      <c r="S627" t="s">
        <v>6</v>
      </c>
      <c r="T627">
        <v>33.507154</v>
      </c>
      <c r="U627">
        <v>0.20460700000000001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0.16970299999999999</v>
      </c>
      <c r="AD627">
        <v>1.4300000000000001E-4</v>
      </c>
      <c r="AE627" t="s">
        <v>10</v>
      </c>
      <c r="AF627">
        <v>0</v>
      </c>
      <c r="AG627">
        <v>0</v>
      </c>
      <c r="AH627" t="s">
        <v>11</v>
      </c>
      <c r="AI627">
        <v>0.83349799999999996</v>
      </c>
      <c r="AJ627">
        <v>1.3100000000000001E-4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1511.6995340000001</v>
      </c>
      <c r="I628">
        <v>201.21530999999999</v>
      </c>
      <c r="J628" t="s">
        <v>3</v>
      </c>
      <c r="K628">
        <v>1477.358354</v>
      </c>
      <c r="L628">
        <v>187.68302700000001</v>
      </c>
      <c r="M628" t="s">
        <v>4</v>
      </c>
      <c r="N628">
        <v>79.489598999999998</v>
      </c>
      <c r="O628">
        <v>1.44052</v>
      </c>
      <c r="P628" t="s">
        <v>5</v>
      </c>
      <c r="Q628">
        <v>0</v>
      </c>
      <c r="R628">
        <v>0</v>
      </c>
      <c r="S628" t="s">
        <v>6</v>
      </c>
      <c r="T628">
        <v>39.116261999999999</v>
      </c>
      <c r="U628">
        <v>0.23338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0.16859299999999999</v>
      </c>
      <c r="AD628">
        <v>1.5100000000000001E-4</v>
      </c>
      <c r="AE628" t="s">
        <v>10</v>
      </c>
      <c r="AF628">
        <v>0</v>
      </c>
      <c r="AG628">
        <v>0</v>
      </c>
      <c r="AH628" t="s">
        <v>11</v>
      </c>
      <c r="AI628">
        <v>0.83434399999999997</v>
      </c>
      <c r="AJ628">
        <v>1.17E-4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1727.720264</v>
      </c>
      <c r="I629">
        <v>227.59889899999999</v>
      </c>
      <c r="J629" t="s">
        <v>3</v>
      </c>
      <c r="K629">
        <v>1688.43751</v>
      </c>
      <c r="L629">
        <v>211.53373099999999</v>
      </c>
      <c r="M629" t="s">
        <v>4</v>
      </c>
      <c r="N629">
        <v>90.776715999999993</v>
      </c>
      <c r="O629">
        <v>1.5674189999999999</v>
      </c>
      <c r="P629" t="s">
        <v>5</v>
      </c>
      <c r="Q629">
        <v>0</v>
      </c>
      <c r="R629">
        <v>0</v>
      </c>
      <c r="S629" t="s">
        <v>6</v>
      </c>
      <c r="T629">
        <v>44.694791000000002</v>
      </c>
      <c r="U629">
        <v>0.249027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0.16826199999999999</v>
      </c>
      <c r="AD629">
        <v>1.5899999999999999E-4</v>
      </c>
      <c r="AE629" t="s">
        <v>10</v>
      </c>
      <c r="AF629">
        <v>0</v>
      </c>
      <c r="AG629">
        <v>0</v>
      </c>
      <c r="AH629" t="s">
        <v>11</v>
      </c>
      <c r="AI629">
        <v>0.83597299999999997</v>
      </c>
      <c r="AJ629">
        <v>1.0900000000000001E-4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1943.363345</v>
      </c>
      <c r="I630">
        <v>279.64340399999998</v>
      </c>
      <c r="J630" t="s">
        <v>3</v>
      </c>
      <c r="K630">
        <v>1899.1608249999999</v>
      </c>
      <c r="L630">
        <v>260.21643799999998</v>
      </c>
      <c r="M630" t="s">
        <v>4</v>
      </c>
      <c r="N630">
        <v>102.11187</v>
      </c>
      <c r="O630">
        <v>2.0816789999999998</v>
      </c>
      <c r="P630" t="s">
        <v>5</v>
      </c>
      <c r="Q630">
        <v>0</v>
      </c>
      <c r="R630">
        <v>0</v>
      </c>
      <c r="S630" t="s">
        <v>6</v>
      </c>
      <c r="T630">
        <v>50.279139000000001</v>
      </c>
      <c r="U630">
        <v>0.29126200000000002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0.16683400000000001</v>
      </c>
      <c r="AD630">
        <v>1.6699999999999999E-4</v>
      </c>
      <c r="AE630" t="s">
        <v>10</v>
      </c>
      <c r="AF630">
        <v>0</v>
      </c>
      <c r="AG630">
        <v>0</v>
      </c>
      <c r="AH630" t="s">
        <v>11</v>
      </c>
      <c r="AI630">
        <v>0.83725000000000005</v>
      </c>
      <c r="AJ630">
        <v>8.1000000000000004E-5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2159.7882570000002</v>
      </c>
      <c r="I631">
        <v>286.570944</v>
      </c>
      <c r="J631" t="s">
        <v>3</v>
      </c>
      <c r="K631">
        <v>2110.6721870000001</v>
      </c>
      <c r="L631">
        <v>264.90515299999998</v>
      </c>
      <c r="M631" t="s">
        <v>4</v>
      </c>
      <c r="N631">
        <v>113.47870399999999</v>
      </c>
      <c r="O631">
        <v>2.0852759999999999</v>
      </c>
      <c r="P631" t="s">
        <v>5</v>
      </c>
      <c r="Q631">
        <v>0</v>
      </c>
      <c r="R631">
        <v>0</v>
      </c>
      <c r="S631" t="s">
        <v>6</v>
      </c>
      <c r="T631">
        <v>55.884292000000002</v>
      </c>
      <c r="U631">
        <v>0.28119499999999997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0.166462</v>
      </c>
      <c r="AD631">
        <v>1.7100000000000001E-4</v>
      </c>
      <c r="AE631" t="s">
        <v>10</v>
      </c>
      <c r="AF631">
        <v>0</v>
      </c>
      <c r="AG631">
        <v>0</v>
      </c>
      <c r="AH631" t="s">
        <v>11</v>
      </c>
      <c r="AI631">
        <v>0.837341</v>
      </c>
      <c r="AJ631">
        <v>8.1000000000000004E-5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2375.7980659999998</v>
      </c>
      <c r="I632">
        <v>324.65596299999999</v>
      </c>
      <c r="J632" t="s">
        <v>3</v>
      </c>
      <c r="K632">
        <v>2321.7588620000001</v>
      </c>
      <c r="L632">
        <v>299.51784300000003</v>
      </c>
      <c r="M632" t="s">
        <v>4</v>
      </c>
      <c r="N632">
        <v>124.846198</v>
      </c>
      <c r="O632">
        <v>2.2812939999999999</v>
      </c>
      <c r="P632" t="s">
        <v>5</v>
      </c>
      <c r="Q632">
        <v>0</v>
      </c>
      <c r="R632">
        <v>0</v>
      </c>
      <c r="S632" t="s">
        <v>6</v>
      </c>
      <c r="T632">
        <v>61.469453999999999</v>
      </c>
      <c r="U632">
        <v>0.28531400000000001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0.166462</v>
      </c>
      <c r="AD632">
        <v>1.7100000000000001E-4</v>
      </c>
      <c r="AE632" t="s">
        <v>10</v>
      </c>
      <c r="AF632">
        <v>0</v>
      </c>
      <c r="AG632">
        <v>0</v>
      </c>
      <c r="AH632" t="s">
        <v>11</v>
      </c>
      <c r="AI632">
        <v>0.83837300000000003</v>
      </c>
      <c r="AJ632">
        <v>7.7000000000000001E-5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2590.5761520000001</v>
      </c>
      <c r="I633">
        <v>360.24325199999998</v>
      </c>
      <c r="J633" t="s">
        <v>3</v>
      </c>
      <c r="K633">
        <v>2531.662554</v>
      </c>
      <c r="L633">
        <v>333.22466700000001</v>
      </c>
      <c r="M633" t="s">
        <v>4</v>
      </c>
      <c r="N633">
        <v>136.122039</v>
      </c>
      <c r="O633">
        <v>2.4487209999999999</v>
      </c>
      <c r="P633" t="s">
        <v>5</v>
      </c>
      <c r="Q633">
        <v>0</v>
      </c>
      <c r="R633">
        <v>0</v>
      </c>
      <c r="S633" t="s">
        <v>6</v>
      </c>
      <c r="T633">
        <v>67.019981000000001</v>
      </c>
      <c r="U633">
        <v>0.32752399999999998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0.16520699999999999</v>
      </c>
      <c r="AD633">
        <v>1.7899999999999999E-4</v>
      </c>
      <c r="AE633" t="s">
        <v>10</v>
      </c>
      <c r="AF633">
        <v>0</v>
      </c>
      <c r="AG633">
        <v>0</v>
      </c>
      <c r="AH633" t="s">
        <v>11</v>
      </c>
      <c r="AI633">
        <v>0.83852400000000005</v>
      </c>
      <c r="AJ633">
        <v>7.4999999999999993E-5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2805.548569</v>
      </c>
      <c r="I634">
        <v>367.53630800000002</v>
      </c>
      <c r="J634" t="s">
        <v>3</v>
      </c>
      <c r="K634">
        <v>2741.7394429999999</v>
      </c>
      <c r="L634">
        <v>339.64097400000003</v>
      </c>
      <c r="M634" t="s">
        <v>4</v>
      </c>
      <c r="N634">
        <v>147.45292699999999</v>
      </c>
      <c r="O634">
        <v>2.4449999999999998</v>
      </c>
      <c r="P634" t="s">
        <v>5</v>
      </c>
      <c r="Q634">
        <v>0</v>
      </c>
      <c r="R634">
        <v>0</v>
      </c>
      <c r="S634" t="s">
        <v>6</v>
      </c>
      <c r="T634">
        <v>72.550015999999999</v>
      </c>
      <c r="U634">
        <v>0.35598600000000002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0.16398699999999999</v>
      </c>
      <c r="AD634">
        <v>1.8200000000000001E-4</v>
      </c>
      <c r="AE634" t="s">
        <v>10</v>
      </c>
      <c r="AF634">
        <v>0</v>
      </c>
      <c r="AG634">
        <v>0</v>
      </c>
      <c r="AH634" t="s">
        <v>11</v>
      </c>
      <c r="AI634">
        <v>0.83953299999999997</v>
      </c>
      <c r="AJ634">
        <v>9.3999999999999994E-5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3022.0038279999999</v>
      </c>
      <c r="I635">
        <v>387.22299600000002</v>
      </c>
      <c r="J635" t="s">
        <v>3</v>
      </c>
      <c r="K635">
        <v>2953.2421730000001</v>
      </c>
      <c r="L635">
        <v>359.43313899999998</v>
      </c>
      <c r="M635" t="s">
        <v>4</v>
      </c>
      <c r="N635">
        <v>158.83150000000001</v>
      </c>
      <c r="O635">
        <v>2.6525660000000002</v>
      </c>
      <c r="P635" t="s">
        <v>5</v>
      </c>
      <c r="Q635">
        <v>0</v>
      </c>
      <c r="R635">
        <v>0</v>
      </c>
      <c r="S635" t="s">
        <v>6</v>
      </c>
      <c r="T635">
        <v>78.142347000000001</v>
      </c>
      <c r="U635">
        <v>0.405032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0.16317699999999999</v>
      </c>
      <c r="AD635">
        <v>1.8699999999999999E-4</v>
      </c>
      <c r="AE635" t="s">
        <v>10</v>
      </c>
      <c r="AF635">
        <v>0</v>
      </c>
      <c r="AG635">
        <v>0</v>
      </c>
      <c r="AH635" t="s">
        <v>11</v>
      </c>
      <c r="AI635">
        <v>0.83953299999999997</v>
      </c>
      <c r="AJ635">
        <v>9.3999999999999994E-5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3237.6310450000001</v>
      </c>
      <c r="I636">
        <v>451.83374800000001</v>
      </c>
      <c r="J636" t="s">
        <v>3</v>
      </c>
      <c r="K636">
        <v>3164.015625</v>
      </c>
      <c r="L636">
        <v>421.75008400000002</v>
      </c>
      <c r="M636" t="s">
        <v>4</v>
      </c>
      <c r="N636">
        <v>170.09815699999999</v>
      </c>
      <c r="O636">
        <v>2.7662260000000001</v>
      </c>
      <c r="P636" t="s">
        <v>5</v>
      </c>
      <c r="Q636">
        <v>0</v>
      </c>
      <c r="R636">
        <v>0</v>
      </c>
      <c r="S636" t="s">
        <v>6</v>
      </c>
      <c r="T636">
        <v>83.712267999999995</v>
      </c>
      <c r="U636">
        <v>0.498747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0.16317699999999999</v>
      </c>
      <c r="AD636">
        <v>1.8699999999999999E-4</v>
      </c>
      <c r="AE636" t="s">
        <v>10</v>
      </c>
      <c r="AF636">
        <v>0</v>
      </c>
      <c r="AG636">
        <v>0</v>
      </c>
      <c r="AH636" t="s">
        <v>11</v>
      </c>
      <c r="AI636">
        <v>0.83955999999999997</v>
      </c>
      <c r="AJ636">
        <v>9.3999999999999994E-5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3453.4542240000001</v>
      </c>
      <c r="I637">
        <v>499.47082399999999</v>
      </c>
      <c r="J637" t="s">
        <v>3</v>
      </c>
      <c r="K637">
        <v>3374.9461620000002</v>
      </c>
      <c r="L637">
        <v>464.01485500000001</v>
      </c>
      <c r="M637" t="s">
        <v>4</v>
      </c>
      <c r="N637">
        <v>181.48533699999999</v>
      </c>
      <c r="O637">
        <v>3.4855010000000002</v>
      </c>
      <c r="P637" t="s">
        <v>5</v>
      </c>
      <c r="Q637">
        <v>0</v>
      </c>
      <c r="R637">
        <v>0</v>
      </c>
      <c r="S637" t="s">
        <v>6</v>
      </c>
      <c r="T637">
        <v>89.285557999999995</v>
      </c>
      <c r="U637">
        <v>0.52796100000000001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0.162776</v>
      </c>
      <c r="AD637">
        <v>1.83E-4</v>
      </c>
      <c r="AE637" t="s">
        <v>10</v>
      </c>
      <c r="AF637">
        <v>0</v>
      </c>
      <c r="AG637">
        <v>0</v>
      </c>
      <c r="AH637" t="s">
        <v>11</v>
      </c>
      <c r="AI637">
        <v>0.83957300000000001</v>
      </c>
      <c r="AJ637">
        <v>9.3999999999999994E-5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3669.0665669999998</v>
      </c>
      <c r="I638">
        <v>568.81223199999999</v>
      </c>
      <c r="J638" t="s">
        <v>3</v>
      </c>
      <c r="K638">
        <v>3585.6952249999999</v>
      </c>
      <c r="L638">
        <v>526.53178300000002</v>
      </c>
      <c r="M638" t="s">
        <v>4</v>
      </c>
      <c r="N638">
        <v>192.81851900000001</v>
      </c>
      <c r="O638">
        <v>3.607723</v>
      </c>
      <c r="P638" t="s">
        <v>5</v>
      </c>
      <c r="Q638">
        <v>0</v>
      </c>
      <c r="R638">
        <v>0</v>
      </c>
      <c r="S638" t="s">
        <v>6</v>
      </c>
      <c r="T638">
        <v>94.857311999999993</v>
      </c>
      <c r="U638">
        <v>0.58094599999999996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0.16251499999999999</v>
      </c>
      <c r="AD638">
        <v>1.8100000000000001E-4</v>
      </c>
      <c r="AE638" t="s">
        <v>10</v>
      </c>
      <c r="AF638">
        <v>0</v>
      </c>
      <c r="AG638">
        <v>0</v>
      </c>
      <c r="AH638" t="s">
        <v>11</v>
      </c>
      <c r="AI638">
        <v>0.83975900000000003</v>
      </c>
      <c r="AJ638">
        <v>9.1000000000000003E-5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3884.468687</v>
      </c>
      <c r="I639">
        <v>637.44542000000001</v>
      </c>
      <c r="J639" t="s">
        <v>3</v>
      </c>
      <c r="K639">
        <v>3796.2224799999999</v>
      </c>
      <c r="L639">
        <v>589.31229800000006</v>
      </c>
      <c r="M639" t="s">
        <v>4</v>
      </c>
      <c r="N639">
        <v>204.09784200000001</v>
      </c>
      <c r="O639">
        <v>4.2686070000000003</v>
      </c>
      <c r="P639" t="s">
        <v>5</v>
      </c>
      <c r="Q639">
        <v>0</v>
      </c>
      <c r="R639">
        <v>0</v>
      </c>
      <c r="S639" t="s">
        <v>6</v>
      </c>
      <c r="T639">
        <v>100.41814599999999</v>
      </c>
      <c r="U639">
        <v>0.64669699999999997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0.16192200000000001</v>
      </c>
      <c r="AD639">
        <v>1.8000000000000001E-4</v>
      </c>
      <c r="AE639" t="s">
        <v>10</v>
      </c>
      <c r="AF639">
        <v>0</v>
      </c>
      <c r="AG639">
        <v>0</v>
      </c>
      <c r="AH639" t="s">
        <v>11</v>
      </c>
      <c r="AI639">
        <v>0.84100399999999997</v>
      </c>
      <c r="AJ639">
        <v>1.05E-4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4100.607368</v>
      </c>
      <c r="I640">
        <v>647.40590199999997</v>
      </c>
      <c r="J640" t="s">
        <v>3</v>
      </c>
      <c r="K640">
        <v>4007.442607</v>
      </c>
      <c r="L640">
        <v>598.41030899999998</v>
      </c>
      <c r="M640" t="s">
        <v>4</v>
      </c>
      <c r="N640">
        <v>215.47545299999999</v>
      </c>
      <c r="O640">
        <v>4.4990750000000004</v>
      </c>
      <c r="P640" t="s">
        <v>5</v>
      </c>
      <c r="Q640">
        <v>0</v>
      </c>
      <c r="R640">
        <v>0</v>
      </c>
      <c r="S640" t="s">
        <v>6</v>
      </c>
      <c r="T640">
        <v>105.973225</v>
      </c>
      <c r="U640">
        <v>0.67160799999999998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0.16192200000000001</v>
      </c>
      <c r="AD640">
        <v>1.8000000000000001E-4</v>
      </c>
      <c r="AE640" t="s">
        <v>10</v>
      </c>
      <c r="AF640">
        <v>0</v>
      </c>
      <c r="AG640">
        <v>0</v>
      </c>
      <c r="AH640" t="s">
        <v>11</v>
      </c>
      <c r="AI640">
        <v>0.84160299999999999</v>
      </c>
      <c r="AJ640">
        <v>1.11E-4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4315.9446879999996</v>
      </c>
      <c r="I641">
        <v>679.48638700000004</v>
      </c>
      <c r="J641" t="s">
        <v>3</v>
      </c>
      <c r="K641">
        <v>4217.8718360000003</v>
      </c>
      <c r="L641">
        <v>628.97082399999999</v>
      </c>
      <c r="M641" t="s">
        <v>4</v>
      </c>
      <c r="N641">
        <v>226.7586</v>
      </c>
      <c r="O641">
        <v>4.3300270000000003</v>
      </c>
      <c r="P641" t="s">
        <v>5</v>
      </c>
      <c r="Q641">
        <v>0</v>
      </c>
      <c r="R641">
        <v>0</v>
      </c>
      <c r="S641" t="s">
        <v>6</v>
      </c>
      <c r="T641">
        <v>111.527795</v>
      </c>
      <c r="U641">
        <v>0.70919500000000002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0.160187</v>
      </c>
      <c r="AD641">
        <v>1.6799999999999999E-4</v>
      </c>
      <c r="AE641" t="s">
        <v>10</v>
      </c>
      <c r="AF641">
        <v>0</v>
      </c>
      <c r="AG641">
        <v>0</v>
      </c>
      <c r="AH641" t="s">
        <v>11</v>
      </c>
      <c r="AI641">
        <v>0.84160900000000005</v>
      </c>
      <c r="AJ641">
        <v>1.11E-4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228.413723</v>
      </c>
      <c r="I642">
        <v>26.002925999999999</v>
      </c>
      <c r="J642" t="s">
        <v>3</v>
      </c>
      <c r="K642">
        <v>223.242166</v>
      </c>
      <c r="L642">
        <v>24.708051999999999</v>
      </c>
      <c r="M642" t="s">
        <v>4</v>
      </c>
      <c r="N642">
        <v>11.36543</v>
      </c>
      <c r="O642">
        <v>0.15515000000000001</v>
      </c>
      <c r="P642" t="s">
        <v>5</v>
      </c>
      <c r="Q642">
        <v>16.991160000000001</v>
      </c>
      <c r="R642">
        <v>0.20521300000000001</v>
      </c>
      <c r="S642" t="s">
        <v>6</v>
      </c>
      <c r="T642">
        <v>5.6927180000000002</v>
      </c>
      <c r="U642">
        <v>2.4126999999999999E-2</v>
      </c>
      <c r="V642" t="s">
        <v>7</v>
      </c>
      <c r="W642">
        <v>3.4915919999999998</v>
      </c>
      <c r="X642">
        <v>2.2950999999999999E-2</v>
      </c>
      <c r="Y642" t="s">
        <v>8</v>
      </c>
      <c r="Z642">
        <v>6.3461740000000004</v>
      </c>
      <c r="AA642">
        <v>2.6244E-2</v>
      </c>
      <c r="AB642" t="s">
        <v>9</v>
      </c>
      <c r="AC642">
        <v>193.73460800000001</v>
      </c>
      <c r="AD642">
        <v>18.325272999999999</v>
      </c>
      <c r="AE642" t="s">
        <v>10</v>
      </c>
      <c r="AF642">
        <v>0.18016799999999999</v>
      </c>
      <c r="AG642">
        <v>2.8E-5</v>
      </c>
      <c r="AH642" t="s">
        <v>11</v>
      </c>
      <c r="AI642">
        <v>0.81470799999999999</v>
      </c>
      <c r="AJ642">
        <v>1.6899999999999999E-4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456.91281400000003</v>
      </c>
      <c r="I643">
        <v>45.574820000000003</v>
      </c>
      <c r="J643" t="s">
        <v>3</v>
      </c>
      <c r="K643">
        <v>446.62368800000002</v>
      </c>
      <c r="L643">
        <v>43.830033999999998</v>
      </c>
      <c r="M643" t="s">
        <v>4</v>
      </c>
      <c r="N643">
        <v>22.737041999999999</v>
      </c>
      <c r="O643">
        <v>0.32189400000000001</v>
      </c>
      <c r="P643" t="s">
        <v>5</v>
      </c>
      <c r="Q643">
        <v>34.056736000000001</v>
      </c>
      <c r="R643">
        <v>0.48844900000000002</v>
      </c>
      <c r="S643" t="s">
        <v>6</v>
      </c>
      <c r="T643">
        <v>11.407603</v>
      </c>
      <c r="U643">
        <v>5.1182999999999999E-2</v>
      </c>
      <c r="V643" t="s">
        <v>7</v>
      </c>
      <c r="W643">
        <v>6.9935640000000001</v>
      </c>
      <c r="X643">
        <v>6.2356000000000002E-2</v>
      </c>
      <c r="Y643" t="s">
        <v>8</v>
      </c>
      <c r="Z643">
        <v>12.715982</v>
      </c>
      <c r="AA643">
        <v>6.5994999999999998E-2</v>
      </c>
      <c r="AB643" t="s">
        <v>9</v>
      </c>
      <c r="AC643">
        <v>387.53233</v>
      </c>
      <c r="AD643">
        <v>32.317664000000001</v>
      </c>
      <c r="AE643" t="s">
        <v>10</v>
      </c>
      <c r="AF643">
        <v>0.177315</v>
      </c>
      <c r="AG643">
        <v>4.8000000000000001E-5</v>
      </c>
      <c r="AH643" t="s">
        <v>11</v>
      </c>
      <c r="AI643">
        <v>0.81871300000000002</v>
      </c>
      <c r="AJ643">
        <v>1.95E-4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683.74154199999998</v>
      </c>
      <c r="I644">
        <v>71.452028999999996</v>
      </c>
      <c r="J644" t="s">
        <v>3</v>
      </c>
      <c r="K644">
        <v>668.41266199999995</v>
      </c>
      <c r="L644">
        <v>68.395437999999999</v>
      </c>
      <c r="M644" t="s">
        <v>4</v>
      </c>
      <c r="N644">
        <v>33.991954999999997</v>
      </c>
      <c r="O644">
        <v>0.517822</v>
      </c>
      <c r="P644" t="s">
        <v>5</v>
      </c>
      <c r="Q644">
        <v>50.991875</v>
      </c>
      <c r="R644">
        <v>0.75148300000000001</v>
      </c>
      <c r="S644" t="s">
        <v>6</v>
      </c>
      <c r="T644">
        <v>17.091453000000001</v>
      </c>
      <c r="U644">
        <v>7.9840999999999995E-2</v>
      </c>
      <c r="V644" t="s">
        <v>7</v>
      </c>
      <c r="W644">
        <v>10.464382000000001</v>
      </c>
      <c r="X644">
        <v>9.6459000000000003E-2</v>
      </c>
      <c r="Y644" t="s">
        <v>8</v>
      </c>
      <c r="Z644">
        <v>19.037466999999999</v>
      </c>
      <c r="AA644">
        <v>0.10341</v>
      </c>
      <c r="AB644" t="s">
        <v>9</v>
      </c>
      <c r="AC644">
        <v>579.99622099999999</v>
      </c>
      <c r="AD644">
        <v>50.939591</v>
      </c>
      <c r="AE644" t="s">
        <v>10</v>
      </c>
      <c r="AF644">
        <v>0.17488600000000001</v>
      </c>
      <c r="AG644">
        <v>7.3999999999999996E-5</v>
      </c>
      <c r="AH644" t="s">
        <v>11</v>
      </c>
      <c r="AI644">
        <v>0.824461</v>
      </c>
      <c r="AJ644">
        <v>2.02E-4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911.006709</v>
      </c>
      <c r="I645">
        <v>101.627278</v>
      </c>
      <c r="J645" t="s">
        <v>3</v>
      </c>
      <c r="K645">
        <v>890.67796399999997</v>
      </c>
      <c r="L645">
        <v>96.706328999999997</v>
      </c>
      <c r="M645" t="s">
        <v>4</v>
      </c>
      <c r="N645">
        <v>45.217025</v>
      </c>
      <c r="O645">
        <v>0.762853</v>
      </c>
      <c r="P645" t="s">
        <v>5</v>
      </c>
      <c r="Q645">
        <v>67.979089999999999</v>
      </c>
      <c r="R645">
        <v>0.878108</v>
      </c>
      <c r="S645" t="s">
        <v>6</v>
      </c>
      <c r="T645">
        <v>22.821041000000001</v>
      </c>
      <c r="U645">
        <v>9.6112000000000003E-2</v>
      </c>
      <c r="V645" t="s">
        <v>7</v>
      </c>
      <c r="W645">
        <v>13.937037999999999</v>
      </c>
      <c r="X645">
        <v>0.113734</v>
      </c>
      <c r="Y645" t="s">
        <v>8</v>
      </c>
      <c r="Z645">
        <v>25.371853000000002</v>
      </c>
      <c r="AA645">
        <v>0.12523200000000001</v>
      </c>
      <c r="AB645" t="s">
        <v>9</v>
      </c>
      <c r="AC645">
        <v>772.90969700000005</v>
      </c>
      <c r="AD645">
        <v>72.213239000000002</v>
      </c>
      <c r="AE645" t="s">
        <v>10</v>
      </c>
      <c r="AF645">
        <v>0.17327300000000001</v>
      </c>
      <c r="AG645">
        <v>9.0000000000000006E-5</v>
      </c>
      <c r="AH645" t="s">
        <v>11</v>
      </c>
      <c r="AI645">
        <v>0.82783300000000004</v>
      </c>
      <c r="AJ645">
        <v>1.6799999999999999E-4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1139.4394359999999</v>
      </c>
      <c r="I646">
        <v>126.428129</v>
      </c>
      <c r="J646" t="s">
        <v>3</v>
      </c>
      <c r="K646">
        <v>1114.0627440000001</v>
      </c>
      <c r="L646">
        <v>119.523402</v>
      </c>
      <c r="M646" t="s">
        <v>4</v>
      </c>
      <c r="N646">
        <v>56.625042000000001</v>
      </c>
      <c r="O646">
        <v>1.01355</v>
      </c>
      <c r="P646" t="s">
        <v>5</v>
      </c>
      <c r="Q646">
        <v>85.023859999999999</v>
      </c>
      <c r="R646">
        <v>1.011042</v>
      </c>
      <c r="S646" t="s">
        <v>6</v>
      </c>
      <c r="T646">
        <v>28.551227000000001</v>
      </c>
      <c r="U646">
        <v>0.11593299999999999</v>
      </c>
      <c r="V646" t="s">
        <v>7</v>
      </c>
      <c r="W646">
        <v>17.435634</v>
      </c>
      <c r="X646">
        <v>0.12854499999999999</v>
      </c>
      <c r="Y646" t="s">
        <v>8</v>
      </c>
      <c r="Z646">
        <v>31.742598000000001</v>
      </c>
      <c r="AA646">
        <v>0.15081700000000001</v>
      </c>
      <c r="AB646" t="s">
        <v>9</v>
      </c>
      <c r="AC646">
        <v>966.68426099999999</v>
      </c>
      <c r="AD646">
        <v>88.681550999999999</v>
      </c>
      <c r="AE646" t="s">
        <v>10</v>
      </c>
      <c r="AF646">
        <v>0.172567</v>
      </c>
      <c r="AG646">
        <v>1E-4</v>
      </c>
      <c r="AH646" t="s">
        <v>11</v>
      </c>
      <c r="AI646">
        <v>0.831368</v>
      </c>
      <c r="AJ646">
        <v>1.2999999999999999E-4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1367.742334</v>
      </c>
      <c r="I647">
        <v>146.54684</v>
      </c>
      <c r="J647" t="s">
        <v>3</v>
      </c>
      <c r="K647">
        <v>1337.305366</v>
      </c>
      <c r="L647">
        <v>138.50999200000001</v>
      </c>
      <c r="M647" t="s">
        <v>4</v>
      </c>
      <c r="N647">
        <v>68.048728999999994</v>
      </c>
      <c r="O647">
        <v>1.379419</v>
      </c>
      <c r="P647" t="s">
        <v>5</v>
      </c>
      <c r="Q647">
        <v>102.128652</v>
      </c>
      <c r="R647">
        <v>1.3038320000000001</v>
      </c>
      <c r="S647" t="s">
        <v>6</v>
      </c>
      <c r="T647">
        <v>34.314171999999999</v>
      </c>
      <c r="U647">
        <v>0.153971</v>
      </c>
      <c r="V647" t="s">
        <v>7</v>
      </c>
      <c r="W647">
        <v>20.953226000000001</v>
      </c>
      <c r="X647">
        <v>0.162499</v>
      </c>
      <c r="Y647" t="s">
        <v>8</v>
      </c>
      <c r="Z647">
        <v>38.120362999999998</v>
      </c>
      <c r="AA647">
        <v>0.204816</v>
      </c>
      <c r="AB647" t="s">
        <v>9</v>
      </c>
      <c r="AC647">
        <v>1160.2418290000001</v>
      </c>
      <c r="AD647">
        <v>101.35452100000001</v>
      </c>
      <c r="AE647" t="s">
        <v>10</v>
      </c>
      <c r="AF647">
        <v>0.17081299999999999</v>
      </c>
      <c r="AG647">
        <v>1.25E-4</v>
      </c>
      <c r="AH647" t="s">
        <v>11</v>
      </c>
      <c r="AI647">
        <v>0.83341200000000004</v>
      </c>
      <c r="AJ647">
        <v>1.2899999999999999E-4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1594.1682249999999</v>
      </c>
      <c r="I648">
        <v>165.26360700000001</v>
      </c>
      <c r="J648" t="s">
        <v>3</v>
      </c>
      <c r="K648">
        <v>1558.6683889999999</v>
      </c>
      <c r="L648">
        <v>155.73388</v>
      </c>
      <c r="M648" t="s">
        <v>4</v>
      </c>
      <c r="N648">
        <v>79.331942999999995</v>
      </c>
      <c r="O648">
        <v>1.421672</v>
      </c>
      <c r="P648" t="s">
        <v>5</v>
      </c>
      <c r="Q648">
        <v>119.120345</v>
      </c>
      <c r="R648">
        <v>1.7188969999999999</v>
      </c>
      <c r="S648" t="s">
        <v>6</v>
      </c>
      <c r="T648">
        <v>40.030278000000003</v>
      </c>
      <c r="U648">
        <v>0.208203</v>
      </c>
      <c r="V648" t="s">
        <v>7</v>
      </c>
      <c r="W648">
        <v>24.436275999999999</v>
      </c>
      <c r="X648">
        <v>0.212923</v>
      </c>
      <c r="Y648" t="s">
        <v>8</v>
      </c>
      <c r="Z648">
        <v>44.477186000000003</v>
      </c>
      <c r="AA648">
        <v>0.27111499999999999</v>
      </c>
      <c r="AB648" t="s">
        <v>9</v>
      </c>
      <c r="AC648">
        <v>1352.186614</v>
      </c>
      <c r="AD648">
        <v>114.072003</v>
      </c>
      <c r="AE648" t="s">
        <v>10</v>
      </c>
      <c r="AF648">
        <v>0.17020199999999999</v>
      </c>
      <c r="AG648">
        <v>1.3300000000000001E-4</v>
      </c>
      <c r="AH648" t="s">
        <v>11</v>
      </c>
      <c r="AI648">
        <v>0.83447199999999999</v>
      </c>
      <c r="AJ648">
        <v>1.07E-4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1822.2376810000001</v>
      </c>
      <c r="I649">
        <v>213.023179</v>
      </c>
      <c r="J649" t="s">
        <v>3</v>
      </c>
      <c r="K649">
        <v>1781.6224629999999</v>
      </c>
      <c r="L649">
        <v>200.60692599999999</v>
      </c>
      <c r="M649" t="s">
        <v>4</v>
      </c>
      <c r="N649">
        <v>90.678075000000007</v>
      </c>
      <c r="O649">
        <v>1.625705</v>
      </c>
      <c r="P649" t="s">
        <v>5</v>
      </c>
      <c r="Q649">
        <v>136.259377</v>
      </c>
      <c r="R649">
        <v>2.2852830000000002</v>
      </c>
      <c r="S649" t="s">
        <v>6</v>
      </c>
      <c r="T649">
        <v>45.786309000000003</v>
      </c>
      <c r="U649">
        <v>0.25157600000000002</v>
      </c>
      <c r="V649" t="s">
        <v>7</v>
      </c>
      <c r="W649">
        <v>27.966218999999999</v>
      </c>
      <c r="X649">
        <v>0.293493</v>
      </c>
      <c r="Y649" t="s">
        <v>8</v>
      </c>
      <c r="Z649">
        <v>50.870773</v>
      </c>
      <c r="AA649">
        <v>0.35008099999999998</v>
      </c>
      <c r="AB649" t="s">
        <v>9</v>
      </c>
      <c r="AC649">
        <v>1545.5163990000001</v>
      </c>
      <c r="AD649">
        <v>146.603983</v>
      </c>
      <c r="AE649" t="s">
        <v>10</v>
      </c>
      <c r="AF649">
        <v>0.17020199999999999</v>
      </c>
      <c r="AG649">
        <v>1.3300000000000001E-4</v>
      </c>
      <c r="AH649" t="s">
        <v>11</v>
      </c>
      <c r="AI649">
        <v>0.83545199999999997</v>
      </c>
      <c r="AJ649">
        <v>1.0399999999999999E-4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2049.8737379999998</v>
      </c>
      <c r="I650">
        <v>264.34684099999998</v>
      </c>
      <c r="J650" t="s">
        <v>3</v>
      </c>
      <c r="K650">
        <v>2004.1911399999999</v>
      </c>
      <c r="L650">
        <v>249.38027099999999</v>
      </c>
      <c r="M650" t="s">
        <v>4</v>
      </c>
      <c r="N650">
        <v>102.07205</v>
      </c>
      <c r="O650">
        <v>1.967376</v>
      </c>
      <c r="P650" t="s">
        <v>5</v>
      </c>
      <c r="Q650">
        <v>153.35840400000001</v>
      </c>
      <c r="R650">
        <v>3.0556610000000002</v>
      </c>
      <c r="S650" t="s">
        <v>6</v>
      </c>
      <c r="T650">
        <v>51.520356999999997</v>
      </c>
      <c r="U650">
        <v>0.354354</v>
      </c>
      <c r="V650" t="s">
        <v>7</v>
      </c>
      <c r="W650">
        <v>31.489619000000001</v>
      </c>
      <c r="X650">
        <v>0.38359100000000002</v>
      </c>
      <c r="Y650" t="s">
        <v>8</v>
      </c>
      <c r="Z650">
        <v>57.244622</v>
      </c>
      <c r="AA650">
        <v>0.45472000000000001</v>
      </c>
      <c r="AB650" t="s">
        <v>9</v>
      </c>
      <c r="AC650">
        <v>1738.4688349999999</v>
      </c>
      <c r="AD650">
        <v>179.98180500000001</v>
      </c>
      <c r="AE650" t="s">
        <v>10</v>
      </c>
      <c r="AF650">
        <v>0.17019899999999999</v>
      </c>
      <c r="AG650">
        <v>1.3300000000000001E-4</v>
      </c>
      <c r="AH650" t="s">
        <v>11</v>
      </c>
      <c r="AI650">
        <v>0.83638800000000002</v>
      </c>
      <c r="AJ650">
        <v>9.1000000000000003E-5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2277.7639650000001</v>
      </c>
      <c r="I651">
        <v>287.54852099999999</v>
      </c>
      <c r="J651" t="s">
        <v>3</v>
      </c>
      <c r="K651">
        <v>2226.9862010000002</v>
      </c>
      <c r="L651">
        <v>271.333733</v>
      </c>
      <c r="M651" t="s">
        <v>4</v>
      </c>
      <c r="N651">
        <v>113.46440699999999</v>
      </c>
      <c r="O651">
        <v>2.1844739999999998</v>
      </c>
      <c r="P651" t="s">
        <v>5</v>
      </c>
      <c r="Q651">
        <v>170.46936099999999</v>
      </c>
      <c r="R651">
        <v>3.3436669999999999</v>
      </c>
      <c r="S651" t="s">
        <v>6</v>
      </c>
      <c r="T651">
        <v>57.251928999999997</v>
      </c>
      <c r="U651">
        <v>0.40366800000000003</v>
      </c>
      <c r="V651" t="s">
        <v>7</v>
      </c>
      <c r="W651">
        <v>35.004680999999998</v>
      </c>
      <c r="X651">
        <v>0.43225999999999998</v>
      </c>
      <c r="Y651" t="s">
        <v>8</v>
      </c>
      <c r="Z651">
        <v>63.627740000000003</v>
      </c>
      <c r="AA651">
        <v>0.50689399999999996</v>
      </c>
      <c r="AB651" t="s">
        <v>9</v>
      </c>
      <c r="AC651">
        <v>1931.63356</v>
      </c>
      <c r="AD651">
        <v>195.773751</v>
      </c>
      <c r="AE651" t="s">
        <v>10</v>
      </c>
      <c r="AF651">
        <v>0.16957800000000001</v>
      </c>
      <c r="AG651">
        <v>1.4100000000000001E-4</v>
      </c>
      <c r="AH651" t="s">
        <v>11</v>
      </c>
      <c r="AI651">
        <v>0.83700200000000002</v>
      </c>
      <c r="AJ651">
        <v>7.2000000000000002E-5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2504.6288920000002</v>
      </c>
      <c r="I652">
        <v>308.75016599999998</v>
      </c>
      <c r="J652" t="s">
        <v>3</v>
      </c>
      <c r="K652">
        <v>2448.7639789999998</v>
      </c>
      <c r="L652">
        <v>289.39008899999999</v>
      </c>
      <c r="M652" t="s">
        <v>4</v>
      </c>
      <c r="N652">
        <v>124.822648</v>
      </c>
      <c r="O652">
        <v>1.8554820000000001</v>
      </c>
      <c r="P652" t="s">
        <v>5</v>
      </c>
      <c r="Q652">
        <v>187.461499</v>
      </c>
      <c r="R652">
        <v>3.7431899999999998</v>
      </c>
      <c r="S652" t="s">
        <v>6</v>
      </c>
      <c r="T652">
        <v>62.944333999999998</v>
      </c>
      <c r="U652">
        <v>0.40210200000000001</v>
      </c>
      <c r="V652" t="s">
        <v>7</v>
      </c>
      <c r="W652">
        <v>38.484036000000003</v>
      </c>
      <c r="X652">
        <v>0.49676199999999998</v>
      </c>
      <c r="Y652" t="s">
        <v>8</v>
      </c>
      <c r="Z652">
        <v>69.981324000000001</v>
      </c>
      <c r="AA652">
        <v>0.59706300000000001</v>
      </c>
      <c r="AB652" t="s">
        <v>9</v>
      </c>
      <c r="AC652">
        <v>2123.931294</v>
      </c>
      <c r="AD652">
        <v>211.67582100000001</v>
      </c>
      <c r="AE652" t="s">
        <v>10</v>
      </c>
      <c r="AF652">
        <v>0.169182</v>
      </c>
      <c r="AG652">
        <v>1.44E-4</v>
      </c>
      <c r="AH652" t="s">
        <v>11</v>
      </c>
      <c r="AI652">
        <v>0.83760100000000004</v>
      </c>
      <c r="AJ652">
        <v>8.8999999999999995E-5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2733.456138</v>
      </c>
      <c r="I653">
        <v>344.84820300000001</v>
      </c>
      <c r="J653" t="s">
        <v>3</v>
      </c>
      <c r="K653">
        <v>2672.4951809999998</v>
      </c>
      <c r="L653">
        <v>324.42164700000001</v>
      </c>
      <c r="M653" t="s">
        <v>4</v>
      </c>
      <c r="N653">
        <v>136.22150300000001</v>
      </c>
      <c r="O653">
        <v>2.1218849999999998</v>
      </c>
      <c r="P653" t="s">
        <v>5</v>
      </c>
      <c r="Q653">
        <v>204.57003599999999</v>
      </c>
      <c r="R653">
        <v>3.8387739999999999</v>
      </c>
      <c r="S653" t="s">
        <v>6</v>
      </c>
      <c r="T653">
        <v>68.665383000000006</v>
      </c>
      <c r="U653">
        <v>0.43714199999999998</v>
      </c>
      <c r="V653" t="s">
        <v>7</v>
      </c>
      <c r="W653">
        <v>41.997867999999997</v>
      </c>
      <c r="X653">
        <v>0.50002999999999997</v>
      </c>
      <c r="Y653" t="s">
        <v>8</v>
      </c>
      <c r="Z653">
        <v>76.364017000000004</v>
      </c>
      <c r="AA653">
        <v>0.60179199999999999</v>
      </c>
      <c r="AB653" t="s">
        <v>9</v>
      </c>
      <c r="AC653">
        <v>2318.007153</v>
      </c>
      <c r="AD653">
        <v>240.25173599999999</v>
      </c>
      <c r="AE653" t="s">
        <v>10</v>
      </c>
      <c r="AF653">
        <v>0.16711000000000001</v>
      </c>
      <c r="AG653">
        <v>1.6200000000000001E-4</v>
      </c>
      <c r="AH653" t="s">
        <v>11</v>
      </c>
      <c r="AI653">
        <v>0.83903099999999997</v>
      </c>
      <c r="AJ653">
        <v>1.02E-4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2961.7332470000001</v>
      </c>
      <c r="I654">
        <v>408.13961899999998</v>
      </c>
      <c r="J654" t="s">
        <v>3</v>
      </c>
      <c r="K654">
        <v>2895.6967770000001</v>
      </c>
      <c r="L654">
        <v>386.66102599999999</v>
      </c>
      <c r="M654" t="s">
        <v>4</v>
      </c>
      <c r="N654">
        <v>147.61195499999999</v>
      </c>
      <c r="O654">
        <v>2.353863</v>
      </c>
      <c r="P654" t="s">
        <v>5</v>
      </c>
      <c r="Q654">
        <v>221.65398999999999</v>
      </c>
      <c r="R654">
        <v>4.2671530000000004</v>
      </c>
      <c r="S654" t="s">
        <v>6</v>
      </c>
      <c r="T654">
        <v>74.367082999999994</v>
      </c>
      <c r="U654">
        <v>0.50515600000000005</v>
      </c>
      <c r="V654" t="s">
        <v>7</v>
      </c>
      <c r="W654">
        <v>45.504511999999998</v>
      </c>
      <c r="X654">
        <v>0.53788800000000003</v>
      </c>
      <c r="Y654" t="s">
        <v>8</v>
      </c>
      <c r="Z654">
        <v>82.742980000000003</v>
      </c>
      <c r="AA654">
        <v>0.65009600000000001</v>
      </c>
      <c r="AB654" t="s">
        <v>9</v>
      </c>
      <c r="AC654">
        <v>2511.586499</v>
      </c>
      <c r="AD654">
        <v>288.73501800000003</v>
      </c>
      <c r="AE654" t="s">
        <v>10</v>
      </c>
      <c r="AF654">
        <v>0.16616800000000001</v>
      </c>
      <c r="AG654">
        <v>1.6200000000000001E-4</v>
      </c>
      <c r="AH654" t="s">
        <v>11</v>
      </c>
      <c r="AI654">
        <v>0.839175</v>
      </c>
      <c r="AJ654">
        <v>1E-4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3188.3432469999998</v>
      </c>
      <c r="I655">
        <v>412.93131899999997</v>
      </c>
      <c r="J655" t="s">
        <v>3</v>
      </c>
      <c r="K655">
        <v>3117.260483</v>
      </c>
      <c r="L655">
        <v>390.457582</v>
      </c>
      <c r="M655" t="s">
        <v>4</v>
      </c>
      <c r="N655">
        <v>158.907599</v>
      </c>
      <c r="O655">
        <v>2.3072409999999999</v>
      </c>
      <c r="P655" t="s">
        <v>5</v>
      </c>
      <c r="Q655">
        <v>238.67547500000001</v>
      </c>
      <c r="R655">
        <v>4.2886030000000002</v>
      </c>
      <c r="S655" t="s">
        <v>6</v>
      </c>
      <c r="T655">
        <v>80.061400000000006</v>
      </c>
      <c r="U655">
        <v>0.55617300000000003</v>
      </c>
      <c r="V655" t="s">
        <v>7</v>
      </c>
      <c r="W655">
        <v>48.997208000000001</v>
      </c>
      <c r="X655">
        <v>0.56328100000000003</v>
      </c>
      <c r="Y655" t="s">
        <v>8</v>
      </c>
      <c r="Z655">
        <v>89.090479999999999</v>
      </c>
      <c r="AA655">
        <v>0.68483499999999997</v>
      </c>
      <c r="AB655" t="s">
        <v>9</v>
      </c>
      <c r="AC655">
        <v>2703.6913530000002</v>
      </c>
      <c r="AD655">
        <v>292.17299600000001</v>
      </c>
      <c r="AE655" t="s">
        <v>10</v>
      </c>
      <c r="AF655">
        <v>0.165959</v>
      </c>
      <c r="AG655">
        <v>1.6799999999999999E-4</v>
      </c>
      <c r="AH655" t="s">
        <v>11</v>
      </c>
      <c r="AI655">
        <v>0.84001199999999998</v>
      </c>
      <c r="AJ655">
        <v>1.11E-4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3415.4243900000001</v>
      </c>
      <c r="I656">
        <v>490.713075</v>
      </c>
      <c r="J656" t="s">
        <v>3</v>
      </c>
      <c r="K656">
        <v>3339.2590580000001</v>
      </c>
      <c r="L656">
        <v>464.47507300000001</v>
      </c>
      <c r="M656" t="s">
        <v>4</v>
      </c>
      <c r="N656">
        <v>170.18689000000001</v>
      </c>
      <c r="O656">
        <v>2.5894740000000001</v>
      </c>
      <c r="P656" t="s">
        <v>5</v>
      </c>
      <c r="Q656">
        <v>255.70047600000001</v>
      </c>
      <c r="R656">
        <v>4.8403729999999996</v>
      </c>
      <c r="S656" t="s">
        <v>6</v>
      </c>
      <c r="T656">
        <v>85.746966</v>
      </c>
      <c r="U656">
        <v>0.66667100000000001</v>
      </c>
      <c r="V656" t="s">
        <v>7</v>
      </c>
      <c r="W656">
        <v>52.491577999999997</v>
      </c>
      <c r="X656">
        <v>0.65189900000000001</v>
      </c>
      <c r="Y656" t="s">
        <v>8</v>
      </c>
      <c r="Z656">
        <v>95.448170000000005</v>
      </c>
      <c r="AA656">
        <v>0.78365200000000002</v>
      </c>
      <c r="AB656" t="s">
        <v>9</v>
      </c>
      <c r="AC656">
        <v>2896.2426949999999</v>
      </c>
      <c r="AD656">
        <v>348.83696600000002</v>
      </c>
      <c r="AE656" t="s">
        <v>10</v>
      </c>
      <c r="AF656">
        <v>0.16594900000000001</v>
      </c>
      <c r="AG656">
        <v>1.6799999999999999E-4</v>
      </c>
      <c r="AH656" t="s">
        <v>11</v>
      </c>
      <c r="AI656">
        <v>0.84021199999999996</v>
      </c>
      <c r="AJ656">
        <v>1.0900000000000001E-4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3643.9550199999999</v>
      </c>
      <c r="I657">
        <v>529.60711000000003</v>
      </c>
      <c r="J657" t="s">
        <v>3</v>
      </c>
      <c r="K657">
        <v>3562.698394</v>
      </c>
      <c r="L657">
        <v>499.33116699999999</v>
      </c>
      <c r="M657" t="s">
        <v>4</v>
      </c>
      <c r="N657">
        <v>181.605401</v>
      </c>
      <c r="O657">
        <v>2.5125739999999999</v>
      </c>
      <c r="P657" t="s">
        <v>5</v>
      </c>
      <c r="Q657">
        <v>272.77888999999999</v>
      </c>
      <c r="R657">
        <v>5.1120770000000002</v>
      </c>
      <c r="S657" t="s">
        <v>6</v>
      </c>
      <c r="T657">
        <v>91.463849999999994</v>
      </c>
      <c r="U657">
        <v>0.69498400000000005</v>
      </c>
      <c r="V657" t="s">
        <v>7</v>
      </c>
      <c r="W657">
        <v>56.004617000000003</v>
      </c>
      <c r="X657">
        <v>0.71200300000000005</v>
      </c>
      <c r="Y657" t="s">
        <v>8</v>
      </c>
      <c r="Z657">
        <v>101.823071</v>
      </c>
      <c r="AA657">
        <v>0.84902100000000003</v>
      </c>
      <c r="AB657" t="s">
        <v>9</v>
      </c>
      <c r="AC657">
        <v>3089.9949270000002</v>
      </c>
      <c r="AD657">
        <v>378.09717499999999</v>
      </c>
      <c r="AE657" t="s">
        <v>10</v>
      </c>
      <c r="AF657">
        <v>0.164964</v>
      </c>
      <c r="AG657">
        <v>1.7699999999999999E-4</v>
      </c>
      <c r="AH657" t="s">
        <v>11</v>
      </c>
      <c r="AI657">
        <v>0.84064300000000003</v>
      </c>
      <c r="AJ657">
        <v>9.7999999999999997E-5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3871.3024409999998</v>
      </c>
      <c r="I658">
        <v>593.95497599999999</v>
      </c>
      <c r="J658" t="s">
        <v>3</v>
      </c>
      <c r="K658">
        <v>3785.0033790000002</v>
      </c>
      <c r="L658">
        <v>561.11198100000001</v>
      </c>
      <c r="M658" t="s">
        <v>4</v>
      </c>
      <c r="N658">
        <v>192.961163</v>
      </c>
      <c r="O658">
        <v>3.101159</v>
      </c>
      <c r="P658" t="s">
        <v>5</v>
      </c>
      <c r="Q658">
        <v>289.74710099999999</v>
      </c>
      <c r="R658">
        <v>5.5800859999999997</v>
      </c>
      <c r="S658" t="s">
        <v>6</v>
      </c>
      <c r="T658">
        <v>97.153316000000004</v>
      </c>
      <c r="U658">
        <v>0.77749599999999996</v>
      </c>
      <c r="V658" t="s">
        <v>7</v>
      </c>
      <c r="W658">
        <v>59.486130000000003</v>
      </c>
      <c r="X658">
        <v>0.75680499999999995</v>
      </c>
      <c r="Y658" t="s">
        <v>8</v>
      </c>
      <c r="Z658">
        <v>108.16036699999999</v>
      </c>
      <c r="AA658">
        <v>0.90460600000000002</v>
      </c>
      <c r="AB658" t="s">
        <v>9</v>
      </c>
      <c r="AC658">
        <v>3282.8003220000001</v>
      </c>
      <c r="AD658">
        <v>424.022378</v>
      </c>
      <c r="AE658" t="s">
        <v>10</v>
      </c>
      <c r="AF658">
        <v>0.16413</v>
      </c>
      <c r="AG658">
        <v>1.74E-4</v>
      </c>
      <c r="AH658" t="s">
        <v>11</v>
      </c>
      <c r="AI658">
        <v>0.84067899999999995</v>
      </c>
      <c r="AJ658">
        <v>9.7E-5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4098.3414059999996</v>
      </c>
      <c r="I659">
        <v>676.18621499999995</v>
      </c>
      <c r="J659" t="s">
        <v>3</v>
      </c>
      <c r="K659">
        <v>4006.965142</v>
      </c>
      <c r="L659">
        <v>637.210328</v>
      </c>
      <c r="M659" t="s">
        <v>4</v>
      </c>
      <c r="N659">
        <v>204.31751</v>
      </c>
      <c r="O659">
        <v>3.3635980000000001</v>
      </c>
      <c r="P659" t="s">
        <v>5</v>
      </c>
      <c r="Q659">
        <v>306.74511999999999</v>
      </c>
      <c r="R659">
        <v>5.8751699999999998</v>
      </c>
      <c r="S659" t="s">
        <v>6</v>
      </c>
      <c r="T659">
        <v>102.87424900000001</v>
      </c>
      <c r="U659">
        <v>0.78093599999999996</v>
      </c>
      <c r="V659" t="s">
        <v>7</v>
      </c>
      <c r="W659">
        <v>62.958621000000001</v>
      </c>
      <c r="X659">
        <v>0.80586400000000002</v>
      </c>
      <c r="Y659" t="s">
        <v>8</v>
      </c>
      <c r="Z659">
        <v>114.499876</v>
      </c>
      <c r="AA659">
        <v>0.96710300000000005</v>
      </c>
      <c r="AB659" t="s">
        <v>9</v>
      </c>
      <c r="AC659">
        <v>3475.2345949999999</v>
      </c>
      <c r="AD659">
        <v>480.68235600000003</v>
      </c>
      <c r="AE659" t="s">
        <v>10</v>
      </c>
      <c r="AF659">
        <v>0.163803</v>
      </c>
      <c r="AG659">
        <v>1.74E-4</v>
      </c>
      <c r="AH659" t="s">
        <v>11</v>
      </c>
      <c r="AI659">
        <v>0.84068600000000004</v>
      </c>
      <c r="AJ659">
        <v>9.7E-5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4327.4904880000004</v>
      </c>
      <c r="I660">
        <v>738.96610799999996</v>
      </c>
      <c r="J660" t="s">
        <v>3</v>
      </c>
      <c r="K660">
        <v>4231.0395410000001</v>
      </c>
      <c r="L660">
        <v>697.58078699999999</v>
      </c>
      <c r="M660" t="s">
        <v>4</v>
      </c>
      <c r="N660">
        <v>215.72242800000001</v>
      </c>
      <c r="O660">
        <v>3.885389</v>
      </c>
      <c r="P660" t="s">
        <v>5</v>
      </c>
      <c r="Q660">
        <v>323.92599899999999</v>
      </c>
      <c r="R660">
        <v>6.1129499999999997</v>
      </c>
      <c r="S660" t="s">
        <v>6</v>
      </c>
      <c r="T660">
        <v>108.651644</v>
      </c>
      <c r="U660">
        <v>0.860433</v>
      </c>
      <c r="V660" t="s">
        <v>7</v>
      </c>
      <c r="W660">
        <v>66.472570000000005</v>
      </c>
      <c r="X660">
        <v>0.830816</v>
      </c>
      <c r="Y660" t="s">
        <v>8</v>
      </c>
      <c r="Z660">
        <v>120.90792399999999</v>
      </c>
      <c r="AA660">
        <v>0.98546900000000004</v>
      </c>
      <c r="AB660" t="s">
        <v>9</v>
      </c>
      <c r="AC660">
        <v>3669.5364749999999</v>
      </c>
      <c r="AD660">
        <v>528.908006</v>
      </c>
      <c r="AE660" t="s">
        <v>10</v>
      </c>
      <c r="AF660">
        <v>0.16352800000000001</v>
      </c>
      <c r="AG660">
        <v>1.75E-4</v>
      </c>
      <c r="AH660" t="s">
        <v>11</v>
      </c>
      <c r="AI660">
        <v>0.84134100000000001</v>
      </c>
      <c r="AJ660">
        <v>1.12E-4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4555.4418850000002</v>
      </c>
      <c r="I661">
        <v>759.70139900000004</v>
      </c>
      <c r="J661" t="s">
        <v>3</v>
      </c>
      <c r="K661">
        <v>4453.929736</v>
      </c>
      <c r="L661">
        <v>716.707224</v>
      </c>
      <c r="M661" t="s">
        <v>4</v>
      </c>
      <c r="N661">
        <v>227.04149699999999</v>
      </c>
      <c r="O661">
        <v>4.1588510000000003</v>
      </c>
      <c r="P661" t="s">
        <v>5</v>
      </c>
      <c r="Q661">
        <v>340.97492499999998</v>
      </c>
      <c r="R661">
        <v>6.3589599999999997</v>
      </c>
      <c r="S661" t="s">
        <v>6</v>
      </c>
      <c r="T661">
        <v>114.375422</v>
      </c>
      <c r="U661">
        <v>0.83661300000000005</v>
      </c>
      <c r="V661" t="s">
        <v>7</v>
      </c>
      <c r="W661">
        <v>69.951104000000001</v>
      </c>
      <c r="X661">
        <v>0.90703</v>
      </c>
      <c r="Y661" t="s">
        <v>8</v>
      </c>
      <c r="Z661">
        <v>127.274754</v>
      </c>
      <c r="AA661">
        <v>1.080989</v>
      </c>
      <c r="AB661" t="s">
        <v>9</v>
      </c>
      <c r="AC661">
        <v>3862.8818120000001</v>
      </c>
      <c r="AD661">
        <v>543.04621399999996</v>
      </c>
      <c r="AE661" t="s">
        <v>10</v>
      </c>
      <c r="AF661">
        <v>0.16339000000000001</v>
      </c>
      <c r="AG661">
        <v>1.7899999999999999E-4</v>
      </c>
      <c r="AH661" t="s">
        <v>11</v>
      </c>
      <c r="AI661">
        <v>0.84142099999999997</v>
      </c>
      <c r="AJ661">
        <v>1.11E-4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216.056375</v>
      </c>
      <c r="I682">
        <v>28.818636000000001</v>
      </c>
      <c r="J682" t="s">
        <v>3</v>
      </c>
      <c r="K682">
        <v>211.06961100000001</v>
      </c>
      <c r="L682">
        <v>26.987532999999999</v>
      </c>
      <c r="M682" t="s">
        <v>4</v>
      </c>
      <c r="N682">
        <v>11.314304</v>
      </c>
      <c r="O682">
        <v>0.163546</v>
      </c>
      <c r="P682" t="s">
        <v>5</v>
      </c>
      <c r="Q682">
        <v>0</v>
      </c>
      <c r="R682">
        <v>0</v>
      </c>
      <c r="S682" t="s">
        <v>6</v>
      </c>
      <c r="T682">
        <v>5.5617780000000003</v>
      </c>
      <c r="U682">
        <v>3.3487999999999997E-2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0.179419</v>
      </c>
      <c r="AD682">
        <v>6.6000000000000005E-5</v>
      </c>
      <c r="AE682" t="s">
        <v>10</v>
      </c>
      <c r="AF682">
        <v>0</v>
      </c>
      <c r="AG682">
        <v>0</v>
      </c>
      <c r="AH682" t="s">
        <v>11</v>
      </c>
      <c r="AI682">
        <v>0.81540199999999996</v>
      </c>
      <c r="AJ682">
        <v>1.6799999999999999E-4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431.81490600000001</v>
      </c>
      <c r="I683">
        <v>41.011113000000002</v>
      </c>
      <c r="J683" t="s">
        <v>3</v>
      </c>
      <c r="K683">
        <v>421.89814100000001</v>
      </c>
      <c r="L683">
        <v>38.693978999999999</v>
      </c>
      <c r="M683" t="s">
        <v>4</v>
      </c>
      <c r="N683">
        <v>22.605754000000001</v>
      </c>
      <c r="O683">
        <v>0.34320899999999999</v>
      </c>
      <c r="P683" t="s">
        <v>5</v>
      </c>
      <c r="Q683">
        <v>0</v>
      </c>
      <c r="R683">
        <v>0</v>
      </c>
      <c r="S683" t="s">
        <v>6</v>
      </c>
      <c r="T683">
        <v>11.118220000000001</v>
      </c>
      <c r="U683">
        <v>4.9966999999999998E-2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0.17511499999999999</v>
      </c>
      <c r="AD683">
        <v>1.0399999999999999E-4</v>
      </c>
      <c r="AE683" t="s">
        <v>10</v>
      </c>
      <c r="AF683">
        <v>0</v>
      </c>
      <c r="AG683">
        <v>0</v>
      </c>
      <c r="AH683" t="s">
        <v>11</v>
      </c>
      <c r="AI683">
        <v>0.82311100000000004</v>
      </c>
      <c r="AJ683">
        <v>1.7100000000000001E-4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647.99327400000004</v>
      </c>
      <c r="I684">
        <v>74.032302000000001</v>
      </c>
      <c r="J684" t="s">
        <v>3</v>
      </c>
      <c r="K684">
        <v>633.149092</v>
      </c>
      <c r="L684">
        <v>69.126542999999998</v>
      </c>
      <c r="M684" t="s">
        <v>4</v>
      </c>
      <c r="N684">
        <v>33.944589000000001</v>
      </c>
      <c r="O684">
        <v>0.62743199999999999</v>
      </c>
      <c r="P684" t="s">
        <v>5</v>
      </c>
      <c r="Q684">
        <v>0</v>
      </c>
      <c r="R684">
        <v>0</v>
      </c>
      <c r="S684" t="s">
        <v>6</v>
      </c>
      <c r="T684">
        <v>16.681166000000001</v>
      </c>
      <c r="U684">
        <v>9.4289999999999999E-2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0.17413300000000001</v>
      </c>
      <c r="AD684">
        <v>1.12E-4</v>
      </c>
      <c r="AE684" t="s">
        <v>10</v>
      </c>
      <c r="AF684">
        <v>0</v>
      </c>
      <c r="AG684">
        <v>0</v>
      </c>
      <c r="AH684" t="s">
        <v>11</v>
      </c>
      <c r="AI684">
        <v>0.82692200000000005</v>
      </c>
      <c r="AJ684">
        <v>1.9799999999999999E-4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864.71761600000002</v>
      </c>
      <c r="I685">
        <v>98.165441999999999</v>
      </c>
      <c r="J685" t="s">
        <v>3</v>
      </c>
      <c r="K685">
        <v>844.97355100000004</v>
      </c>
      <c r="L685">
        <v>92.031065999999996</v>
      </c>
      <c r="M685" t="s">
        <v>4</v>
      </c>
      <c r="N685">
        <v>45.235146</v>
      </c>
      <c r="O685">
        <v>0.77525999999999995</v>
      </c>
      <c r="P685" t="s">
        <v>5</v>
      </c>
      <c r="Q685">
        <v>0</v>
      </c>
      <c r="R685">
        <v>0</v>
      </c>
      <c r="S685" t="s">
        <v>6</v>
      </c>
      <c r="T685">
        <v>22.280728</v>
      </c>
      <c r="U685">
        <v>0.14657200000000001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0.17239499999999999</v>
      </c>
      <c r="AD685">
        <v>1.3799999999999999E-4</v>
      </c>
      <c r="AE685" t="s">
        <v>10</v>
      </c>
      <c r="AF685">
        <v>0</v>
      </c>
      <c r="AG685">
        <v>0</v>
      </c>
      <c r="AH685" t="s">
        <v>11</v>
      </c>
      <c r="AI685">
        <v>0.83065</v>
      </c>
      <c r="AJ685">
        <v>1.44E-4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1080.9631790000001</v>
      </c>
      <c r="I686">
        <v>110.276428</v>
      </c>
      <c r="J686" t="s">
        <v>3</v>
      </c>
      <c r="K686">
        <v>1056.2564480000001</v>
      </c>
      <c r="L686">
        <v>103.488517</v>
      </c>
      <c r="M686" t="s">
        <v>4</v>
      </c>
      <c r="N686">
        <v>56.590778</v>
      </c>
      <c r="O686">
        <v>0.88428700000000005</v>
      </c>
      <c r="P686" t="s">
        <v>5</v>
      </c>
      <c r="Q686">
        <v>0</v>
      </c>
      <c r="R686">
        <v>0</v>
      </c>
      <c r="S686" t="s">
        <v>6</v>
      </c>
      <c r="T686">
        <v>27.851286999999999</v>
      </c>
      <c r="U686">
        <v>0.16487199999999999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0.17224300000000001</v>
      </c>
      <c r="AD686">
        <v>1.36E-4</v>
      </c>
      <c r="AE686" t="s">
        <v>10</v>
      </c>
      <c r="AF686">
        <v>0</v>
      </c>
      <c r="AG686">
        <v>0</v>
      </c>
      <c r="AH686" t="s">
        <v>11</v>
      </c>
      <c r="AI686">
        <v>0.83215899999999998</v>
      </c>
      <c r="AJ686">
        <v>1.2400000000000001E-4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1297.354143</v>
      </c>
      <c r="I687">
        <v>150.47239099999999</v>
      </c>
      <c r="J687" t="s">
        <v>3</v>
      </c>
      <c r="K687">
        <v>1267.7203489999999</v>
      </c>
      <c r="L687">
        <v>141.25829300000001</v>
      </c>
      <c r="M687" t="s">
        <v>4</v>
      </c>
      <c r="N687">
        <v>67.982740000000007</v>
      </c>
      <c r="O687">
        <v>1.207009</v>
      </c>
      <c r="P687" t="s">
        <v>5</v>
      </c>
      <c r="Q687">
        <v>0</v>
      </c>
      <c r="R687">
        <v>0</v>
      </c>
      <c r="S687" t="s">
        <v>6</v>
      </c>
      <c r="T687">
        <v>33.441321000000002</v>
      </c>
      <c r="U687">
        <v>0.21995500000000001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0.170685</v>
      </c>
      <c r="AD687">
        <v>1.5699999999999999E-4</v>
      </c>
      <c r="AE687" t="s">
        <v>10</v>
      </c>
      <c r="AF687">
        <v>0</v>
      </c>
      <c r="AG687">
        <v>0</v>
      </c>
      <c r="AH687" t="s">
        <v>11</v>
      </c>
      <c r="AI687">
        <v>0.83380900000000002</v>
      </c>
      <c r="AJ687">
        <v>9.2E-5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1511.9081490000001</v>
      </c>
      <c r="I688">
        <v>176.87192099999999</v>
      </c>
      <c r="J688" t="s">
        <v>3</v>
      </c>
      <c r="K688">
        <v>1477.436111</v>
      </c>
      <c r="L688">
        <v>165.38642999999999</v>
      </c>
      <c r="M688" t="s">
        <v>4</v>
      </c>
      <c r="N688">
        <v>79.234894999999995</v>
      </c>
      <c r="O688">
        <v>1.4709859999999999</v>
      </c>
      <c r="P688" t="s">
        <v>5</v>
      </c>
      <c r="Q688">
        <v>0</v>
      </c>
      <c r="R688">
        <v>0</v>
      </c>
      <c r="S688" t="s">
        <v>6</v>
      </c>
      <c r="T688">
        <v>38.979875999999997</v>
      </c>
      <c r="U688">
        <v>0.24884200000000001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0.17011899999999999</v>
      </c>
      <c r="AD688">
        <v>1.54E-4</v>
      </c>
      <c r="AE688" t="s">
        <v>10</v>
      </c>
      <c r="AF688">
        <v>0</v>
      </c>
      <c r="AG688">
        <v>0</v>
      </c>
      <c r="AH688" t="s">
        <v>11</v>
      </c>
      <c r="AI688">
        <v>0.83502200000000004</v>
      </c>
      <c r="AJ688">
        <v>1.08E-4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1727.081819</v>
      </c>
      <c r="I689">
        <v>200.60978</v>
      </c>
      <c r="J689" t="s">
        <v>3</v>
      </c>
      <c r="K689">
        <v>1687.731628</v>
      </c>
      <c r="L689">
        <v>187.39927499999999</v>
      </c>
      <c r="M689" t="s">
        <v>4</v>
      </c>
      <c r="N689">
        <v>90.475831999999997</v>
      </c>
      <c r="O689">
        <v>1.7937730000000001</v>
      </c>
      <c r="P689" t="s">
        <v>5</v>
      </c>
      <c r="Q689">
        <v>0</v>
      </c>
      <c r="R689">
        <v>0</v>
      </c>
      <c r="S689" t="s">
        <v>6</v>
      </c>
      <c r="T689">
        <v>44.551181</v>
      </c>
      <c r="U689">
        <v>0.27824500000000002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0.17011799999999999</v>
      </c>
      <c r="AD689">
        <v>1.54E-4</v>
      </c>
      <c r="AE689" t="s">
        <v>10</v>
      </c>
      <c r="AF689">
        <v>0</v>
      </c>
      <c r="AG689">
        <v>0</v>
      </c>
      <c r="AH689" t="s">
        <v>11</v>
      </c>
      <c r="AI689">
        <v>0.83604699999999998</v>
      </c>
      <c r="AJ689">
        <v>9.6000000000000002E-5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1942.589768</v>
      </c>
      <c r="I690">
        <v>227.55057600000001</v>
      </c>
      <c r="J690" t="s">
        <v>3</v>
      </c>
      <c r="K690">
        <v>1898.3325339999999</v>
      </c>
      <c r="L690">
        <v>212.321482</v>
      </c>
      <c r="M690" t="s">
        <v>4</v>
      </c>
      <c r="N690">
        <v>101.826624</v>
      </c>
      <c r="O690">
        <v>2.2510759999999999</v>
      </c>
      <c r="P690" t="s">
        <v>5</v>
      </c>
      <c r="Q690">
        <v>0</v>
      </c>
      <c r="R690">
        <v>0</v>
      </c>
      <c r="S690" t="s">
        <v>6</v>
      </c>
      <c r="T690">
        <v>50.102032000000001</v>
      </c>
      <c r="U690">
        <v>0.30890400000000001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0.169127</v>
      </c>
      <c r="AD690">
        <v>1.6100000000000001E-4</v>
      </c>
      <c r="AE690" t="s">
        <v>10</v>
      </c>
      <c r="AF690">
        <v>0</v>
      </c>
      <c r="AG690">
        <v>0</v>
      </c>
      <c r="AH690" t="s">
        <v>11</v>
      </c>
      <c r="AI690">
        <v>0.83760500000000004</v>
      </c>
      <c r="AJ690">
        <v>6.9999999999999994E-5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2157.4307709999998</v>
      </c>
      <c r="I691">
        <v>256.99305199999998</v>
      </c>
      <c r="J691" t="s">
        <v>3</v>
      </c>
      <c r="K691">
        <v>2108.3027830000001</v>
      </c>
      <c r="L691">
        <v>239.923238</v>
      </c>
      <c r="M691" t="s">
        <v>4</v>
      </c>
      <c r="N691">
        <v>113.055898</v>
      </c>
      <c r="O691">
        <v>2.36713</v>
      </c>
      <c r="P691" t="s">
        <v>5</v>
      </c>
      <c r="Q691">
        <v>0</v>
      </c>
      <c r="R691">
        <v>0</v>
      </c>
      <c r="S691" t="s">
        <v>6</v>
      </c>
      <c r="T691">
        <v>55.646101000000002</v>
      </c>
      <c r="U691">
        <v>0.34656599999999999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0.16753599999999999</v>
      </c>
      <c r="AD691">
        <v>1.66E-4</v>
      </c>
      <c r="AE691" t="s">
        <v>10</v>
      </c>
      <c r="AF691">
        <v>0</v>
      </c>
      <c r="AG691">
        <v>0</v>
      </c>
      <c r="AH691" t="s">
        <v>11</v>
      </c>
      <c r="AI691">
        <v>0.837781</v>
      </c>
      <c r="AJ691">
        <v>6.7999999999999999E-5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2372.7139259999999</v>
      </c>
      <c r="I692">
        <v>345.52650899999998</v>
      </c>
      <c r="J692" t="s">
        <v>3</v>
      </c>
      <c r="K692">
        <v>2318.6746969999999</v>
      </c>
      <c r="L692">
        <v>322.46270500000003</v>
      </c>
      <c r="M692" t="s">
        <v>4</v>
      </c>
      <c r="N692">
        <v>124.36143199999999</v>
      </c>
      <c r="O692">
        <v>2.587129</v>
      </c>
      <c r="P692" t="s">
        <v>5</v>
      </c>
      <c r="Q692">
        <v>0</v>
      </c>
      <c r="R692">
        <v>0</v>
      </c>
      <c r="S692" t="s">
        <v>6</v>
      </c>
      <c r="T692">
        <v>61.200954000000003</v>
      </c>
      <c r="U692">
        <v>0.42653400000000002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0.16624900000000001</v>
      </c>
      <c r="AD692">
        <v>1.7799999999999999E-4</v>
      </c>
      <c r="AE692" t="s">
        <v>10</v>
      </c>
      <c r="AF692">
        <v>0</v>
      </c>
      <c r="AG692">
        <v>0</v>
      </c>
      <c r="AH692" t="s">
        <v>11</v>
      </c>
      <c r="AI692">
        <v>0.83796800000000005</v>
      </c>
      <c r="AJ692">
        <v>6.6000000000000005E-5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2588.4641059999999</v>
      </c>
      <c r="I693">
        <v>390.73330900000002</v>
      </c>
      <c r="J693" t="s">
        <v>3</v>
      </c>
      <c r="K693">
        <v>2529.52043</v>
      </c>
      <c r="L693">
        <v>365.56096700000001</v>
      </c>
      <c r="M693" t="s">
        <v>4</v>
      </c>
      <c r="N693">
        <v>135.70948000000001</v>
      </c>
      <c r="O693">
        <v>2.9680010000000001</v>
      </c>
      <c r="P693" t="s">
        <v>5</v>
      </c>
      <c r="Q693">
        <v>0</v>
      </c>
      <c r="R693">
        <v>0</v>
      </c>
      <c r="S693" t="s">
        <v>6</v>
      </c>
      <c r="T693">
        <v>66.761764999999997</v>
      </c>
      <c r="U693">
        <v>0.462731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0.16534199999999999</v>
      </c>
      <c r="AD693">
        <v>1.76E-4</v>
      </c>
      <c r="AE693" t="s">
        <v>10</v>
      </c>
      <c r="AF693">
        <v>0</v>
      </c>
      <c r="AG693">
        <v>0</v>
      </c>
      <c r="AH693" t="s">
        <v>11</v>
      </c>
      <c r="AI693">
        <v>0.838619</v>
      </c>
      <c r="AJ693">
        <v>8.1000000000000004E-5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2804.1488279999999</v>
      </c>
      <c r="I694">
        <v>429.820089</v>
      </c>
      <c r="J694" t="s">
        <v>3</v>
      </c>
      <c r="K694">
        <v>2740.3055319999999</v>
      </c>
      <c r="L694">
        <v>402.70618200000001</v>
      </c>
      <c r="M694" t="s">
        <v>4</v>
      </c>
      <c r="N694">
        <v>146.980276</v>
      </c>
      <c r="O694">
        <v>3.342314</v>
      </c>
      <c r="P694" t="s">
        <v>5</v>
      </c>
      <c r="Q694">
        <v>0</v>
      </c>
      <c r="R694">
        <v>0</v>
      </c>
      <c r="S694" t="s">
        <v>6</v>
      </c>
      <c r="T694">
        <v>72.323106999999993</v>
      </c>
      <c r="U694">
        <v>0.53500499999999995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0.164715</v>
      </c>
      <c r="AD694">
        <v>1.7799999999999999E-4</v>
      </c>
      <c r="AE694" t="s">
        <v>10</v>
      </c>
      <c r="AF694">
        <v>0</v>
      </c>
      <c r="AG694">
        <v>0</v>
      </c>
      <c r="AH694" t="s">
        <v>11</v>
      </c>
      <c r="AI694">
        <v>0.83875200000000005</v>
      </c>
      <c r="AJ694">
        <v>8.1000000000000004E-5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3021.1073000000001</v>
      </c>
      <c r="I695">
        <v>465.47368899999998</v>
      </c>
      <c r="J695" t="s">
        <v>3</v>
      </c>
      <c r="K695">
        <v>2952.3185990000002</v>
      </c>
      <c r="L695">
        <v>438.25960700000002</v>
      </c>
      <c r="M695" t="s">
        <v>4</v>
      </c>
      <c r="N695">
        <v>158.39800099999999</v>
      </c>
      <c r="O695">
        <v>3.2820879999999999</v>
      </c>
      <c r="P695" t="s">
        <v>5</v>
      </c>
      <c r="Q695">
        <v>0</v>
      </c>
      <c r="R695">
        <v>0</v>
      </c>
      <c r="S695" t="s">
        <v>6</v>
      </c>
      <c r="T695">
        <v>77.904246000000001</v>
      </c>
      <c r="U695">
        <v>0.59996300000000002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0.16372</v>
      </c>
      <c r="AD695">
        <v>1.83E-4</v>
      </c>
      <c r="AE695" t="s">
        <v>10</v>
      </c>
      <c r="AF695">
        <v>0</v>
      </c>
      <c r="AG695">
        <v>0</v>
      </c>
      <c r="AH695" t="s">
        <v>11</v>
      </c>
      <c r="AI695">
        <v>0.83878399999999997</v>
      </c>
      <c r="AJ695">
        <v>8.0000000000000007E-5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3237.0956879999999</v>
      </c>
      <c r="I696">
        <v>493.28304800000001</v>
      </c>
      <c r="J696" t="s">
        <v>3</v>
      </c>
      <c r="K696">
        <v>3163.3891020000001</v>
      </c>
      <c r="L696">
        <v>464.77568000000002</v>
      </c>
      <c r="M696" t="s">
        <v>4</v>
      </c>
      <c r="N696">
        <v>169.74074100000001</v>
      </c>
      <c r="O696">
        <v>3.60453</v>
      </c>
      <c r="P696" t="s">
        <v>5</v>
      </c>
      <c r="Q696">
        <v>0</v>
      </c>
      <c r="R696">
        <v>0</v>
      </c>
      <c r="S696" t="s">
        <v>6</v>
      </c>
      <c r="T696">
        <v>83.455821999999998</v>
      </c>
      <c r="U696">
        <v>0.67118699999999998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0.16294400000000001</v>
      </c>
      <c r="AD696">
        <v>1.7200000000000001E-4</v>
      </c>
      <c r="AE696" t="s">
        <v>10</v>
      </c>
      <c r="AF696">
        <v>0</v>
      </c>
      <c r="AG696">
        <v>0</v>
      </c>
      <c r="AH696" t="s">
        <v>11</v>
      </c>
      <c r="AI696">
        <v>0.83884999999999998</v>
      </c>
      <c r="AJ696">
        <v>8.0000000000000007E-5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3452.3470360000001</v>
      </c>
      <c r="I697">
        <v>550.42653099999995</v>
      </c>
      <c r="J697" t="s">
        <v>3</v>
      </c>
      <c r="K697">
        <v>3373.7117090000002</v>
      </c>
      <c r="L697">
        <v>518.40514499999995</v>
      </c>
      <c r="M697" t="s">
        <v>4</v>
      </c>
      <c r="N697">
        <v>181.05855700000001</v>
      </c>
      <c r="O697">
        <v>3.8755310000000001</v>
      </c>
      <c r="P697" t="s">
        <v>5</v>
      </c>
      <c r="Q697">
        <v>0</v>
      </c>
      <c r="R697">
        <v>0</v>
      </c>
      <c r="S697" t="s">
        <v>6</v>
      </c>
      <c r="T697">
        <v>88.980939000000006</v>
      </c>
      <c r="U697">
        <v>0.72935499999999998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0.16275800000000001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0.83894599999999997</v>
      </c>
      <c r="AJ697">
        <v>7.8999999999999996E-5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3668.5697660000001</v>
      </c>
      <c r="I698">
        <v>595.83255199999996</v>
      </c>
      <c r="J698" t="s">
        <v>3</v>
      </c>
      <c r="K698">
        <v>3585.0177389999999</v>
      </c>
      <c r="L698">
        <v>559.84686099999999</v>
      </c>
      <c r="M698" t="s">
        <v>4</v>
      </c>
      <c r="N698">
        <v>192.33341300000001</v>
      </c>
      <c r="O698">
        <v>4.2023780000000004</v>
      </c>
      <c r="P698" t="s">
        <v>5</v>
      </c>
      <c r="Q698">
        <v>0</v>
      </c>
      <c r="R698">
        <v>0</v>
      </c>
      <c r="S698" t="s">
        <v>6</v>
      </c>
      <c r="T698">
        <v>94.553818000000007</v>
      </c>
      <c r="U698">
        <v>0.81491199999999997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0.16212699999999999</v>
      </c>
      <c r="AD698">
        <v>1.7100000000000001E-4</v>
      </c>
      <c r="AE698" t="s">
        <v>10</v>
      </c>
      <c r="AF698">
        <v>0</v>
      </c>
      <c r="AG698">
        <v>0</v>
      </c>
      <c r="AH698" t="s">
        <v>11</v>
      </c>
      <c r="AI698">
        <v>0.83894800000000003</v>
      </c>
      <c r="AJ698">
        <v>7.8999999999999996E-5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3884.7828030000001</v>
      </c>
      <c r="I699">
        <v>672.87855400000001</v>
      </c>
      <c r="J699" t="s">
        <v>3</v>
      </c>
      <c r="K699">
        <v>3796.3461569999999</v>
      </c>
      <c r="L699">
        <v>633.21875199999999</v>
      </c>
      <c r="M699" t="s">
        <v>4</v>
      </c>
      <c r="N699">
        <v>203.699547</v>
      </c>
      <c r="O699">
        <v>4.6612669999999996</v>
      </c>
      <c r="P699" t="s">
        <v>5</v>
      </c>
      <c r="Q699">
        <v>0</v>
      </c>
      <c r="R699">
        <v>0</v>
      </c>
      <c r="S699" t="s">
        <v>6</v>
      </c>
      <c r="T699">
        <v>100.113659</v>
      </c>
      <c r="U699">
        <v>0.86695699999999998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0.16154399999999999</v>
      </c>
      <c r="AD699">
        <v>1.6899999999999999E-4</v>
      </c>
      <c r="AE699" t="s">
        <v>10</v>
      </c>
      <c r="AF699">
        <v>0</v>
      </c>
      <c r="AG699">
        <v>0</v>
      </c>
      <c r="AH699" t="s">
        <v>11</v>
      </c>
      <c r="AI699">
        <v>0.83901400000000004</v>
      </c>
      <c r="AJ699">
        <v>7.7999999999999999E-5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4100.2768020000003</v>
      </c>
      <c r="I700">
        <v>724.87424099999998</v>
      </c>
      <c r="J700" t="s">
        <v>3</v>
      </c>
      <c r="K700">
        <v>4006.9427390000001</v>
      </c>
      <c r="L700">
        <v>683.85873700000002</v>
      </c>
      <c r="M700" t="s">
        <v>4</v>
      </c>
      <c r="N700">
        <v>214.95781500000001</v>
      </c>
      <c r="O700">
        <v>5.0547420000000001</v>
      </c>
      <c r="P700" t="s">
        <v>5</v>
      </c>
      <c r="Q700">
        <v>0</v>
      </c>
      <c r="R700">
        <v>0</v>
      </c>
      <c r="S700" t="s">
        <v>6</v>
      </c>
      <c r="T700">
        <v>105.638587</v>
      </c>
      <c r="U700">
        <v>0.91132400000000002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0.16075500000000001</v>
      </c>
      <c r="AD700">
        <v>1.66E-4</v>
      </c>
      <c r="AE700" t="s">
        <v>10</v>
      </c>
      <c r="AF700">
        <v>0</v>
      </c>
      <c r="AG700">
        <v>0</v>
      </c>
      <c r="AH700" t="s">
        <v>11</v>
      </c>
      <c r="AI700">
        <v>0.83906499999999995</v>
      </c>
      <c r="AJ700">
        <v>7.7999999999999999E-5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4315.9798339999998</v>
      </c>
      <c r="I701">
        <v>774.42929400000003</v>
      </c>
      <c r="J701" t="s">
        <v>3</v>
      </c>
      <c r="K701">
        <v>4217.7508690000004</v>
      </c>
      <c r="L701">
        <v>728.224873</v>
      </c>
      <c r="M701" t="s">
        <v>4</v>
      </c>
      <c r="N701">
        <v>226.21257800000001</v>
      </c>
      <c r="O701">
        <v>5.3695870000000001</v>
      </c>
      <c r="P701" t="s">
        <v>5</v>
      </c>
      <c r="Q701">
        <v>0</v>
      </c>
      <c r="R701">
        <v>0</v>
      </c>
      <c r="S701" t="s">
        <v>6</v>
      </c>
      <c r="T701">
        <v>111.182912</v>
      </c>
      <c r="U701">
        <v>0.96887199999999996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0.16075500000000001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0.840229</v>
      </c>
      <c r="AJ701">
        <v>9.6000000000000002E-5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4170.3599999999997</v>
      </c>
      <c r="C2">
        <v>3566.48</v>
      </c>
      <c r="D2">
        <v>3505.26</v>
      </c>
      <c r="E2">
        <v>3050.84</v>
      </c>
      <c r="F2">
        <v>436.36599999999999</v>
      </c>
      <c r="G2">
        <v>0</v>
      </c>
      <c r="H2">
        <v>436.36599999999999</v>
      </c>
      <c r="I2">
        <v>0.20230899999999999</v>
      </c>
      <c r="J2">
        <v>1</v>
      </c>
      <c r="K2">
        <v>0</v>
      </c>
    </row>
    <row r="3" spans="1:17" x14ac:dyDescent="0.25">
      <c r="A3" t="s">
        <v>34</v>
      </c>
      <c r="B3">
        <v>3552.78</v>
      </c>
      <c r="C3">
        <v>3515.25</v>
      </c>
      <c r="D3">
        <v>3448.12</v>
      </c>
      <c r="E3">
        <v>3004.84</v>
      </c>
      <c r="F3">
        <v>429.79399999999998</v>
      </c>
      <c r="G3">
        <v>0</v>
      </c>
      <c r="H3">
        <v>429.79399999999998</v>
      </c>
      <c r="I3">
        <v>0.14718999999999999</v>
      </c>
      <c r="J3">
        <v>1</v>
      </c>
      <c r="K3">
        <v>0</v>
      </c>
    </row>
    <row r="4" spans="1:17" x14ac:dyDescent="0.25">
      <c r="A4" t="s">
        <v>34</v>
      </c>
      <c r="B4">
        <v>3572.64</v>
      </c>
      <c r="C4">
        <v>3531.06</v>
      </c>
      <c r="D4">
        <v>3465.59</v>
      </c>
      <c r="E4">
        <v>3019.72</v>
      </c>
      <c r="F4">
        <v>431.53300000000002</v>
      </c>
      <c r="G4">
        <v>0</v>
      </c>
      <c r="H4">
        <v>431.53300000000002</v>
      </c>
      <c r="I4">
        <v>0.187802</v>
      </c>
      <c r="J4">
        <v>1</v>
      </c>
      <c r="K4">
        <v>0</v>
      </c>
    </row>
    <row r="5" spans="1:17" x14ac:dyDescent="0.25">
      <c r="A5" t="s">
        <v>34</v>
      </c>
      <c r="B5">
        <v>3570.53</v>
      </c>
      <c r="C5">
        <v>3533.17</v>
      </c>
      <c r="D5">
        <v>3469.07</v>
      </c>
      <c r="E5">
        <v>3023.8</v>
      </c>
      <c r="F5">
        <v>432.99400000000003</v>
      </c>
      <c r="G5">
        <v>0</v>
      </c>
      <c r="H5">
        <v>432.99400000000003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3568.74</v>
      </c>
      <c r="C6">
        <v>3531.96</v>
      </c>
      <c r="D6">
        <v>3469.58</v>
      </c>
      <c r="E6">
        <v>3022.76</v>
      </c>
      <c r="F6">
        <v>432.11599999999999</v>
      </c>
      <c r="G6">
        <v>0</v>
      </c>
      <c r="H6">
        <v>432.11599999999999</v>
      </c>
      <c r="I6">
        <v>0.46758300000000003</v>
      </c>
      <c r="J6">
        <v>1</v>
      </c>
      <c r="K6">
        <v>0</v>
      </c>
    </row>
    <row r="7" spans="1:17" x14ac:dyDescent="0.25">
      <c r="A7" t="s">
        <v>34</v>
      </c>
      <c r="B7">
        <v>3568.87</v>
      </c>
      <c r="C7">
        <v>3531.83</v>
      </c>
      <c r="D7">
        <v>3469.41</v>
      </c>
      <c r="E7">
        <v>3022.1</v>
      </c>
      <c r="F7">
        <v>431.41899999999998</v>
      </c>
      <c r="G7">
        <v>0</v>
      </c>
      <c r="H7">
        <v>431.41899999999998</v>
      </c>
      <c r="I7">
        <v>1.33429E-2</v>
      </c>
      <c r="J7">
        <v>1</v>
      </c>
      <c r="K7">
        <v>0</v>
      </c>
    </row>
    <row r="8" spans="1:17" x14ac:dyDescent="0.25">
      <c r="A8" t="s">
        <v>34</v>
      </c>
      <c r="B8">
        <v>3541.03</v>
      </c>
      <c r="C8">
        <v>3501.79</v>
      </c>
      <c r="D8">
        <v>3443.82</v>
      </c>
      <c r="E8">
        <v>3002.2</v>
      </c>
      <c r="F8">
        <v>428.51299999999998</v>
      </c>
      <c r="G8">
        <v>0</v>
      </c>
      <c r="H8">
        <v>428.51299999999998</v>
      </c>
      <c r="I8">
        <v>0.14718999999999999</v>
      </c>
      <c r="J8">
        <v>1</v>
      </c>
      <c r="K8">
        <v>0</v>
      </c>
    </row>
    <row r="9" spans="1:17" x14ac:dyDescent="0.25">
      <c r="A9" t="s">
        <v>34</v>
      </c>
      <c r="B9">
        <v>3519.81</v>
      </c>
      <c r="C9">
        <v>3482.84</v>
      </c>
      <c r="D9">
        <v>3432.22</v>
      </c>
      <c r="E9">
        <v>2993.55</v>
      </c>
      <c r="F9">
        <v>427.738</v>
      </c>
      <c r="G9">
        <v>0</v>
      </c>
      <c r="H9">
        <v>427.738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3518.97</v>
      </c>
      <c r="C10">
        <v>3482.05</v>
      </c>
      <c r="D10">
        <v>3432.01</v>
      </c>
      <c r="E10">
        <v>2992.72</v>
      </c>
      <c r="F10">
        <v>427.33199999999999</v>
      </c>
      <c r="G10">
        <v>0</v>
      </c>
      <c r="H10">
        <v>427.33199999999999</v>
      </c>
      <c r="I10">
        <v>0.187802</v>
      </c>
      <c r="J10">
        <v>1</v>
      </c>
      <c r="K10">
        <v>0</v>
      </c>
    </row>
    <row r="11" spans="1:17" x14ac:dyDescent="0.25">
      <c r="A11" t="s">
        <v>34</v>
      </c>
      <c r="B11">
        <v>3524.06</v>
      </c>
      <c r="C11">
        <v>3486.19</v>
      </c>
      <c r="D11">
        <v>3432.61</v>
      </c>
      <c r="E11">
        <v>2993.56</v>
      </c>
      <c r="F11">
        <v>428.00799999999998</v>
      </c>
      <c r="G11">
        <v>0</v>
      </c>
      <c r="H11">
        <v>428.00799999999998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3516.44</v>
      </c>
      <c r="C12">
        <v>3479.42</v>
      </c>
      <c r="D12">
        <v>3431.64</v>
      </c>
      <c r="E12">
        <v>2993.19</v>
      </c>
      <c r="F12">
        <v>427.58499999999998</v>
      </c>
      <c r="G12">
        <v>0</v>
      </c>
      <c r="H12">
        <v>427.58499999999998</v>
      </c>
      <c r="I12">
        <v>1.25282E-3</v>
      </c>
      <c r="J12">
        <v>1</v>
      </c>
      <c r="K12">
        <v>0</v>
      </c>
    </row>
    <row r="13" spans="1:17" x14ac:dyDescent="0.25">
      <c r="A13" t="s">
        <v>34</v>
      </c>
      <c r="B13">
        <v>3516.13</v>
      </c>
      <c r="C13">
        <v>3478.84</v>
      </c>
      <c r="D13">
        <v>3431.46</v>
      </c>
      <c r="E13">
        <v>2992.91</v>
      </c>
      <c r="F13">
        <v>427.63799999999998</v>
      </c>
      <c r="G13">
        <v>0</v>
      </c>
      <c r="H13">
        <v>427.63799999999998</v>
      </c>
      <c r="I13">
        <v>0.14718999999999999</v>
      </c>
      <c r="J13">
        <v>1</v>
      </c>
      <c r="K13">
        <v>0</v>
      </c>
    </row>
    <row r="14" spans="1:17" x14ac:dyDescent="0.25">
      <c r="A14" t="s">
        <v>34</v>
      </c>
      <c r="B14">
        <v>3521.36</v>
      </c>
      <c r="C14">
        <v>3484.35</v>
      </c>
      <c r="D14">
        <v>3431.98</v>
      </c>
      <c r="E14">
        <v>2992.89</v>
      </c>
      <c r="F14">
        <v>427.70600000000002</v>
      </c>
      <c r="G14">
        <v>0</v>
      </c>
      <c r="H14">
        <v>427.70600000000002</v>
      </c>
      <c r="I14">
        <v>0.14718899999999999</v>
      </c>
      <c r="J14">
        <v>1</v>
      </c>
      <c r="K14">
        <v>0</v>
      </c>
    </row>
    <row r="15" spans="1:17" x14ac:dyDescent="0.25">
      <c r="A15" t="s">
        <v>34</v>
      </c>
      <c r="B15">
        <v>3516.35</v>
      </c>
      <c r="C15">
        <v>3479.03</v>
      </c>
      <c r="D15">
        <v>3432.86</v>
      </c>
      <c r="E15">
        <v>2994.5</v>
      </c>
      <c r="F15">
        <v>429.15100000000001</v>
      </c>
      <c r="G15">
        <v>0</v>
      </c>
      <c r="H15">
        <v>429.15100000000001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3524.18</v>
      </c>
      <c r="C16">
        <v>3487.54</v>
      </c>
      <c r="D16">
        <v>3441.92</v>
      </c>
      <c r="E16">
        <v>3002.58</v>
      </c>
      <c r="F16">
        <v>429.92700000000002</v>
      </c>
      <c r="G16">
        <v>0</v>
      </c>
      <c r="H16">
        <v>429.92700000000002</v>
      </c>
      <c r="I16">
        <v>5.1049499999999996E-3</v>
      </c>
      <c r="J16">
        <v>1</v>
      </c>
      <c r="K16">
        <v>0</v>
      </c>
    </row>
    <row r="17" spans="1:11" x14ac:dyDescent="0.25">
      <c r="A17" t="s">
        <v>34</v>
      </c>
      <c r="B17">
        <v>3524.51</v>
      </c>
      <c r="C17">
        <v>3486.77</v>
      </c>
      <c r="D17">
        <v>3442.12</v>
      </c>
      <c r="E17">
        <v>3002.99</v>
      </c>
      <c r="F17">
        <v>428.74</v>
      </c>
      <c r="G17">
        <v>0</v>
      </c>
      <c r="H17">
        <v>428.74</v>
      </c>
      <c r="I17">
        <v>0.14718999999999999</v>
      </c>
      <c r="J17">
        <v>1</v>
      </c>
      <c r="K17">
        <v>0</v>
      </c>
    </row>
    <row r="18" spans="1:11" x14ac:dyDescent="0.25">
      <c r="A18" t="s">
        <v>34</v>
      </c>
      <c r="B18">
        <v>3524.78</v>
      </c>
      <c r="C18">
        <v>3487.29</v>
      </c>
      <c r="D18">
        <v>3441.86</v>
      </c>
      <c r="E18">
        <v>3002.5</v>
      </c>
      <c r="F18">
        <v>428.327</v>
      </c>
      <c r="G18">
        <v>0</v>
      </c>
      <c r="H18">
        <v>428.327</v>
      </c>
      <c r="I18">
        <v>0.187802</v>
      </c>
      <c r="J18">
        <v>1</v>
      </c>
      <c r="K18">
        <v>0</v>
      </c>
    </row>
    <row r="19" spans="1:11" x14ac:dyDescent="0.25">
      <c r="A19" t="s">
        <v>34</v>
      </c>
      <c r="B19">
        <v>3526.45</v>
      </c>
      <c r="C19">
        <v>3490.05</v>
      </c>
      <c r="D19">
        <v>3443.12</v>
      </c>
      <c r="E19">
        <v>3003.61</v>
      </c>
      <c r="F19">
        <v>429.51600000000002</v>
      </c>
      <c r="G19">
        <v>0</v>
      </c>
      <c r="H19">
        <v>429.51600000000002</v>
      </c>
      <c r="I19">
        <v>2.00964E-2</v>
      </c>
      <c r="J19">
        <v>1</v>
      </c>
      <c r="K19">
        <v>0</v>
      </c>
    </row>
    <row r="20" spans="1:11" x14ac:dyDescent="0.25">
      <c r="A20" t="s">
        <v>34</v>
      </c>
      <c r="B20">
        <v>3525.33</v>
      </c>
      <c r="C20">
        <v>3488.77</v>
      </c>
      <c r="D20">
        <v>3443.19</v>
      </c>
      <c r="E20">
        <v>3003.85</v>
      </c>
      <c r="F20">
        <v>429.738</v>
      </c>
      <c r="G20">
        <v>0</v>
      </c>
      <c r="H20">
        <v>429.738</v>
      </c>
      <c r="I20">
        <v>0.14718899999999999</v>
      </c>
      <c r="J20">
        <v>1</v>
      </c>
      <c r="K20">
        <v>0</v>
      </c>
    </row>
    <row r="21" spans="1:11" x14ac:dyDescent="0.25">
      <c r="A21" t="s">
        <v>34</v>
      </c>
      <c r="B21">
        <v>3524.92</v>
      </c>
      <c r="C21">
        <v>3487.59</v>
      </c>
      <c r="D21">
        <v>3443.74</v>
      </c>
      <c r="E21">
        <v>3004.78</v>
      </c>
      <c r="F21">
        <v>430.738</v>
      </c>
      <c r="G21">
        <v>0</v>
      </c>
      <c r="H21">
        <v>430.738</v>
      </c>
      <c r="I21">
        <v>0.187802</v>
      </c>
      <c r="J21">
        <v>1</v>
      </c>
      <c r="K21">
        <v>0</v>
      </c>
    </row>
    <row r="22" spans="1:11" x14ac:dyDescent="0.25">
      <c r="A22" t="s">
        <v>34</v>
      </c>
      <c r="B22">
        <v>3528.57</v>
      </c>
      <c r="C22">
        <v>3491.41</v>
      </c>
      <c r="D22">
        <v>3443.19</v>
      </c>
      <c r="E22">
        <v>3003.64</v>
      </c>
      <c r="F22">
        <v>429.44900000000001</v>
      </c>
      <c r="G22">
        <v>0</v>
      </c>
      <c r="H22">
        <v>429.44900000000001</v>
      </c>
      <c r="I22">
        <v>0.14718999999999999</v>
      </c>
      <c r="J22">
        <v>1</v>
      </c>
      <c r="K22">
        <v>0</v>
      </c>
    </row>
    <row r="23" spans="1:11" x14ac:dyDescent="0.25">
      <c r="A23" t="s">
        <v>34</v>
      </c>
      <c r="B23">
        <v>3543.03</v>
      </c>
      <c r="C23">
        <v>3506.04</v>
      </c>
      <c r="D23">
        <v>3448.69</v>
      </c>
      <c r="E23">
        <v>3003.85</v>
      </c>
      <c r="F23">
        <v>429.93200000000002</v>
      </c>
      <c r="G23">
        <v>0</v>
      </c>
      <c r="H23">
        <v>429.93200000000002</v>
      </c>
      <c r="I23">
        <v>6.1542600000000003E-2</v>
      </c>
      <c r="J23">
        <v>1</v>
      </c>
      <c r="K23">
        <v>0</v>
      </c>
    </row>
    <row r="24" spans="1:11" x14ac:dyDescent="0.25">
      <c r="A24" t="s">
        <v>34</v>
      </c>
      <c r="B24">
        <v>3545.21</v>
      </c>
      <c r="C24">
        <v>3508.08</v>
      </c>
      <c r="D24">
        <v>3448.37</v>
      </c>
      <c r="E24">
        <v>3002.23</v>
      </c>
      <c r="F24">
        <v>428.20299999999997</v>
      </c>
      <c r="G24">
        <v>0</v>
      </c>
      <c r="H24">
        <v>428.20299999999997</v>
      </c>
      <c r="I24">
        <v>0.14718999999999999</v>
      </c>
      <c r="J24">
        <v>1</v>
      </c>
      <c r="K24">
        <v>0</v>
      </c>
    </row>
    <row r="25" spans="1:11" x14ac:dyDescent="0.25">
      <c r="A25" t="s">
        <v>34</v>
      </c>
      <c r="B25">
        <v>3547.21</v>
      </c>
      <c r="C25">
        <v>3509.99</v>
      </c>
      <c r="D25">
        <v>3451.25</v>
      </c>
      <c r="E25">
        <v>3004.82</v>
      </c>
      <c r="F25">
        <v>431.01499999999999</v>
      </c>
      <c r="G25">
        <v>0</v>
      </c>
      <c r="H25">
        <v>431.01499999999999</v>
      </c>
      <c r="I25">
        <v>0.187802</v>
      </c>
      <c r="J25">
        <v>1</v>
      </c>
      <c r="K25">
        <v>0</v>
      </c>
    </row>
    <row r="26" spans="1:11" x14ac:dyDescent="0.25">
      <c r="A26" t="s">
        <v>34</v>
      </c>
      <c r="B26">
        <v>3545.81</v>
      </c>
      <c r="C26">
        <v>3509.54</v>
      </c>
      <c r="D26">
        <v>3451.33</v>
      </c>
      <c r="E26">
        <v>3004.73</v>
      </c>
      <c r="F26">
        <v>430.63900000000001</v>
      </c>
      <c r="G26">
        <v>0</v>
      </c>
      <c r="H26">
        <v>430.63900000000001</v>
      </c>
      <c r="I26">
        <v>0.187802</v>
      </c>
      <c r="J26">
        <v>1</v>
      </c>
      <c r="K26">
        <v>0</v>
      </c>
    </row>
    <row r="27" spans="1:11" x14ac:dyDescent="0.25">
      <c r="A27" t="s">
        <v>34</v>
      </c>
      <c r="B27">
        <v>3533.08</v>
      </c>
      <c r="C27">
        <v>3495.78</v>
      </c>
      <c r="D27">
        <v>3444.91</v>
      </c>
      <c r="E27">
        <v>3003.78</v>
      </c>
      <c r="F27">
        <v>429.79899999999998</v>
      </c>
      <c r="G27">
        <v>0</v>
      </c>
      <c r="H27">
        <v>429.79899999999998</v>
      </c>
      <c r="I27">
        <v>1.2503200000000001E-2</v>
      </c>
      <c r="J27">
        <v>1</v>
      </c>
      <c r="K27">
        <v>0</v>
      </c>
    </row>
    <row r="28" spans="1:11" x14ac:dyDescent="0.25">
      <c r="A28" t="s">
        <v>34</v>
      </c>
      <c r="B28">
        <v>3538.3</v>
      </c>
      <c r="C28">
        <v>3501.04</v>
      </c>
      <c r="D28">
        <v>3447.24</v>
      </c>
      <c r="E28">
        <v>3002.46</v>
      </c>
      <c r="F28">
        <v>428.28899999999999</v>
      </c>
      <c r="G28">
        <v>0</v>
      </c>
      <c r="H28">
        <v>428.28899999999999</v>
      </c>
      <c r="I28">
        <v>0.14718999999999999</v>
      </c>
      <c r="J28">
        <v>1</v>
      </c>
      <c r="K28">
        <v>0</v>
      </c>
    </row>
    <row r="29" spans="1:11" x14ac:dyDescent="0.25">
      <c r="A29" t="s">
        <v>34</v>
      </c>
      <c r="B29">
        <v>3541.86</v>
      </c>
      <c r="C29">
        <v>3504.94</v>
      </c>
      <c r="D29">
        <v>3449.44</v>
      </c>
      <c r="E29">
        <v>3003.52</v>
      </c>
      <c r="F29">
        <v>429.74900000000002</v>
      </c>
      <c r="G29">
        <v>0</v>
      </c>
      <c r="H29">
        <v>429.74900000000002</v>
      </c>
      <c r="I29">
        <v>2.50557E-2</v>
      </c>
      <c r="J29">
        <v>1</v>
      </c>
      <c r="K29">
        <v>0</v>
      </c>
    </row>
    <row r="30" spans="1:11" x14ac:dyDescent="0.25">
      <c r="A30" t="s">
        <v>34</v>
      </c>
      <c r="B30">
        <v>3532.18</v>
      </c>
      <c r="C30">
        <v>3494.54</v>
      </c>
      <c r="D30">
        <v>3444.42</v>
      </c>
      <c r="E30">
        <v>3004.15</v>
      </c>
      <c r="F30">
        <v>429.98200000000003</v>
      </c>
      <c r="G30">
        <v>0</v>
      </c>
      <c r="H30">
        <v>429.98200000000003</v>
      </c>
      <c r="I30">
        <v>0.25393900000000003</v>
      </c>
      <c r="J30">
        <v>1</v>
      </c>
      <c r="K30">
        <v>0</v>
      </c>
    </row>
    <row r="31" spans="1:11" x14ac:dyDescent="0.25">
      <c r="A31" t="s">
        <v>34</v>
      </c>
      <c r="B31">
        <v>3545.03</v>
      </c>
      <c r="C31">
        <v>3507.57</v>
      </c>
      <c r="D31">
        <v>3449.96</v>
      </c>
      <c r="E31">
        <v>3003.99</v>
      </c>
      <c r="F31">
        <v>429.84500000000003</v>
      </c>
      <c r="G31">
        <v>0</v>
      </c>
      <c r="H31">
        <v>429.84500000000003</v>
      </c>
      <c r="I31">
        <v>9.7366400000000006E-2</v>
      </c>
      <c r="J31">
        <v>1</v>
      </c>
      <c r="K31">
        <v>0</v>
      </c>
    </row>
    <row r="32" spans="1:11" x14ac:dyDescent="0.25">
      <c r="A32" t="s">
        <v>34</v>
      </c>
      <c r="B32">
        <v>3541.8</v>
      </c>
      <c r="C32">
        <v>3504.82</v>
      </c>
      <c r="D32">
        <v>3449.4</v>
      </c>
      <c r="E32">
        <v>3003.26</v>
      </c>
      <c r="F32">
        <v>429.46199999999999</v>
      </c>
      <c r="G32">
        <v>0</v>
      </c>
      <c r="H32">
        <v>429.46199999999999</v>
      </c>
      <c r="I32">
        <v>0.14718999999999999</v>
      </c>
      <c r="J32">
        <v>1</v>
      </c>
      <c r="K32">
        <v>0</v>
      </c>
    </row>
    <row r="33" spans="1:11" x14ac:dyDescent="0.25">
      <c r="A33" t="s">
        <v>34</v>
      </c>
      <c r="B33">
        <v>3541.95</v>
      </c>
      <c r="C33">
        <v>3505.58</v>
      </c>
      <c r="D33">
        <v>3448.48</v>
      </c>
      <c r="E33">
        <v>3002.87</v>
      </c>
      <c r="F33">
        <v>429.04700000000003</v>
      </c>
      <c r="G33">
        <v>0</v>
      </c>
      <c r="H33">
        <v>429.04700000000003</v>
      </c>
      <c r="I33">
        <v>0.14718999999999999</v>
      </c>
      <c r="J33">
        <v>1</v>
      </c>
      <c r="K33">
        <v>0</v>
      </c>
    </row>
    <row r="34" spans="1:11" x14ac:dyDescent="0.25">
      <c r="A34" t="s">
        <v>34</v>
      </c>
      <c r="B34">
        <v>3542.19</v>
      </c>
      <c r="C34">
        <v>3505.22</v>
      </c>
      <c r="D34">
        <v>3449.16</v>
      </c>
      <c r="E34">
        <v>3003.41</v>
      </c>
      <c r="F34">
        <v>429.68400000000003</v>
      </c>
      <c r="G34">
        <v>0</v>
      </c>
      <c r="H34">
        <v>429.68400000000003</v>
      </c>
      <c r="I34">
        <v>5.8122299999999998E-3</v>
      </c>
      <c r="J34">
        <v>1</v>
      </c>
      <c r="K34">
        <v>0</v>
      </c>
    </row>
    <row r="35" spans="1:11" x14ac:dyDescent="0.25">
      <c r="A35" t="s">
        <v>34</v>
      </c>
      <c r="B35">
        <v>3538.81</v>
      </c>
      <c r="C35">
        <v>3502.63</v>
      </c>
      <c r="D35">
        <v>3447.88</v>
      </c>
      <c r="E35">
        <v>3002.94</v>
      </c>
      <c r="F35">
        <v>429.14299999999997</v>
      </c>
      <c r="G35">
        <v>0</v>
      </c>
      <c r="H35">
        <v>429.14299999999997</v>
      </c>
      <c r="I35">
        <v>0.14718999999999999</v>
      </c>
      <c r="J35">
        <v>1</v>
      </c>
      <c r="K35">
        <v>0</v>
      </c>
    </row>
    <row r="36" spans="1:11" x14ac:dyDescent="0.25">
      <c r="A36" t="s">
        <v>34</v>
      </c>
      <c r="B36">
        <v>3529.48</v>
      </c>
      <c r="C36">
        <v>3491.88</v>
      </c>
      <c r="D36">
        <v>3441.86</v>
      </c>
      <c r="E36">
        <v>3002.74</v>
      </c>
      <c r="F36">
        <v>429.05200000000002</v>
      </c>
      <c r="G36">
        <v>0</v>
      </c>
      <c r="H36">
        <v>429.05200000000002</v>
      </c>
      <c r="I36">
        <v>0.14718999999999999</v>
      </c>
      <c r="J36">
        <v>1</v>
      </c>
      <c r="K36">
        <v>0</v>
      </c>
    </row>
    <row r="37" spans="1:11" x14ac:dyDescent="0.25">
      <c r="A37" t="s">
        <v>34</v>
      </c>
      <c r="B37">
        <v>3544.32</v>
      </c>
      <c r="C37">
        <v>3507.07</v>
      </c>
      <c r="D37">
        <v>3449.75</v>
      </c>
      <c r="E37">
        <v>3003.42</v>
      </c>
      <c r="F37">
        <v>429.68700000000001</v>
      </c>
      <c r="G37">
        <v>0</v>
      </c>
      <c r="H37">
        <v>429.68700000000001</v>
      </c>
      <c r="I37">
        <v>0.121105</v>
      </c>
      <c r="J37">
        <v>1</v>
      </c>
      <c r="K37">
        <v>0</v>
      </c>
    </row>
    <row r="38" spans="1:11" x14ac:dyDescent="0.25">
      <c r="A38" t="s">
        <v>34</v>
      </c>
      <c r="B38">
        <v>3542.23</v>
      </c>
      <c r="C38">
        <v>3505.88</v>
      </c>
      <c r="D38">
        <v>3450.04</v>
      </c>
      <c r="E38">
        <v>3003.95</v>
      </c>
      <c r="F38">
        <v>430.07900000000001</v>
      </c>
      <c r="G38">
        <v>0</v>
      </c>
      <c r="H38">
        <v>430.07900000000001</v>
      </c>
      <c r="I38">
        <v>0.14718899999999999</v>
      </c>
      <c r="J38">
        <v>1</v>
      </c>
      <c r="K38">
        <v>0</v>
      </c>
    </row>
    <row r="39" spans="1:11" x14ac:dyDescent="0.25">
      <c r="A39" t="s">
        <v>34</v>
      </c>
      <c r="B39">
        <v>3528.92</v>
      </c>
      <c r="C39">
        <v>3491.92</v>
      </c>
      <c r="D39">
        <v>3441.68</v>
      </c>
      <c r="E39">
        <v>3002.12</v>
      </c>
      <c r="F39">
        <v>428.40600000000001</v>
      </c>
      <c r="G39">
        <v>0</v>
      </c>
      <c r="H39">
        <v>428.40600000000001</v>
      </c>
      <c r="I39">
        <v>0.14718999999999999</v>
      </c>
      <c r="J39">
        <v>1</v>
      </c>
      <c r="K39">
        <v>0</v>
      </c>
    </row>
    <row r="40" spans="1:11" x14ac:dyDescent="0.25">
      <c r="A40" t="s">
        <v>34</v>
      </c>
      <c r="B40">
        <v>3542.37</v>
      </c>
      <c r="C40">
        <v>3505.78</v>
      </c>
      <c r="D40">
        <v>3447.9</v>
      </c>
      <c r="E40">
        <v>3002.83</v>
      </c>
      <c r="F40">
        <v>429.03699999999998</v>
      </c>
      <c r="G40">
        <v>0</v>
      </c>
      <c r="H40">
        <v>429.03699999999998</v>
      </c>
      <c r="I40">
        <v>6.0186199999999997E-3</v>
      </c>
      <c r="J40">
        <v>1</v>
      </c>
      <c r="K40">
        <v>0</v>
      </c>
    </row>
    <row r="41" spans="1:11" x14ac:dyDescent="0.25">
      <c r="A41" t="s">
        <v>34</v>
      </c>
      <c r="B41">
        <v>3539.75</v>
      </c>
      <c r="C41">
        <v>3502.56</v>
      </c>
      <c r="D41">
        <v>3450.6</v>
      </c>
      <c r="E41">
        <v>3009.63</v>
      </c>
      <c r="F41">
        <v>430.67700000000002</v>
      </c>
      <c r="G41">
        <v>0</v>
      </c>
      <c r="H41">
        <v>430.67700000000002</v>
      </c>
      <c r="I41">
        <v>0.110544</v>
      </c>
      <c r="J41">
        <v>1</v>
      </c>
      <c r="K41">
        <v>0</v>
      </c>
    </row>
    <row r="42" spans="1:11" x14ac:dyDescent="0.25">
      <c r="A42" t="s">
        <v>34</v>
      </c>
      <c r="B42">
        <v>3569.34</v>
      </c>
      <c r="C42">
        <v>3531.83</v>
      </c>
      <c r="D42">
        <v>3474.81</v>
      </c>
      <c r="E42">
        <v>3025.12</v>
      </c>
      <c r="F42">
        <v>432.87900000000002</v>
      </c>
      <c r="G42">
        <v>0</v>
      </c>
      <c r="H42">
        <v>432.87900000000002</v>
      </c>
      <c r="I42">
        <v>0.14718899999999999</v>
      </c>
      <c r="J42">
        <v>1</v>
      </c>
      <c r="K42">
        <v>0</v>
      </c>
    </row>
    <row r="43" spans="1:11" x14ac:dyDescent="0.25">
      <c r="A43" t="s">
        <v>34</v>
      </c>
      <c r="B43">
        <v>3571.5</v>
      </c>
      <c r="C43">
        <v>3533.26</v>
      </c>
      <c r="D43">
        <v>3473.95</v>
      </c>
      <c r="E43">
        <v>3024.65</v>
      </c>
      <c r="F43">
        <v>432.654</v>
      </c>
      <c r="G43">
        <v>0</v>
      </c>
      <c r="H43">
        <v>432.654</v>
      </c>
      <c r="I43">
        <v>0.14718899999999999</v>
      </c>
      <c r="J43">
        <v>1</v>
      </c>
      <c r="K43">
        <v>0</v>
      </c>
    </row>
    <row r="44" spans="1:11" x14ac:dyDescent="0.25">
      <c r="A44" t="s">
        <v>34</v>
      </c>
      <c r="B44">
        <v>3567.68</v>
      </c>
      <c r="C44">
        <v>3530.41</v>
      </c>
      <c r="D44">
        <v>3472.6</v>
      </c>
      <c r="E44">
        <v>3023.67</v>
      </c>
      <c r="F44">
        <v>431.59500000000003</v>
      </c>
      <c r="G44">
        <v>0</v>
      </c>
      <c r="H44">
        <v>431.59500000000003</v>
      </c>
      <c r="I44">
        <v>0.14718999999999999</v>
      </c>
      <c r="J44">
        <v>1</v>
      </c>
      <c r="K44">
        <v>0</v>
      </c>
    </row>
    <row r="45" spans="1:11" x14ac:dyDescent="0.25">
      <c r="A45" t="s">
        <v>34</v>
      </c>
      <c r="B45">
        <v>3557.16</v>
      </c>
      <c r="C45">
        <v>3520.17</v>
      </c>
      <c r="D45">
        <v>3467.35</v>
      </c>
      <c r="E45">
        <v>3023.58</v>
      </c>
      <c r="F45">
        <v>431.53100000000001</v>
      </c>
      <c r="G45">
        <v>0</v>
      </c>
      <c r="H45">
        <v>431.53100000000001</v>
      </c>
      <c r="I45">
        <v>0.14718999999999999</v>
      </c>
      <c r="J45">
        <v>1</v>
      </c>
      <c r="K45">
        <v>0</v>
      </c>
    </row>
    <row r="46" spans="1:11" x14ac:dyDescent="0.25">
      <c r="A46" t="s">
        <v>34</v>
      </c>
      <c r="B46">
        <v>3566.06</v>
      </c>
      <c r="C46">
        <v>3529.21</v>
      </c>
      <c r="D46">
        <v>3472</v>
      </c>
      <c r="E46">
        <v>3023.63</v>
      </c>
      <c r="F46">
        <v>431.71600000000001</v>
      </c>
      <c r="G46">
        <v>0</v>
      </c>
      <c r="H46">
        <v>431.71600000000001</v>
      </c>
      <c r="I46">
        <v>0.14718999999999999</v>
      </c>
      <c r="J46">
        <v>1</v>
      </c>
      <c r="K46">
        <v>0</v>
      </c>
    </row>
    <row r="47" spans="1:11" x14ac:dyDescent="0.25">
      <c r="A47" t="s">
        <v>34</v>
      </c>
      <c r="B47">
        <v>3566.98</v>
      </c>
      <c r="C47">
        <v>3529.6</v>
      </c>
      <c r="D47">
        <v>3471.84</v>
      </c>
      <c r="E47">
        <v>3023.7</v>
      </c>
      <c r="F47">
        <v>431.69900000000001</v>
      </c>
      <c r="G47">
        <v>0</v>
      </c>
      <c r="H47">
        <v>431.69900000000001</v>
      </c>
      <c r="I47">
        <v>0.14718999999999999</v>
      </c>
      <c r="J47">
        <v>1</v>
      </c>
      <c r="K47">
        <v>0</v>
      </c>
    </row>
    <row r="48" spans="1:11" x14ac:dyDescent="0.25">
      <c r="A48" t="s">
        <v>34</v>
      </c>
      <c r="B48">
        <v>3569.88</v>
      </c>
      <c r="C48">
        <v>3532.11</v>
      </c>
      <c r="D48">
        <v>3471.56</v>
      </c>
      <c r="E48">
        <v>3023.57</v>
      </c>
      <c r="F48">
        <v>431.637</v>
      </c>
      <c r="G48">
        <v>0</v>
      </c>
      <c r="H48">
        <v>431.637</v>
      </c>
      <c r="I48">
        <v>0.14718999999999999</v>
      </c>
      <c r="J48">
        <v>1</v>
      </c>
      <c r="K48">
        <v>0</v>
      </c>
    </row>
    <row r="49" spans="1:25" x14ac:dyDescent="0.25">
      <c r="A49" t="s">
        <v>34</v>
      </c>
      <c r="B49">
        <v>3566.53</v>
      </c>
      <c r="C49">
        <v>3528.95</v>
      </c>
      <c r="D49">
        <v>3469.61</v>
      </c>
      <c r="E49">
        <v>3023.88</v>
      </c>
      <c r="F49">
        <v>431.80700000000002</v>
      </c>
      <c r="G49">
        <v>0</v>
      </c>
      <c r="H49">
        <v>431.80700000000002</v>
      </c>
      <c r="I49">
        <v>0.14718999999999999</v>
      </c>
      <c r="J49">
        <v>1</v>
      </c>
      <c r="K49">
        <v>0</v>
      </c>
    </row>
    <row r="50" spans="1:25" x14ac:dyDescent="0.25">
      <c r="A50" t="s">
        <v>34</v>
      </c>
      <c r="B50">
        <v>3572.23</v>
      </c>
      <c r="C50">
        <v>3534.97</v>
      </c>
      <c r="D50">
        <v>3472.01</v>
      </c>
      <c r="E50">
        <v>3023.74</v>
      </c>
      <c r="F50">
        <v>431.85599999999999</v>
      </c>
      <c r="G50">
        <v>0</v>
      </c>
      <c r="H50">
        <v>431.85599999999999</v>
      </c>
      <c r="I50">
        <v>0.14718999999999999</v>
      </c>
      <c r="J50">
        <v>1</v>
      </c>
      <c r="K50">
        <v>0</v>
      </c>
    </row>
    <row r="51" spans="1:25" x14ac:dyDescent="0.25">
      <c r="A51" t="s">
        <v>34</v>
      </c>
      <c r="B51">
        <v>3570.7</v>
      </c>
      <c r="C51">
        <v>3533.13</v>
      </c>
      <c r="D51">
        <v>3471.72</v>
      </c>
      <c r="E51">
        <v>3023.62</v>
      </c>
      <c r="F51">
        <v>431.77300000000002</v>
      </c>
      <c r="G51">
        <v>0</v>
      </c>
      <c r="H51">
        <v>431.77300000000002</v>
      </c>
      <c r="I51">
        <v>0.14718999999999999</v>
      </c>
      <c r="J51">
        <v>1</v>
      </c>
      <c r="K51">
        <v>0</v>
      </c>
    </row>
    <row r="52" spans="1:25" x14ac:dyDescent="0.25">
      <c r="A52" t="s">
        <v>34</v>
      </c>
      <c r="B52">
        <v>3595.38</v>
      </c>
      <c r="C52">
        <v>3552.05</v>
      </c>
      <c r="D52">
        <v>3491.22</v>
      </c>
      <c r="E52">
        <v>3034.21</v>
      </c>
      <c r="F52">
        <v>433.39499999999998</v>
      </c>
      <c r="G52">
        <v>0</v>
      </c>
      <c r="H52">
        <v>433.39499999999998</v>
      </c>
      <c r="I52">
        <v>0.14718999999999999</v>
      </c>
      <c r="J52">
        <v>1</v>
      </c>
      <c r="K52">
        <v>0</v>
      </c>
    </row>
    <row r="53" spans="1:25" x14ac:dyDescent="0.25">
      <c r="A53" t="s">
        <v>34</v>
      </c>
      <c r="B53">
        <v>3582.72</v>
      </c>
      <c r="C53">
        <v>3541.44</v>
      </c>
      <c r="D53">
        <v>3481.91</v>
      </c>
      <c r="E53">
        <v>3032.46</v>
      </c>
      <c r="F53">
        <v>432.55</v>
      </c>
      <c r="G53">
        <v>0</v>
      </c>
      <c r="H53">
        <v>432.55</v>
      </c>
      <c r="I53">
        <v>0.187802</v>
      </c>
      <c r="J53">
        <v>1</v>
      </c>
      <c r="K53">
        <v>0</v>
      </c>
    </row>
    <row r="54" spans="1:25" x14ac:dyDescent="0.25">
      <c r="A54" t="s">
        <v>34</v>
      </c>
      <c r="B54">
        <v>3566.51</v>
      </c>
      <c r="C54">
        <v>3529.68</v>
      </c>
      <c r="D54">
        <v>3470.69</v>
      </c>
      <c r="E54">
        <v>3023.24</v>
      </c>
      <c r="F54">
        <v>431.62900000000002</v>
      </c>
      <c r="G54">
        <v>0</v>
      </c>
      <c r="H54">
        <v>431.62900000000002</v>
      </c>
      <c r="I54">
        <v>0.14718999999999999</v>
      </c>
      <c r="J54">
        <v>1</v>
      </c>
      <c r="K54">
        <v>0</v>
      </c>
    </row>
    <row r="55" spans="1:25" x14ac:dyDescent="0.25">
      <c r="A55" t="s">
        <v>34</v>
      </c>
      <c r="B55">
        <v>3567.87</v>
      </c>
      <c r="C55">
        <v>3530.71</v>
      </c>
      <c r="D55">
        <v>3471.79</v>
      </c>
      <c r="E55">
        <v>3023.49</v>
      </c>
      <c r="F55">
        <v>431.58800000000002</v>
      </c>
      <c r="G55">
        <v>0</v>
      </c>
      <c r="H55">
        <v>431.58800000000002</v>
      </c>
      <c r="I55">
        <v>0.14718999999999999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3551.97</v>
      </c>
      <c r="C56">
        <v>3515.17</v>
      </c>
      <c r="D56">
        <v>3466.28</v>
      </c>
      <c r="E56">
        <v>3023.64</v>
      </c>
      <c r="F56">
        <v>431.81</v>
      </c>
      <c r="G56">
        <v>0</v>
      </c>
      <c r="H56">
        <v>431.81</v>
      </c>
      <c r="I56">
        <v>0.1202</v>
      </c>
      <c r="J56">
        <v>1</v>
      </c>
      <c r="K56">
        <v>0</v>
      </c>
      <c r="R56">
        <f>AVERAGE(B7:B56)</f>
        <v>3544.5560000000005</v>
      </c>
      <c r="S56">
        <f>AVERAGE(C7:C56)</f>
        <v>3507.1862000000001</v>
      </c>
      <c r="U56">
        <f>_xlfn.VAR.P(B7:B56)</f>
        <v>387.26409999999964</v>
      </c>
      <c r="V56">
        <f>_xlfn.VAR.P(C7:C56)</f>
        <v>367.20473555999905</v>
      </c>
      <c r="X56">
        <f>1.96*SQRT(U56)/50</f>
        <v>0.77141785474799551</v>
      </c>
      <c r="Y56">
        <f>1.96*SQRT(V56)/50</f>
        <v>0.75117340531392418</v>
      </c>
    </row>
    <row r="57" spans="1:25" x14ac:dyDescent="0.25">
      <c r="A57" t="s">
        <v>102</v>
      </c>
      <c r="B57">
        <v>177304.19099999999</v>
      </c>
      <c r="C57" t="s">
        <v>36</v>
      </c>
    </row>
    <row r="58" spans="1:25" x14ac:dyDescent="0.25">
      <c r="A58" t="s">
        <v>35</v>
      </c>
      <c r="B58">
        <v>3579.98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0.187802</v>
      </c>
      <c r="J58">
        <v>1</v>
      </c>
      <c r="K58">
        <v>0</v>
      </c>
    </row>
    <row r="59" spans="1:25" x14ac:dyDescent="0.25">
      <c r="A59" t="s">
        <v>35</v>
      </c>
      <c r="B59">
        <v>3578.63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0.14718999999999999</v>
      </c>
      <c r="J59">
        <v>1</v>
      </c>
      <c r="K59">
        <v>0</v>
      </c>
    </row>
    <row r="60" spans="1:25" x14ac:dyDescent="0.25">
      <c r="A60" t="s">
        <v>35</v>
      </c>
      <c r="B60">
        <v>3577.95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0.14718999999999999</v>
      </c>
      <c r="J60">
        <v>1</v>
      </c>
      <c r="K60">
        <v>0</v>
      </c>
    </row>
    <row r="61" spans="1:25" x14ac:dyDescent="0.25">
      <c r="A61" t="s">
        <v>35</v>
      </c>
      <c r="B61">
        <v>3578.25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0.14718999999999999</v>
      </c>
      <c r="J61">
        <v>1</v>
      </c>
      <c r="K61">
        <v>0</v>
      </c>
    </row>
    <row r="62" spans="1:25" x14ac:dyDescent="0.25">
      <c r="A62" t="s">
        <v>35</v>
      </c>
      <c r="B62">
        <v>3587.29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3584.24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0.14718999999999999</v>
      </c>
      <c r="J63">
        <v>1</v>
      </c>
      <c r="K63">
        <v>0</v>
      </c>
    </row>
    <row r="64" spans="1:25" x14ac:dyDescent="0.25">
      <c r="A64" t="s">
        <v>35</v>
      </c>
      <c r="B64">
        <v>3586.63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0.14718999999999999</v>
      </c>
      <c r="J64">
        <v>1</v>
      </c>
      <c r="K64">
        <v>0</v>
      </c>
    </row>
    <row r="65" spans="1:11" x14ac:dyDescent="0.25">
      <c r="A65" t="s">
        <v>35</v>
      </c>
      <c r="B65">
        <v>3586.18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0.14718999999999999</v>
      </c>
      <c r="J65">
        <v>1</v>
      </c>
      <c r="K65">
        <v>0</v>
      </c>
    </row>
    <row r="66" spans="1:11" x14ac:dyDescent="0.25">
      <c r="A66" t="s">
        <v>35</v>
      </c>
      <c r="B66">
        <v>3585.63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7.2160199999999994E-2</v>
      </c>
      <c r="J66">
        <v>1</v>
      </c>
      <c r="K66">
        <v>0</v>
      </c>
    </row>
    <row r="67" spans="1:11" x14ac:dyDescent="0.25">
      <c r="A67" t="s">
        <v>35</v>
      </c>
      <c r="B67">
        <v>3584.92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0.14718999999999999</v>
      </c>
      <c r="J67">
        <v>1</v>
      </c>
      <c r="K67">
        <v>0</v>
      </c>
    </row>
    <row r="68" spans="1:11" x14ac:dyDescent="0.25">
      <c r="A68" t="s">
        <v>35</v>
      </c>
      <c r="B68">
        <v>3580.86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0.14718999999999999</v>
      </c>
      <c r="J68">
        <v>1</v>
      </c>
      <c r="K68">
        <v>0</v>
      </c>
    </row>
    <row r="69" spans="1:11" x14ac:dyDescent="0.25">
      <c r="A69" t="s">
        <v>35</v>
      </c>
      <c r="B69">
        <v>3586.8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0.187802</v>
      </c>
      <c r="J69">
        <v>1</v>
      </c>
      <c r="K69">
        <v>0</v>
      </c>
    </row>
    <row r="70" spans="1:11" x14ac:dyDescent="0.25">
      <c r="A70" t="s">
        <v>35</v>
      </c>
      <c r="B70">
        <v>3580.59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0.14718899999999999</v>
      </c>
      <c r="J70">
        <v>1</v>
      </c>
      <c r="K70">
        <v>0</v>
      </c>
    </row>
    <row r="71" spans="1:11" x14ac:dyDescent="0.25">
      <c r="A71" t="s">
        <v>35</v>
      </c>
      <c r="B71">
        <v>3579.19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0.14718999999999999</v>
      </c>
      <c r="J71">
        <v>1</v>
      </c>
      <c r="K71">
        <v>0</v>
      </c>
    </row>
    <row r="72" spans="1:11" x14ac:dyDescent="0.25">
      <c r="A72" t="s">
        <v>35</v>
      </c>
      <c r="B72">
        <v>3577.73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0.14718999999999999</v>
      </c>
      <c r="J72">
        <v>1</v>
      </c>
      <c r="K72">
        <v>0</v>
      </c>
    </row>
    <row r="73" spans="1:11" x14ac:dyDescent="0.25">
      <c r="A73" t="s">
        <v>35</v>
      </c>
      <c r="B73">
        <v>3580.16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0.14718999999999999</v>
      </c>
      <c r="J73">
        <v>1</v>
      </c>
      <c r="K73">
        <v>0</v>
      </c>
    </row>
    <row r="74" spans="1:11" x14ac:dyDescent="0.25">
      <c r="A74" t="s">
        <v>35</v>
      </c>
      <c r="B74">
        <v>3582.62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0.187802</v>
      </c>
      <c r="J74">
        <v>1</v>
      </c>
      <c r="K74">
        <v>0</v>
      </c>
    </row>
    <row r="75" spans="1:11" x14ac:dyDescent="0.25">
      <c r="A75" t="s">
        <v>35</v>
      </c>
      <c r="B75">
        <v>3581.56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0.332258</v>
      </c>
      <c r="J75">
        <v>1</v>
      </c>
      <c r="K75">
        <v>0</v>
      </c>
    </row>
    <row r="76" spans="1:11" x14ac:dyDescent="0.25">
      <c r="A76" t="s">
        <v>35</v>
      </c>
      <c r="B76">
        <v>3585.74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0.187803</v>
      </c>
      <c r="J76">
        <v>1</v>
      </c>
      <c r="K76">
        <v>0</v>
      </c>
    </row>
    <row r="77" spans="1:11" x14ac:dyDescent="0.25">
      <c r="A77" t="s">
        <v>35</v>
      </c>
      <c r="B77">
        <v>3579.59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0.14718999999999999</v>
      </c>
      <c r="J77">
        <v>1</v>
      </c>
      <c r="K77">
        <v>0</v>
      </c>
    </row>
    <row r="78" spans="1:11" x14ac:dyDescent="0.25">
      <c r="A78" t="s">
        <v>35</v>
      </c>
      <c r="B78">
        <v>3580.35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0.14718999999999999</v>
      </c>
      <c r="J78">
        <v>1</v>
      </c>
      <c r="K78">
        <v>0</v>
      </c>
    </row>
    <row r="79" spans="1:11" x14ac:dyDescent="0.25">
      <c r="A79" t="s">
        <v>35</v>
      </c>
      <c r="B79">
        <v>3577.69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0.14718999999999999</v>
      </c>
      <c r="J79">
        <v>1</v>
      </c>
      <c r="K79">
        <v>0</v>
      </c>
    </row>
    <row r="80" spans="1:11" x14ac:dyDescent="0.25">
      <c r="A80" t="s">
        <v>35</v>
      </c>
      <c r="B80">
        <v>3576.02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0.14332</v>
      </c>
      <c r="J80">
        <v>1</v>
      </c>
      <c r="K80">
        <v>0</v>
      </c>
    </row>
    <row r="81" spans="1:11" x14ac:dyDescent="0.25">
      <c r="A81" t="s">
        <v>35</v>
      </c>
      <c r="B81">
        <v>3581.83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0.14718999999999999</v>
      </c>
      <c r="J81">
        <v>1</v>
      </c>
      <c r="K81">
        <v>0</v>
      </c>
    </row>
    <row r="82" spans="1:11" x14ac:dyDescent="0.25">
      <c r="A82" t="s">
        <v>35</v>
      </c>
      <c r="B82">
        <v>3583.19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0.14718999999999999</v>
      </c>
      <c r="J82">
        <v>1</v>
      </c>
      <c r="K82">
        <v>0</v>
      </c>
    </row>
    <row r="83" spans="1:11" x14ac:dyDescent="0.25">
      <c r="A83" t="s">
        <v>35</v>
      </c>
      <c r="B83">
        <v>3580.64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0.187802</v>
      </c>
      <c r="J83">
        <v>1</v>
      </c>
      <c r="K83">
        <v>0</v>
      </c>
    </row>
    <row r="84" spans="1:11" x14ac:dyDescent="0.25">
      <c r="A84" t="s">
        <v>35</v>
      </c>
      <c r="B84">
        <v>3581.99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0.22132499999999999</v>
      </c>
      <c r="J84">
        <v>1</v>
      </c>
      <c r="K84">
        <v>0</v>
      </c>
    </row>
    <row r="85" spans="1:11" x14ac:dyDescent="0.25">
      <c r="A85" t="s">
        <v>35</v>
      </c>
      <c r="B85">
        <v>3581.61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0.370037</v>
      </c>
      <c r="J85">
        <v>1</v>
      </c>
      <c r="K85">
        <v>0</v>
      </c>
    </row>
    <row r="86" spans="1:11" x14ac:dyDescent="0.25">
      <c r="A86" t="s">
        <v>35</v>
      </c>
      <c r="B86">
        <v>3580.45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0.14718999999999999</v>
      </c>
      <c r="J86">
        <v>1</v>
      </c>
      <c r="K86">
        <v>0</v>
      </c>
    </row>
    <row r="87" spans="1:11" x14ac:dyDescent="0.25">
      <c r="A87" t="s">
        <v>35</v>
      </c>
      <c r="B87">
        <v>3579.86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3579.44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3575.11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0.14718999999999999</v>
      </c>
      <c r="J89">
        <v>1</v>
      </c>
      <c r="K89">
        <v>0</v>
      </c>
    </row>
    <row r="90" spans="1:11" x14ac:dyDescent="0.25">
      <c r="A90" t="s">
        <v>35</v>
      </c>
      <c r="B90">
        <v>3585.8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0.14718999999999999</v>
      </c>
      <c r="J90">
        <v>1</v>
      </c>
      <c r="K90">
        <v>0</v>
      </c>
    </row>
    <row r="91" spans="1:11" x14ac:dyDescent="0.25">
      <c r="A91" t="s">
        <v>35</v>
      </c>
      <c r="B91">
        <v>3575.74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0.14718999999999999</v>
      </c>
      <c r="J91">
        <v>1</v>
      </c>
      <c r="K91">
        <v>0</v>
      </c>
    </row>
    <row r="92" spans="1:11" x14ac:dyDescent="0.25">
      <c r="A92" t="s">
        <v>35</v>
      </c>
      <c r="B92">
        <v>3589.2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0.14718999999999999</v>
      </c>
      <c r="J92">
        <v>1</v>
      </c>
      <c r="K92">
        <v>0</v>
      </c>
    </row>
    <row r="93" spans="1:11" x14ac:dyDescent="0.25">
      <c r="A93" t="s">
        <v>35</v>
      </c>
      <c r="B93">
        <v>3574.99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0.14718999999999999</v>
      </c>
      <c r="J93">
        <v>1</v>
      </c>
      <c r="K93">
        <v>0</v>
      </c>
    </row>
    <row r="94" spans="1:11" x14ac:dyDescent="0.25">
      <c r="A94" t="s">
        <v>35</v>
      </c>
      <c r="B94">
        <v>3586.06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0.14718999999999999</v>
      </c>
      <c r="J94">
        <v>1</v>
      </c>
      <c r="K94">
        <v>0</v>
      </c>
    </row>
    <row r="95" spans="1:11" x14ac:dyDescent="0.25">
      <c r="A95" t="s">
        <v>35</v>
      </c>
      <c r="B95">
        <v>3572.64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0.14718999999999999</v>
      </c>
      <c r="J95">
        <v>1</v>
      </c>
      <c r="K95">
        <v>0</v>
      </c>
    </row>
    <row r="96" spans="1:11" x14ac:dyDescent="0.25">
      <c r="A96" t="s">
        <v>35</v>
      </c>
      <c r="B96">
        <v>3574.77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0.14718999999999999</v>
      </c>
      <c r="J96">
        <v>1</v>
      </c>
      <c r="K96">
        <v>0</v>
      </c>
    </row>
    <row r="97" spans="1:25" x14ac:dyDescent="0.25">
      <c r="A97" t="s">
        <v>35</v>
      </c>
      <c r="B97">
        <v>3572.73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3587.31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0.14718999999999999</v>
      </c>
      <c r="J98">
        <v>1</v>
      </c>
      <c r="K98">
        <v>0</v>
      </c>
    </row>
    <row r="99" spans="1:25" x14ac:dyDescent="0.25">
      <c r="A99" t="s">
        <v>35</v>
      </c>
      <c r="B99">
        <v>3576.66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0.14718999999999999</v>
      </c>
      <c r="J99">
        <v>1</v>
      </c>
      <c r="K99">
        <v>0</v>
      </c>
    </row>
    <row r="100" spans="1:25" x14ac:dyDescent="0.25">
      <c r="A100" t="s">
        <v>35</v>
      </c>
      <c r="B100">
        <v>3586.08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0.14718999999999999</v>
      </c>
      <c r="J100">
        <v>1</v>
      </c>
      <c r="K100">
        <v>0</v>
      </c>
    </row>
    <row r="101" spans="1:25" x14ac:dyDescent="0.25">
      <c r="A101" t="s">
        <v>35</v>
      </c>
      <c r="B101">
        <v>3575.28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3574.43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1.23307E-2</v>
      </c>
      <c r="J102">
        <v>1</v>
      </c>
      <c r="K102">
        <v>0</v>
      </c>
    </row>
    <row r="103" spans="1:25" x14ac:dyDescent="0.25">
      <c r="A103" t="s">
        <v>35</v>
      </c>
      <c r="B103">
        <v>3575.49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3572.57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0.14718999999999999</v>
      </c>
      <c r="J104">
        <v>1</v>
      </c>
      <c r="K104">
        <v>0</v>
      </c>
    </row>
    <row r="105" spans="1:25" x14ac:dyDescent="0.25">
      <c r="A105" t="s">
        <v>35</v>
      </c>
      <c r="B105">
        <v>3575.41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0.14279500000000001</v>
      </c>
      <c r="J105">
        <v>1</v>
      </c>
      <c r="K105">
        <v>0</v>
      </c>
    </row>
    <row r="106" spans="1:25" x14ac:dyDescent="0.25">
      <c r="A106" t="s">
        <v>35</v>
      </c>
      <c r="B106">
        <v>3586.58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0.14718999999999999</v>
      </c>
      <c r="J106">
        <v>1</v>
      </c>
      <c r="K106">
        <v>0</v>
      </c>
    </row>
    <row r="107" spans="1:25" x14ac:dyDescent="0.25">
      <c r="A107" t="s">
        <v>35</v>
      </c>
      <c r="B107">
        <v>3576.38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0.19412399999999999</v>
      </c>
      <c r="J107">
        <v>1</v>
      </c>
      <c r="K107">
        <v>0</v>
      </c>
    </row>
    <row r="108" spans="1:25" x14ac:dyDescent="0.25">
      <c r="A108" t="s">
        <v>35</v>
      </c>
      <c r="B108">
        <v>3582.58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0.14718999999999999</v>
      </c>
      <c r="J108">
        <v>1</v>
      </c>
      <c r="K108">
        <v>0</v>
      </c>
    </row>
    <row r="109" spans="1:25" x14ac:dyDescent="0.25">
      <c r="A109" t="s">
        <v>35</v>
      </c>
      <c r="B109">
        <v>3575.07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0.14718999999999999</v>
      </c>
      <c r="J109">
        <v>1</v>
      </c>
      <c r="K109">
        <v>0</v>
      </c>
    </row>
    <row r="110" spans="1:25" x14ac:dyDescent="0.25">
      <c r="A110" t="s">
        <v>35</v>
      </c>
      <c r="B110">
        <v>3585.17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0.14718999999999999</v>
      </c>
      <c r="J110">
        <v>1</v>
      </c>
      <c r="K110">
        <v>0</v>
      </c>
    </row>
    <row r="111" spans="1:25" x14ac:dyDescent="0.25">
      <c r="A111" t="s">
        <v>35</v>
      </c>
      <c r="B111">
        <v>3575.64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0.11769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3574.28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0.14718999999999999</v>
      </c>
      <c r="J112">
        <v>1</v>
      </c>
      <c r="K112">
        <v>0</v>
      </c>
      <c r="R112">
        <f>AVERAGE(B63:B112)</f>
        <v>3580.2295999999997</v>
      </c>
      <c r="S112">
        <f>AVERAGE(C63:C112)</f>
        <v>0</v>
      </c>
      <c r="U112">
        <f>_xlfn.VAR.P(B63:B112)</f>
        <v>21.302483839999933</v>
      </c>
      <c r="V112">
        <f>_xlfn.VAR.P(C63:C112)</f>
        <v>0</v>
      </c>
      <c r="X112">
        <f>1.96*SQRT(U112)/50</f>
        <v>0.18092608647704039</v>
      </c>
      <c r="Y112">
        <f>1.96*SQRT(V112)/50</f>
        <v>0</v>
      </c>
    </row>
    <row r="113" spans="1:9" x14ac:dyDescent="0.25">
      <c r="A113" t="s">
        <v>35</v>
      </c>
      <c r="B113">
        <v>179073.20730000001</v>
      </c>
      <c r="C113" t="s">
        <v>36</v>
      </c>
    </row>
    <row r="114" spans="1:9" x14ac:dyDescent="0.25">
      <c r="A114" t="s">
        <v>37</v>
      </c>
      <c r="B114">
        <v>2263.5700000000002</v>
      </c>
      <c r="C114">
        <v>2232.2199999999998</v>
      </c>
      <c r="D114">
        <v>2183.85</v>
      </c>
      <c r="E114">
        <v>1736.06</v>
      </c>
      <c r="F114">
        <v>432.07100000000003</v>
      </c>
      <c r="G114">
        <v>0.14718999999999999</v>
      </c>
      <c r="H114">
        <v>1</v>
      </c>
      <c r="I114">
        <v>0</v>
      </c>
    </row>
    <row r="115" spans="1:9" x14ac:dyDescent="0.25">
      <c r="A115" t="s">
        <v>37</v>
      </c>
      <c r="B115">
        <v>2254.8200000000002</v>
      </c>
      <c r="C115">
        <v>2223.37</v>
      </c>
      <c r="D115">
        <v>2174.88</v>
      </c>
      <c r="E115">
        <v>1726.97</v>
      </c>
      <c r="F115">
        <v>432.452</v>
      </c>
      <c r="G115">
        <v>0.104945</v>
      </c>
      <c r="H115">
        <v>1</v>
      </c>
      <c r="I115">
        <v>0</v>
      </c>
    </row>
    <row r="116" spans="1:9" x14ac:dyDescent="0.25">
      <c r="A116" t="s">
        <v>37</v>
      </c>
      <c r="B116">
        <v>2261.6799999999998</v>
      </c>
      <c r="C116">
        <v>2229.64</v>
      </c>
      <c r="D116">
        <v>2177.2800000000002</v>
      </c>
      <c r="E116">
        <v>1728.03</v>
      </c>
      <c r="F116">
        <v>431.85899999999998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2257.39</v>
      </c>
      <c r="C117">
        <v>2225.5100000000002</v>
      </c>
      <c r="D117">
        <v>2174.7199999999998</v>
      </c>
      <c r="E117">
        <v>1726.46</v>
      </c>
      <c r="F117">
        <v>432.40600000000001</v>
      </c>
      <c r="G117">
        <v>0.14718899999999999</v>
      </c>
      <c r="H117">
        <v>1</v>
      </c>
      <c r="I117">
        <v>0</v>
      </c>
    </row>
    <row r="118" spans="1:9" x14ac:dyDescent="0.25">
      <c r="A118" t="s">
        <v>37</v>
      </c>
      <c r="B118">
        <v>2260.23</v>
      </c>
      <c r="C118">
        <v>2229.0500000000002</v>
      </c>
      <c r="D118">
        <v>2178.79</v>
      </c>
      <c r="E118">
        <v>1730.7</v>
      </c>
      <c r="F118">
        <v>431.86799999999999</v>
      </c>
      <c r="G118">
        <v>0.14718999999999999</v>
      </c>
      <c r="H118">
        <v>1</v>
      </c>
      <c r="I118">
        <v>0</v>
      </c>
    </row>
    <row r="119" spans="1:9" x14ac:dyDescent="0.25">
      <c r="A119" t="s">
        <v>37</v>
      </c>
      <c r="B119">
        <v>2262.46</v>
      </c>
      <c r="C119">
        <v>2231.0100000000002</v>
      </c>
      <c r="D119">
        <v>2181.52</v>
      </c>
      <c r="E119">
        <v>1733.57</v>
      </c>
      <c r="F119">
        <v>432.084</v>
      </c>
      <c r="G119">
        <v>1.4472199999999999E-3</v>
      </c>
      <c r="H119">
        <v>1</v>
      </c>
      <c r="I119">
        <v>0</v>
      </c>
    </row>
    <row r="120" spans="1:9" x14ac:dyDescent="0.25">
      <c r="A120" t="s">
        <v>37</v>
      </c>
      <c r="B120">
        <v>2263.41</v>
      </c>
      <c r="C120">
        <v>2231.9299999999998</v>
      </c>
      <c r="D120">
        <v>2177.96</v>
      </c>
      <c r="E120">
        <v>1728.74</v>
      </c>
      <c r="F120">
        <v>432.32400000000001</v>
      </c>
      <c r="G120">
        <v>1.2534E-3</v>
      </c>
      <c r="H120">
        <v>1</v>
      </c>
      <c r="I120">
        <v>0</v>
      </c>
    </row>
    <row r="121" spans="1:9" x14ac:dyDescent="0.25">
      <c r="A121" t="s">
        <v>37</v>
      </c>
      <c r="B121">
        <v>2259.25</v>
      </c>
      <c r="C121">
        <v>2227.7399999999998</v>
      </c>
      <c r="D121">
        <v>2177.12</v>
      </c>
      <c r="E121">
        <v>1728.92</v>
      </c>
      <c r="F121">
        <v>432.459</v>
      </c>
      <c r="G121">
        <v>0.14718899999999999</v>
      </c>
      <c r="H121">
        <v>1</v>
      </c>
      <c r="I121">
        <v>0</v>
      </c>
    </row>
    <row r="122" spans="1:9" x14ac:dyDescent="0.25">
      <c r="A122" t="s">
        <v>37</v>
      </c>
      <c r="B122">
        <v>2254.6999999999998</v>
      </c>
      <c r="C122">
        <v>2223.0100000000002</v>
      </c>
      <c r="D122">
        <v>2174.44</v>
      </c>
      <c r="E122">
        <v>1726.61</v>
      </c>
      <c r="F122">
        <v>432.29500000000002</v>
      </c>
      <c r="G122">
        <v>0.14718899999999999</v>
      </c>
      <c r="H122">
        <v>1</v>
      </c>
      <c r="I122">
        <v>0</v>
      </c>
    </row>
    <row r="123" spans="1:9" x14ac:dyDescent="0.25">
      <c r="A123" t="s">
        <v>37</v>
      </c>
      <c r="B123">
        <v>2258.23</v>
      </c>
      <c r="C123">
        <v>2226.8200000000002</v>
      </c>
      <c r="D123">
        <v>2175.63</v>
      </c>
      <c r="E123">
        <v>1727.06</v>
      </c>
      <c r="F123">
        <v>432.06400000000002</v>
      </c>
      <c r="G123">
        <v>0.10119</v>
      </c>
      <c r="H123">
        <v>1</v>
      </c>
      <c r="I123">
        <v>0</v>
      </c>
    </row>
    <row r="124" spans="1:9" x14ac:dyDescent="0.25">
      <c r="A124" t="s">
        <v>37</v>
      </c>
      <c r="B124">
        <v>2260.91</v>
      </c>
      <c r="C124">
        <v>2229.0700000000002</v>
      </c>
      <c r="D124">
        <v>2176.5500000000002</v>
      </c>
      <c r="E124">
        <v>1727.34</v>
      </c>
      <c r="F124">
        <v>432.375</v>
      </c>
      <c r="G124">
        <v>2.2051600000000001E-2</v>
      </c>
      <c r="H124">
        <v>1</v>
      </c>
      <c r="I124">
        <v>0</v>
      </c>
    </row>
    <row r="125" spans="1:9" x14ac:dyDescent="0.25">
      <c r="A125" t="s">
        <v>37</v>
      </c>
      <c r="B125">
        <v>2257.94</v>
      </c>
      <c r="C125">
        <v>2226.3000000000002</v>
      </c>
      <c r="D125">
        <v>2175.0500000000002</v>
      </c>
      <c r="E125">
        <v>1726.57</v>
      </c>
      <c r="F125">
        <v>432.291</v>
      </c>
      <c r="G125">
        <v>0.14718899999999999</v>
      </c>
      <c r="H125">
        <v>1</v>
      </c>
      <c r="I125">
        <v>0</v>
      </c>
    </row>
    <row r="126" spans="1:9" x14ac:dyDescent="0.25">
      <c r="A126" t="s">
        <v>37</v>
      </c>
      <c r="B126">
        <v>2260.0300000000002</v>
      </c>
      <c r="C126">
        <v>2228.54</v>
      </c>
      <c r="D126">
        <v>2176.96</v>
      </c>
      <c r="E126">
        <v>1728.09</v>
      </c>
      <c r="F126">
        <v>432.40600000000001</v>
      </c>
      <c r="G126">
        <v>0.14718899999999999</v>
      </c>
      <c r="H126">
        <v>1</v>
      </c>
      <c r="I126">
        <v>0</v>
      </c>
    </row>
    <row r="127" spans="1:9" x14ac:dyDescent="0.25">
      <c r="A127" t="s">
        <v>37</v>
      </c>
      <c r="B127">
        <v>2260.06</v>
      </c>
      <c r="C127">
        <v>2228.86</v>
      </c>
      <c r="D127">
        <v>2177.4499999999998</v>
      </c>
      <c r="E127">
        <v>1728.47</v>
      </c>
      <c r="F127">
        <v>432.04599999999999</v>
      </c>
      <c r="G127">
        <v>3.7556E-3</v>
      </c>
      <c r="H127">
        <v>1</v>
      </c>
      <c r="I127">
        <v>0</v>
      </c>
    </row>
    <row r="128" spans="1:9" x14ac:dyDescent="0.25">
      <c r="A128" t="s">
        <v>37</v>
      </c>
      <c r="B128">
        <v>2257.67</v>
      </c>
      <c r="C128">
        <v>2226.4299999999998</v>
      </c>
      <c r="D128">
        <v>2175.0300000000002</v>
      </c>
      <c r="E128">
        <v>1726.27</v>
      </c>
      <c r="F128">
        <v>431.82600000000002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2259.37</v>
      </c>
      <c r="C129">
        <v>2227.83</v>
      </c>
      <c r="D129">
        <v>2177.5300000000002</v>
      </c>
      <c r="E129">
        <v>1729</v>
      </c>
      <c r="F129">
        <v>432.16500000000002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2256.21</v>
      </c>
      <c r="C130">
        <v>2224.69</v>
      </c>
      <c r="D130">
        <v>2174.83</v>
      </c>
      <c r="E130">
        <v>1726.24</v>
      </c>
      <c r="F130">
        <v>432.33800000000002</v>
      </c>
      <c r="G130">
        <v>0.14718899999999999</v>
      </c>
      <c r="H130">
        <v>1</v>
      </c>
      <c r="I130">
        <v>0</v>
      </c>
    </row>
    <row r="131" spans="1:9" x14ac:dyDescent="0.25">
      <c r="A131" t="s">
        <v>37</v>
      </c>
      <c r="B131">
        <v>2268.9</v>
      </c>
      <c r="C131">
        <v>2237.2600000000002</v>
      </c>
      <c r="D131">
        <v>2194.4499999999998</v>
      </c>
      <c r="E131">
        <v>1747.98</v>
      </c>
      <c r="F131">
        <v>432.11599999999999</v>
      </c>
      <c r="G131">
        <v>3.0659300000000001E-3</v>
      </c>
      <c r="H131">
        <v>1</v>
      </c>
      <c r="I131">
        <v>0</v>
      </c>
    </row>
    <row r="132" spans="1:9" x14ac:dyDescent="0.25">
      <c r="A132" t="s">
        <v>37</v>
      </c>
      <c r="B132">
        <v>2256.5300000000002</v>
      </c>
      <c r="C132">
        <v>2224.9499999999998</v>
      </c>
      <c r="D132">
        <v>2199.23</v>
      </c>
      <c r="E132">
        <v>1758.08</v>
      </c>
      <c r="F132">
        <v>432.24099999999999</v>
      </c>
      <c r="G132">
        <v>0.14718899999999999</v>
      </c>
      <c r="H132">
        <v>1</v>
      </c>
      <c r="I132">
        <v>0</v>
      </c>
    </row>
    <row r="133" spans="1:9" x14ac:dyDescent="0.25">
      <c r="A133" t="s">
        <v>37</v>
      </c>
      <c r="B133">
        <v>2281.1999999999998</v>
      </c>
      <c r="C133">
        <v>2250.35</v>
      </c>
      <c r="D133">
        <v>2222.8200000000002</v>
      </c>
      <c r="E133">
        <v>1781.16</v>
      </c>
      <c r="F133">
        <v>432.25099999999998</v>
      </c>
      <c r="G133">
        <v>0.14718899999999999</v>
      </c>
      <c r="H133">
        <v>1</v>
      </c>
      <c r="I133">
        <v>0</v>
      </c>
    </row>
    <row r="134" spans="1:9" x14ac:dyDescent="0.25">
      <c r="A134" t="s">
        <v>37</v>
      </c>
      <c r="B134">
        <v>2236.87</v>
      </c>
      <c r="C134">
        <v>2205.46</v>
      </c>
      <c r="D134">
        <v>2180.44</v>
      </c>
      <c r="E134">
        <v>1739.55</v>
      </c>
      <c r="F134">
        <v>432.149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2241.62</v>
      </c>
      <c r="C135">
        <v>2210.23</v>
      </c>
      <c r="D135">
        <v>2183.39</v>
      </c>
      <c r="E135">
        <v>1742.01</v>
      </c>
      <c r="F135">
        <v>432.06200000000001</v>
      </c>
      <c r="G135">
        <v>1.39047E-3</v>
      </c>
      <c r="H135">
        <v>1</v>
      </c>
      <c r="I135">
        <v>0</v>
      </c>
    </row>
    <row r="136" spans="1:9" x14ac:dyDescent="0.25">
      <c r="A136" t="s">
        <v>37</v>
      </c>
      <c r="B136">
        <v>2233.7199999999998</v>
      </c>
      <c r="C136">
        <v>2203</v>
      </c>
      <c r="D136">
        <v>2178.5100000000002</v>
      </c>
      <c r="E136">
        <v>1737.72</v>
      </c>
      <c r="F136">
        <v>432.17700000000002</v>
      </c>
      <c r="G136">
        <v>1.77685E-2</v>
      </c>
      <c r="H136">
        <v>1</v>
      </c>
      <c r="I136">
        <v>0</v>
      </c>
    </row>
    <row r="137" spans="1:9" x14ac:dyDescent="0.25">
      <c r="A137" t="s">
        <v>37</v>
      </c>
      <c r="B137">
        <v>2238.5100000000002</v>
      </c>
      <c r="C137">
        <v>2206.84</v>
      </c>
      <c r="D137">
        <v>2182.1</v>
      </c>
      <c r="E137">
        <v>1741.16</v>
      </c>
      <c r="F137">
        <v>431.89699999999999</v>
      </c>
      <c r="G137">
        <v>0.14718999999999999</v>
      </c>
      <c r="H137">
        <v>1</v>
      </c>
      <c r="I137">
        <v>0</v>
      </c>
    </row>
    <row r="138" spans="1:9" x14ac:dyDescent="0.25">
      <c r="A138" t="s">
        <v>37</v>
      </c>
      <c r="B138">
        <v>2233.25</v>
      </c>
      <c r="C138">
        <v>2202.11</v>
      </c>
      <c r="D138">
        <v>2176.7399999999998</v>
      </c>
      <c r="E138">
        <v>1735.74</v>
      </c>
      <c r="F138">
        <v>432.08600000000001</v>
      </c>
      <c r="G138">
        <v>0.103982</v>
      </c>
      <c r="H138">
        <v>1</v>
      </c>
      <c r="I138">
        <v>0</v>
      </c>
    </row>
    <row r="139" spans="1:9" x14ac:dyDescent="0.25">
      <c r="A139" t="s">
        <v>37</v>
      </c>
      <c r="B139">
        <v>2238.44</v>
      </c>
      <c r="C139">
        <v>2207.69</v>
      </c>
      <c r="D139">
        <v>2181.0500000000002</v>
      </c>
      <c r="E139">
        <v>1739.81</v>
      </c>
      <c r="F139">
        <v>432.35599999999999</v>
      </c>
      <c r="G139">
        <v>6.9030800000000003E-2</v>
      </c>
      <c r="H139">
        <v>1</v>
      </c>
      <c r="I139">
        <v>0</v>
      </c>
    </row>
    <row r="140" spans="1:9" x14ac:dyDescent="0.25">
      <c r="A140" t="s">
        <v>37</v>
      </c>
      <c r="B140">
        <v>2237.34</v>
      </c>
      <c r="C140">
        <v>2206.4299999999998</v>
      </c>
      <c r="D140">
        <v>2182.0500000000002</v>
      </c>
      <c r="E140">
        <v>1741.35</v>
      </c>
      <c r="F140">
        <v>432.202</v>
      </c>
      <c r="G140">
        <v>2.46949E-3</v>
      </c>
      <c r="H140">
        <v>1</v>
      </c>
      <c r="I140">
        <v>0</v>
      </c>
    </row>
    <row r="141" spans="1:9" x14ac:dyDescent="0.25">
      <c r="A141" t="s">
        <v>37</v>
      </c>
      <c r="B141">
        <v>2238.14</v>
      </c>
      <c r="C141">
        <v>2206.1799999999998</v>
      </c>
      <c r="D141">
        <v>2180.5700000000002</v>
      </c>
      <c r="E141">
        <v>1739.61</v>
      </c>
      <c r="F141">
        <v>432.10300000000001</v>
      </c>
      <c r="G141">
        <v>0.14718999999999999</v>
      </c>
      <c r="H141">
        <v>1</v>
      </c>
      <c r="I141">
        <v>0</v>
      </c>
    </row>
    <row r="142" spans="1:9" x14ac:dyDescent="0.25">
      <c r="A142" t="s">
        <v>37</v>
      </c>
      <c r="B142">
        <v>2238.62</v>
      </c>
      <c r="C142">
        <v>2207.58</v>
      </c>
      <c r="D142">
        <v>2181.5300000000002</v>
      </c>
      <c r="E142">
        <v>1740.51</v>
      </c>
      <c r="F142">
        <v>432.24299999999999</v>
      </c>
      <c r="G142">
        <v>5.5535099999999997E-2</v>
      </c>
      <c r="H142">
        <v>1</v>
      </c>
      <c r="I142">
        <v>0</v>
      </c>
    </row>
    <row r="143" spans="1:9" x14ac:dyDescent="0.25">
      <c r="A143" t="s">
        <v>37</v>
      </c>
      <c r="B143">
        <v>2236.5700000000002</v>
      </c>
      <c r="C143">
        <v>2205.11</v>
      </c>
      <c r="D143">
        <v>2180.4</v>
      </c>
      <c r="E143">
        <v>1739.72</v>
      </c>
      <c r="F143">
        <v>432.33800000000002</v>
      </c>
      <c r="G143">
        <v>0.14718899999999999</v>
      </c>
      <c r="H143">
        <v>1</v>
      </c>
      <c r="I143">
        <v>0</v>
      </c>
    </row>
    <row r="144" spans="1:9" x14ac:dyDescent="0.25">
      <c r="A144" t="s">
        <v>37</v>
      </c>
      <c r="B144">
        <v>2236.73</v>
      </c>
      <c r="C144">
        <v>2205.7199999999998</v>
      </c>
      <c r="D144">
        <v>2181.7199999999998</v>
      </c>
      <c r="E144">
        <v>1740.98</v>
      </c>
      <c r="F144">
        <v>432.291</v>
      </c>
      <c r="G144">
        <v>0.14718899999999999</v>
      </c>
      <c r="H144">
        <v>1</v>
      </c>
      <c r="I144">
        <v>0</v>
      </c>
    </row>
    <row r="145" spans="1:9" x14ac:dyDescent="0.25">
      <c r="A145" t="s">
        <v>37</v>
      </c>
      <c r="B145">
        <v>2236.7600000000002</v>
      </c>
      <c r="C145">
        <v>2205.64</v>
      </c>
      <c r="D145">
        <v>2180.83</v>
      </c>
      <c r="E145">
        <v>1740.06</v>
      </c>
      <c r="F145">
        <v>432.50299999999999</v>
      </c>
      <c r="G145">
        <v>0.14718899999999999</v>
      </c>
      <c r="H145">
        <v>1</v>
      </c>
      <c r="I145">
        <v>0</v>
      </c>
    </row>
    <row r="146" spans="1:9" x14ac:dyDescent="0.25">
      <c r="A146" t="s">
        <v>37</v>
      </c>
      <c r="B146">
        <v>2238.46</v>
      </c>
      <c r="C146">
        <v>2206.91</v>
      </c>
      <c r="D146">
        <v>2180.98</v>
      </c>
      <c r="E146">
        <v>1739.64</v>
      </c>
      <c r="F146">
        <v>432.33300000000003</v>
      </c>
      <c r="G146">
        <v>0.14718899999999999</v>
      </c>
      <c r="H146">
        <v>1</v>
      </c>
      <c r="I146">
        <v>0</v>
      </c>
    </row>
    <row r="147" spans="1:9" x14ac:dyDescent="0.25">
      <c r="A147" t="s">
        <v>37</v>
      </c>
      <c r="B147">
        <v>2233.33</v>
      </c>
      <c r="C147">
        <v>2202.36</v>
      </c>
      <c r="D147">
        <v>2177.3200000000002</v>
      </c>
      <c r="E147">
        <v>1736.37</v>
      </c>
      <c r="F147">
        <v>432.31200000000001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2234.83</v>
      </c>
      <c r="C148">
        <v>2203.38</v>
      </c>
      <c r="D148">
        <v>2178.96</v>
      </c>
      <c r="E148">
        <v>1738.22</v>
      </c>
      <c r="F148">
        <v>432.41199999999998</v>
      </c>
      <c r="G148">
        <v>0.14718899999999999</v>
      </c>
      <c r="H148">
        <v>1</v>
      </c>
      <c r="I148">
        <v>0</v>
      </c>
    </row>
    <row r="149" spans="1:9" x14ac:dyDescent="0.25">
      <c r="A149" t="s">
        <v>37</v>
      </c>
      <c r="B149">
        <v>2238.34</v>
      </c>
      <c r="C149">
        <v>2207.15</v>
      </c>
      <c r="D149">
        <v>2180.9</v>
      </c>
      <c r="E149">
        <v>1739.86</v>
      </c>
      <c r="F149">
        <v>432.18700000000001</v>
      </c>
      <c r="G149">
        <v>2.1930700000000001E-2</v>
      </c>
      <c r="H149">
        <v>1</v>
      </c>
      <c r="I149">
        <v>0</v>
      </c>
    </row>
    <row r="150" spans="1:9" x14ac:dyDescent="0.25">
      <c r="A150" t="s">
        <v>37</v>
      </c>
      <c r="B150">
        <v>2235.98</v>
      </c>
      <c r="C150">
        <v>2204.84</v>
      </c>
      <c r="D150">
        <v>2179.7800000000002</v>
      </c>
      <c r="E150">
        <v>1739.07</v>
      </c>
      <c r="F150">
        <v>432.41</v>
      </c>
      <c r="G150">
        <v>2.1930700000000001E-2</v>
      </c>
      <c r="H150">
        <v>1</v>
      </c>
      <c r="I150">
        <v>0</v>
      </c>
    </row>
    <row r="151" spans="1:9" x14ac:dyDescent="0.25">
      <c r="A151" t="s">
        <v>37</v>
      </c>
      <c r="B151">
        <v>2236.4</v>
      </c>
      <c r="C151">
        <v>2205.4699999999998</v>
      </c>
      <c r="D151">
        <v>2180.09</v>
      </c>
      <c r="E151">
        <v>1739.23</v>
      </c>
      <c r="F151">
        <v>432.17899999999997</v>
      </c>
      <c r="G151">
        <v>4.2875499999999997E-2</v>
      </c>
      <c r="H151">
        <v>1</v>
      </c>
      <c r="I151">
        <v>0</v>
      </c>
    </row>
    <row r="152" spans="1:9" x14ac:dyDescent="0.25">
      <c r="A152" t="s">
        <v>37</v>
      </c>
      <c r="B152">
        <v>2237.33</v>
      </c>
      <c r="C152">
        <v>2205.58</v>
      </c>
      <c r="D152">
        <v>2180.86</v>
      </c>
      <c r="E152">
        <v>1739.99</v>
      </c>
      <c r="F152">
        <v>432.084</v>
      </c>
      <c r="G152">
        <v>4.1957399999999999E-2</v>
      </c>
      <c r="H152">
        <v>1</v>
      </c>
      <c r="I152">
        <v>0</v>
      </c>
    </row>
    <row r="153" spans="1:9" x14ac:dyDescent="0.25">
      <c r="A153" t="s">
        <v>37</v>
      </c>
      <c r="B153">
        <v>2236.89</v>
      </c>
      <c r="C153">
        <v>2205.6799999999998</v>
      </c>
      <c r="D153">
        <v>2180.41</v>
      </c>
      <c r="E153">
        <v>1739.45</v>
      </c>
      <c r="F153">
        <v>432.57</v>
      </c>
      <c r="G153">
        <v>0.14718899999999999</v>
      </c>
      <c r="H153">
        <v>1</v>
      </c>
      <c r="I153">
        <v>0</v>
      </c>
    </row>
    <row r="154" spans="1:9" x14ac:dyDescent="0.25">
      <c r="A154" t="s">
        <v>37</v>
      </c>
      <c r="B154">
        <v>2235.4699999999998</v>
      </c>
      <c r="C154">
        <v>2204.04</v>
      </c>
      <c r="D154">
        <v>2178.7800000000002</v>
      </c>
      <c r="E154">
        <v>1737.87</v>
      </c>
      <c r="F154">
        <v>432.19200000000001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2241.06</v>
      </c>
      <c r="C155">
        <v>2209.9699999999998</v>
      </c>
      <c r="D155">
        <v>2182.16</v>
      </c>
      <c r="E155">
        <v>1740.24</v>
      </c>
      <c r="F155">
        <v>432.06700000000001</v>
      </c>
      <c r="G155">
        <v>0.119143</v>
      </c>
      <c r="H155">
        <v>1</v>
      </c>
      <c r="I155">
        <v>0</v>
      </c>
    </row>
    <row r="156" spans="1:9" x14ac:dyDescent="0.25">
      <c r="A156" t="s">
        <v>37</v>
      </c>
      <c r="B156">
        <v>2235.9299999999998</v>
      </c>
      <c r="C156">
        <v>2205.0700000000002</v>
      </c>
      <c r="D156">
        <v>2180.39</v>
      </c>
      <c r="E156">
        <v>1739.5</v>
      </c>
      <c r="F156">
        <v>432.27300000000002</v>
      </c>
      <c r="G156">
        <v>0.14718899999999999</v>
      </c>
      <c r="H156">
        <v>1</v>
      </c>
      <c r="I156">
        <v>0</v>
      </c>
    </row>
    <row r="157" spans="1:9" x14ac:dyDescent="0.25">
      <c r="A157" t="s">
        <v>37</v>
      </c>
      <c r="B157">
        <v>2238.38</v>
      </c>
      <c r="C157">
        <v>2207.44</v>
      </c>
      <c r="D157">
        <v>2181.83</v>
      </c>
      <c r="E157">
        <v>1740.86</v>
      </c>
      <c r="F157">
        <v>432.31400000000002</v>
      </c>
      <c r="G157">
        <v>0.14718899999999999</v>
      </c>
      <c r="H157">
        <v>1</v>
      </c>
      <c r="I157">
        <v>0</v>
      </c>
    </row>
    <row r="158" spans="1:9" x14ac:dyDescent="0.25">
      <c r="A158" t="s">
        <v>37</v>
      </c>
      <c r="B158">
        <v>2237.13</v>
      </c>
      <c r="C158">
        <v>2205.0700000000002</v>
      </c>
      <c r="D158">
        <v>2178.5300000000002</v>
      </c>
      <c r="E158">
        <v>1737.17</v>
      </c>
      <c r="F158">
        <v>432.33499999999998</v>
      </c>
      <c r="G158">
        <v>0.14718899999999999</v>
      </c>
      <c r="H158">
        <v>1</v>
      </c>
      <c r="I158">
        <v>0</v>
      </c>
    </row>
    <row r="159" spans="1:9" x14ac:dyDescent="0.25">
      <c r="A159" t="s">
        <v>37</v>
      </c>
      <c r="B159">
        <v>2250.5300000000002</v>
      </c>
      <c r="C159">
        <v>2219.4899999999998</v>
      </c>
      <c r="D159">
        <v>2189.33</v>
      </c>
      <c r="E159">
        <v>1747.16</v>
      </c>
      <c r="F159">
        <v>432.22800000000001</v>
      </c>
      <c r="G159">
        <v>4.5713200000000002E-2</v>
      </c>
      <c r="H159">
        <v>1</v>
      </c>
      <c r="I159">
        <v>0</v>
      </c>
    </row>
    <row r="160" spans="1:9" x14ac:dyDescent="0.25">
      <c r="A160" t="s">
        <v>37</v>
      </c>
      <c r="B160">
        <v>2251.09</v>
      </c>
      <c r="C160">
        <v>2219.35</v>
      </c>
      <c r="D160">
        <v>2189.11</v>
      </c>
      <c r="E160">
        <v>1747.03</v>
      </c>
      <c r="F160">
        <v>432.48099999999999</v>
      </c>
      <c r="G160">
        <v>0.14718899999999999</v>
      </c>
      <c r="H160">
        <v>1</v>
      </c>
      <c r="I160">
        <v>0</v>
      </c>
    </row>
    <row r="161" spans="1:25" x14ac:dyDescent="0.25">
      <c r="A161" t="s">
        <v>37</v>
      </c>
      <c r="B161">
        <v>2237.2600000000002</v>
      </c>
      <c r="C161">
        <v>2205.5</v>
      </c>
      <c r="D161">
        <v>2178.71</v>
      </c>
      <c r="E161">
        <v>1737.54</v>
      </c>
      <c r="F161">
        <v>432.39699999999999</v>
      </c>
      <c r="G161">
        <v>0.14718899999999999</v>
      </c>
      <c r="H161">
        <v>1</v>
      </c>
      <c r="I161">
        <v>0</v>
      </c>
    </row>
    <row r="162" spans="1:25" x14ac:dyDescent="0.25">
      <c r="A162" t="s">
        <v>37</v>
      </c>
      <c r="B162">
        <v>2239.42</v>
      </c>
      <c r="C162">
        <v>2207.4899999999998</v>
      </c>
      <c r="D162">
        <v>2181.4699999999998</v>
      </c>
      <c r="E162">
        <v>1740.27</v>
      </c>
      <c r="F162">
        <v>432.29300000000001</v>
      </c>
      <c r="G162">
        <v>7.9683699999999996E-2</v>
      </c>
      <c r="H162">
        <v>1</v>
      </c>
      <c r="I162">
        <v>0</v>
      </c>
    </row>
    <row r="163" spans="1:25" x14ac:dyDescent="0.25">
      <c r="A163" t="s">
        <v>37</v>
      </c>
      <c r="B163">
        <v>2235.7800000000002</v>
      </c>
      <c r="C163">
        <v>2204.0100000000002</v>
      </c>
      <c r="D163">
        <v>2178.6799999999998</v>
      </c>
      <c r="E163">
        <v>1737.81</v>
      </c>
      <c r="F163">
        <v>432.03800000000001</v>
      </c>
      <c r="G163">
        <v>2.9981299999999999E-2</v>
      </c>
      <c r="H163">
        <v>1</v>
      </c>
      <c r="I163">
        <v>0</v>
      </c>
    </row>
    <row r="164" spans="1:25" x14ac:dyDescent="0.25">
      <c r="A164" t="s">
        <v>37</v>
      </c>
      <c r="B164">
        <v>2236.33</v>
      </c>
      <c r="C164">
        <v>2204.79</v>
      </c>
      <c r="D164">
        <v>2177.67</v>
      </c>
      <c r="E164">
        <v>1736.27</v>
      </c>
      <c r="F164">
        <v>432.298</v>
      </c>
      <c r="G164">
        <v>1.11571E-2</v>
      </c>
      <c r="H164">
        <v>1</v>
      </c>
      <c r="I164">
        <v>0</v>
      </c>
    </row>
    <row r="165" spans="1:25" x14ac:dyDescent="0.25">
      <c r="A165" t="s">
        <v>37</v>
      </c>
      <c r="B165">
        <v>2241.17</v>
      </c>
      <c r="C165">
        <v>2209.2800000000002</v>
      </c>
      <c r="D165">
        <v>2183.04</v>
      </c>
      <c r="E165">
        <v>1741.84</v>
      </c>
      <c r="F165">
        <v>432.375</v>
      </c>
      <c r="G165">
        <v>0.14718899999999999</v>
      </c>
      <c r="H165">
        <v>1</v>
      </c>
      <c r="I165">
        <v>0</v>
      </c>
    </row>
    <row r="166" spans="1:25" x14ac:dyDescent="0.25">
      <c r="A166" t="s">
        <v>37</v>
      </c>
      <c r="B166">
        <v>2235.08</v>
      </c>
      <c r="C166">
        <v>2203.0500000000002</v>
      </c>
      <c r="D166">
        <v>2177.0300000000002</v>
      </c>
      <c r="E166">
        <v>1735.98</v>
      </c>
      <c r="F166">
        <v>432.45299999999997</v>
      </c>
      <c r="G166">
        <v>0.14718899999999999</v>
      </c>
      <c r="H166">
        <v>1</v>
      </c>
      <c r="I166">
        <v>0</v>
      </c>
    </row>
    <row r="167" spans="1:25" x14ac:dyDescent="0.25">
      <c r="A167" t="s">
        <v>37</v>
      </c>
      <c r="B167">
        <v>2236.4</v>
      </c>
      <c r="C167">
        <v>2205.13</v>
      </c>
      <c r="D167">
        <v>2178.5100000000002</v>
      </c>
      <c r="E167">
        <v>1737.36</v>
      </c>
      <c r="F167">
        <v>431.94299999999998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2237.02</v>
      </c>
      <c r="C168">
        <v>2205.12</v>
      </c>
      <c r="D168">
        <v>2178.91</v>
      </c>
      <c r="E168">
        <v>1737.76</v>
      </c>
      <c r="F168">
        <v>432.39299999999997</v>
      </c>
      <c r="G168">
        <v>0.14718899999999999</v>
      </c>
      <c r="H168">
        <v>1</v>
      </c>
      <c r="I168">
        <v>0</v>
      </c>
      <c r="R168">
        <f>AVERAGE(B119:B168)</f>
        <v>2244.8609999999999</v>
      </c>
      <c r="S168">
        <f>AVERAGE(C119:C168)</f>
        <v>2213.4590000000007</v>
      </c>
      <c r="U168">
        <f>_xlfn.VAR.P(B119:B168)</f>
        <v>134.95940099999984</v>
      </c>
      <c r="V168">
        <f>_xlfn.VAR.P(C119:C168)</f>
        <v>134.38273299999994</v>
      </c>
      <c r="X168">
        <f>1.96*SQRT(U168)/50</f>
        <v>0.45539434993491051</v>
      </c>
      <c r="Y168">
        <f>1.96*SQRT(V168)/50</f>
        <v>0.45442038118587935</v>
      </c>
    </row>
    <row r="169" spans="1:25" x14ac:dyDescent="0.25">
      <c r="A169" t="s">
        <v>37</v>
      </c>
      <c r="B169">
        <v>112332.9414</v>
      </c>
      <c r="C169" t="s">
        <v>36</v>
      </c>
    </row>
    <row r="170" spans="1:25" x14ac:dyDescent="0.25">
      <c r="A170" t="s">
        <v>87</v>
      </c>
      <c r="B170">
        <v>5248.57</v>
      </c>
      <c r="C170">
        <v>5211.6000000000004</v>
      </c>
      <c r="D170">
        <v>5145.4399999999996</v>
      </c>
      <c r="E170">
        <v>4736.34</v>
      </c>
      <c r="F170">
        <v>463.36500000000001</v>
      </c>
      <c r="G170">
        <v>0.178454</v>
      </c>
      <c r="H170">
        <v>0.83552899999999997</v>
      </c>
      <c r="I170">
        <v>0</v>
      </c>
    </row>
    <row r="171" spans="1:25" x14ac:dyDescent="0.25">
      <c r="A171" t="s">
        <v>87</v>
      </c>
      <c r="B171">
        <v>5234.93</v>
      </c>
      <c r="C171">
        <v>5198.09</v>
      </c>
      <c r="D171">
        <v>5141.24</v>
      </c>
      <c r="E171">
        <v>4734.01</v>
      </c>
      <c r="F171">
        <v>463.55599999999998</v>
      </c>
      <c r="G171">
        <v>0.147179</v>
      </c>
      <c r="H171">
        <v>0.83705099999999999</v>
      </c>
      <c r="I171">
        <v>0</v>
      </c>
    </row>
    <row r="172" spans="1:25" x14ac:dyDescent="0.25">
      <c r="A172" t="s">
        <v>87</v>
      </c>
      <c r="B172">
        <v>5242.01</v>
      </c>
      <c r="C172">
        <v>5204.07</v>
      </c>
      <c r="D172">
        <v>5145.5</v>
      </c>
      <c r="E172">
        <v>4738.55</v>
      </c>
      <c r="F172">
        <v>463.28399999999999</v>
      </c>
      <c r="G172">
        <v>0.14711099999999999</v>
      </c>
      <c r="H172">
        <v>0.83687199999999995</v>
      </c>
      <c r="I172">
        <v>0</v>
      </c>
    </row>
    <row r="173" spans="1:25" x14ac:dyDescent="0.25">
      <c r="A173" t="s">
        <v>87</v>
      </c>
      <c r="B173">
        <v>5234.66</v>
      </c>
      <c r="C173">
        <v>5197.42</v>
      </c>
      <c r="D173">
        <v>5137.8500000000004</v>
      </c>
      <c r="E173">
        <v>4730.2299999999996</v>
      </c>
      <c r="F173">
        <v>463.57299999999998</v>
      </c>
      <c r="G173">
        <v>0.15315899999999999</v>
      </c>
      <c r="H173">
        <v>0.84772800000000004</v>
      </c>
      <c r="I173">
        <v>0</v>
      </c>
    </row>
    <row r="174" spans="1:25" x14ac:dyDescent="0.25">
      <c r="A174" t="s">
        <v>87</v>
      </c>
      <c r="B174">
        <v>5239.28</v>
      </c>
      <c r="C174">
        <v>5201.24</v>
      </c>
      <c r="D174">
        <v>5140.8999999999996</v>
      </c>
      <c r="E174">
        <v>4733.47</v>
      </c>
      <c r="F174">
        <v>463.34199999999998</v>
      </c>
      <c r="G174">
        <v>0.147393</v>
      </c>
      <c r="H174">
        <v>0.86656299999999997</v>
      </c>
      <c r="I174">
        <v>0</v>
      </c>
    </row>
    <row r="175" spans="1:25" x14ac:dyDescent="0.25">
      <c r="A175" t="s">
        <v>87</v>
      </c>
      <c r="B175">
        <v>5236.1499999999996</v>
      </c>
      <c r="C175">
        <v>5198.83</v>
      </c>
      <c r="D175">
        <v>5140.78</v>
      </c>
      <c r="E175">
        <v>4733.58</v>
      </c>
      <c r="F175">
        <v>463.55</v>
      </c>
      <c r="G175">
        <v>0.15819800000000001</v>
      </c>
      <c r="H175">
        <v>0.83617300000000006</v>
      </c>
      <c r="I175">
        <v>0</v>
      </c>
    </row>
    <row r="176" spans="1:25" x14ac:dyDescent="0.25">
      <c r="A176" t="s">
        <v>87</v>
      </c>
      <c r="B176">
        <v>5242.5600000000004</v>
      </c>
      <c r="C176">
        <v>5204.8</v>
      </c>
      <c r="D176">
        <v>5142.62</v>
      </c>
      <c r="E176">
        <v>4734.6499999999996</v>
      </c>
      <c r="F176">
        <v>463.26400000000001</v>
      </c>
      <c r="G176">
        <v>0.17852199999999999</v>
      </c>
      <c r="H176">
        <v>0.83680900000000003</v>
      </c>
      <c r="I176">
        <v>0</v>
      </c>
    </row>
    <row r="177" spans="1:9" x14ac:dyDescent="0.25">
      <c r="A177" t="s">
        <v>87</v>
      </c>
      <c r="B177">
        <v>5242.1499999999996</v>
      </c>
      <c r="C177">
        <v>5205.26</v>
      </c>
      <c r="D177">
        <v>5140.8900000000003</v>
      </c>
      <c r="E177">
        <v>4727.45</v>
      </c>
      <c r="F177">
        <v>463.29500000000002</v>
      </c>
      <c r="G177">
        <v>0.15698699999999999</v>
      </c>
      <c r="H177">
        <v>0.83703099999999997</v>
      </c>
      <c r="I177">
        <v>0</v>
      </c>
    </row>
    <row r="178" spans="1:9" x14ac:dyDescent="0.25">
      <c r="A178" t="s">
        <v>87</v>
      </c>
      <c r="B178">
        <v>5254.68</v>
      </c>
      <c r="C178">
        <v>5217.38</v>
      </c>
      <c r="D178">
        <v>5155.07</v>
      </c>
      <c r="E178">
        <v>4739.68</v>
      </c>
      <c r="F178">
        <v>463.30799999999999</v>
      </c>
      <c r="G178">
        <v>0.16659399999999999</v>
      </c>
      <c r="H178">
        <v>0.83617399999999997</v>
      </c>
      <c r="I178">
        <v>0</v>
      </c>
    </row>
    <row r="179" spans="1:9" x14ac:dyDescent="0.25">
      <c r="A179" t="s">
        <v>87</v>
      </c>
      <c r="B179">
        <v>5248.37</v>
      </c>
      <c r="C179">
        <v>5210.8</v>
      </c>
      <c r="D179">
        <v>5144.26</v>
      </c>
      <c r="E179">
        <v>4735.97</v>
      </c>
      <c r="F179">
        <v>463.58499999999998</v>
      </c>
      <c r="G179">
        <v>0.178456</v>
      </c>
      <c r="H179">
        <v>0.83548500000000003</v>
      </c>
      <c r="I179">
        <v>0</v>
      </c>
    </row>
    <row r="180" spans="1:9" x14ac:dyDescent="0.25">
      <c r="A180" t="s">
        <v>87</v>
      </c>
      <c r="B180">
        <v>5248.02</v>
      </c>
      <c r="C180">
        <v>5211.0600000000004</v>
      </c>
      <c r="D180">
        <v>5147.76</v>
      </c>
      <c r="E180">
        <v>4733.24</v>
      </c>
      <c r="F180">
        <v>463.36700000000002</v>
      </c>
      <c r="G180">
        <v>0.152536</v>
      </c>
      <c r="H180">
        <v>0.83705200000000002</v>
      </c>
      <c r="I180">
        <v>0</v>
      </c>
    </row>
    <row r="181" spans="1:9" x14ac:dyDescent="0.25">
      <c r="A181" t="s">
        <v>87</v>
      </c>
      <c r="B181">
        <v>5246.27</v>
      </c>
      <c r="C181">
        <v>5208.7</v>
      </c>
      <c r="D181">
        <v>5144.38</v>
      </c>
      <c r="E181">
        <v>4729.49</v>
      </c>
      <c r="F181">
        <v>463.63900000000001</v>
      </c>
      <c r="G181">
        <v>0.15048700000000001</v>
      </c>
      <c r="H181">
        <v>0.83696800000000005</v>
      </c>
      <c r="I181">
        <v>0</v>
      </c>
    </row>
    <row r="182" spans="1:9" x14ac:dyDescent="0.25">
      <c r="A182" t="s">
        <v>87</v>
      </c>
      <c r="B182">
        <v>5258.26</v>
      </c>
      <c r="C182">
        <v>5220.6499999999996</v>
      </c>
      <c r="D182">
        <v>5151.07</v>
      </c>
      <c r="E182">
        <v>4738.2700000000004</v>
      </c>
      <c r="F182">
        <v>463.59300000000002</v>
      </c>
      <c r="G182">
        <v>0.15049799999999999</v>
      </c>
      <c r="H182">
        <v>0.83677400000000002</v>
      </c>
      <c r="I182">
        <v>0</v>
      </c>
    </row>
    <row r="183" spans="1:9" x14ac:dyDescent="0.25">
      <c r="A183" t="s">
        <v>87</v>
      </c>
      <c r="B183">
        <v>5257.55</v>
      </c>
      <c r="C183">
        <v>5220.0600000000004</v>
      </c>
      <c r="D183">
        <v>5151.83</v>
      </c>
      <c r="E183">
        <v>4739.88</v>
      </c>
      <c r="F183">
        <v>463.3</v>
      </c>
      <c r="G183">
        <v>0.17096600000000001</v>
      </c>
      <c r="H183">
        <v>0.83683600000000002</v>
      </c>
      <c r="I183">
        <v>0</v>
      </c>
    </row>
    <row r="184" spans="1:9" x14ac:dyDescent="0.25">
      <c r="A184" t="s">
        <v>87</v>
      </c>
      <c r="B184">
        <v>5244.86</v>
      </c>
      <c r="C184">
        <v>5206.8999999999996</v>
      </c>
      <c r="D184">
        <v>5142.92</v>
      </c>
      <c r="E184">
        <v>4729.79</v>
      </c>
      <c r="F184">
        <v>463.56099999999998</v>
      </c>
      <c r="G184">
        <v>0.15090600000000001</v>
      </c>
      <c r="H184">
        <v>0.82254300000000002</v>
      </c>
      <c r="I184">
        <v>0</v>
      </c>
    </row>
    <row r="185" spans="1:9" x14ac:dyDescent="0.25">
      <c r="A185" t="s">
        <v>87</v>
      </c>
      <c r="B185">
        <v>5247.11</v>
      </c>
      <c r="C185">
        <v>5208.5200000000004</v>
      </c>
      <c r="D185">
        <v>5142.3500000000004</v>
      </c>
      <c r="E185">
        <v>4732.2</v>
      </c>
      <c r="F185">
        <v>463.36200000000002</v>
      </c>
      <c r="G185">
        <v>0.152423</v>
      </c>
      <c r="H185">
        <v>0.83622700000000005</v>
      </c>
      <c r="I185">
        <v>0</v>
      </c>
    </row>
    <row r="186" spans="1:9" x14ac:dyDescent="0.25">
      <c r="A186" t="s">
        <v>87</v>
      </c>
      <c r="B186">
        <v>5259.13</v>
      </c>
      <c r="C186">
        <v>5221.32</v>
      </c>
      <c r="D186">
        <v>5151.74</v>
      </c>
      <c r="E186">
        <v>4737.25</v>
      </c>
      <c r="F186">
        <v>463.46300000000002</v>
      </c>
      <c r="G186">
        <v>0.154666</v>
      </c>
      <c r="H186">
        <v>0.83704400000000001</v>
      </c>
      <c r="I186">
        <v>0</v>
      </c>
    </row>
    <row r="187" spans="1:9" x14ac:dyDescent="0.25">
      <c r="A187" t="s">
        <v>87</v>
      </c>
      <c r="B187">
        <v>5245.61</v>
      </c>
      <c r="C187">
        <v>5208.32</v>
      </c>
      <c r="D187">
        <v>5141.1899999999996</v>
      </c>
      <c r="E187">
        <v>4732.0200000000004</v>
      </c>
      <c r="F187">
        <v>463.22500000000002</v>
      </c>
      <c r="G187">
        <v>0.178454</v>
      </c>
      <c r="H187">
        <v>0.83705200000000002</v>
      </c>
      <c r="I187">
        <v>0</v>
      </c>
    </row>
    <row r="188" spans="1:9" x14ac:dyDescent="0.25">
      <c r="A188" t="s">
        <v>87</v>
      </c>
      <c r="B188">
        <v>5253.92</v>
      </c>
      <c r="C188">
        <v>5216.8999999999996</v>
      </c>
      <c r="D188">
        <v>5152.0200000000004</v>
      </c>
      <c r="E188">
        <v>4737.55</v>
      </c>
      <c r="F188">
        <v>463.43799999999999</v>
      </c>
      <c r="G188">
        <v>0.178454</v>
      </c>
      <c r="H188">
        <v>0.85624999999999996</v>
      </c>
      <c r="I188">
        <v>0</v>
      </c>
    </row>
    <row r="189" spans="1:9" x14ac:dyDescent="0.25">
      <c r="A189" t="s">
        <v>87</v>
      </c>
      <c r="B189">
        <v>5249.88</v>
      </c>
      <c r="C189">
        <v>5211.43</v>
      </c>
      <c r="D189">
        <v>5143.55</v>
      </c>
      <c r="E189">
        <v>4734.4399999999996</v>
      </c>
      <c r="F189">
        <v>463.46100000000001</v>
      </c>
      <c r="G189">
        <v>0.147145</v>
      </c>
      <c r="H189">
        <v>0.83637300000000003</v>
      </c>
      <c r="I189">
        <v>0</v>
      </c>
    </row>
    <row r="190" spans="1:9" x14ac:dyDescent="0.25">
      <c r="A190" t="s">
        <v>87</v>
      </c>
      <c r="B190">
        <v>5258.23</v>
      </c>
      <c r="C190">
        <v>5219.6499999999996</v>
      </c>
      <c r="D190">
        <v>5155.32</v>
      </c>
      <c r="E190">
        <v>4740.21</v>
      </c>
      <c r="F190">
        <v>463.21199999999999</v>
      </c>
      <c r="G190">
        <v>0.14794299999999999</v>
      </c>
      <c r="H190">
        <v>0.83705200000000002</v>
      </c>
      <c r="I190">
        <v>0</v>
      </c>
    </row>
    <row r="191" spans="1:9" x14ac:dyDescent="0.25">
      <c r="A191" t="s">
        <v>87</v>
      </c>
      <c r="B191">
        <v>5249.74</v>
      </c>
      <c r="C191">
        <v>5212.7299999999996</v>
      </c>
      <c r="D191">
        <v>5147.4399999999996</v>
      </c>
      <c r="E191">
        <v>4738.79</v>
      </c>
      <c r="F191">
        <v>463.47500000000002</v>
      </c>
      <c r="G191">
        <v>0.17849200000000001</v>
      </c>
      <c r="H191">
        <v>0.83702500000000002</v>
      </c>
      <c r="I191">
        <v>0</v>
      </c>
    </row>
    <row r="192" spans="1:9" x14ac:dyDescent="0.25">
      <c r="A192" t="s">
        <v>87</v>
      </c>
      <c r="B192">
        <v>5250.78</v>
      </c>
      <c r="C192">
        <v>5214.3100000000004</v>
      </c>
      <c r="D192">
        <v>5147.68</v>
      </c>
      <c r="E192">
        <v>4732.87</v>
      </c>
      <c r="F192">
        <v>463.26400000000001</v>
      </c>
      <c r="G192">
        <v>0.178457</v>
      </c>
      <c r="H192">
        <v>0.837001</v>
      </c>
      <c r="I192">
        <v>0</v>
      </c>
    </row>
    <row r="193" spans="1:9" x14ac:dyDescent="0.25">
      <c r="A193" t="s">
        <v>87</v>
      </c>
      <c r="B193">
        <v>5249.17</v>
      </c>
      <c r="C193">
        <v>5211.8900000000003</v>
      </c>
      <c r="D193">
        <v>5145.29</v>
      </c>
      <c r="E193">
        <v>4730.84</v>
      </c>
      <c r="F193">
        <v>463.50700000000001</v>
      </c>
      <c r="G193">
        <v>0.152558</v>
      </c>
      <c r="H193">
        <v>0.83701000000000003</v>
      </c>
      <c r="I193">
        <v>0</v>
      </c>
    </row>
    <row r="194" spans="1:9" x14ac:dyDescent="0.25">
      <c r="A194" t="s">
        <v>87</v>
      </c>
      <c r="B194">
        <v>5254.21</v>
      </c>
      <c r="C194">
        <v>5217.2</v>
      </c>
      <c r="D194">
        <v>5147.82</v>
      </c>
      <c r="E194">
        <v>4737.01</v>
      </c>
      <c r="F194">
        <v>463.30700000000002</v>
      </c>
      <c r="G194">
        <v>0.148035</v>
      </c>
      <c r="H194">
        <v>0.83705200000000002</v>
      </c>
      <c r="I194">
        <v>0</v>
      </c>
    </row>
    <row r="195" spans="1:9" x14ac:dyDescent="0.25">
      <c r="A195" t="s">
        <v>87</v>
      </c>
      <c r="B195">
        <v>5252.27</v>
      </c>
      <c r="C195">
        <v>5214.8100000000004</v>
      </c>
      <c r="D195">
        <v>5150.03</v>
      </c>
      <c r="E195">
        <v>4735.8100000000004</v>
      </c>
      <c r="F195">
        <v>463.40600000000001</v>
      </c>
      <c r="G195">
        <v>0.14868700000000001</v>
      </c>
      <c r="H195">
        <v>0.83523199999999997</v>
      </c>
      <c r="I195">
        <v>0</v>
      </c>
    </row>
    <row r="196" spans="1:9" x14ac:dyDescent="0.25">
      <c r="A196" t="s">
        <v>87</v>
      </c>
      <c r="B196">
        <v>5252.27</v>
      </c>
      <c r="C196">
        <v>5215.79</v>
      </c>
      <c r="D196">
        <v>5145.62</v>
      </c>
      <c r="E196">
        <v>4731.12</v>
      </c>
      <c r="F196">
        <v>463.23700000000002</v>
      </c>
      <c r="G196">
        <v>0.17846600000000001</v>
      </c>
      <c r="H196">
        <v>0.83604500000000004</v>
      </c>
      <c r="I196">
        <v>0</v>
      </c>
    </row>
    <row r="197" spans="1:9" x14ac:dyDescent="0.25">
      <c r="A197" t="s">
        <v>87</v>
      </c>
      <c r="B197">
        <v>5245.56</v>
      </c>
      <c r="C197">
        <v>5208.2299999999996</v>
      </c>
      <c r="D197">
        <v>5139.18</v>
      </c>
      <c r="E197">
        <v>4728.55</v>
      </c>
      <c r="F197">
        <v>463.51</v>
      </c>
      <c r="G197">
        <v>0.15094199999999999</v>
      </c>
      <c r="H197">
        <v>0.83704900000000004</v>
      </c>
      <c r="I197">
        <v>0</v>
      </c>
    </row>
    <row r="198" spans="1:9" x14ac:dyDescent="0.25">
      <c r="A198" t="s">
        <v>87</v>
      </c>
      <c r="B198">
        <v>5260.77</v>
      </c>
      <c r="C198">
        <v>5223.13</v>
      </c>
      <c r="D198">
        <v>5143.5</v>
      </c>
      <c r="E198">
        <v>4729.16</v>
      </c>
      <c r="F198">
        <v>463.20699999999999</v>
      </c>
      <c r="G198">
        <v>0.14843200000000001</v>
      </c>
      <c r="H198">
        <v>0.83702299999999996</v>
      </c>
      <c r="I198">
        <v>0</v>
      </c>
    </row>
    <row r="199" spans="1:9" x14ac:dyDescent="0.25">
      <c r="A199" t="s">
        <v>87</v>
      </c>
      <c r="B199">
        <v>5246.7</v>
      </c>
      <c r="C199">
        <v>5209.1000000000004</v>
      </c>
      <c r="D199">
        <v>5140.72</v>
      </c>
      <c r="E199">
        <v>4730.76</v>
      </c>
      <c r="F199">
        <v>463.48200000000003</v>
      </c>
      <c r="G199">
        <v>0.16684199999999999</v>
      </c>
      <c r="H199">
        <v>0.836974</v>
      </c>
      <c r="I199">
        <v>0</v>
      </c>
    </row>
    <row r="200" spans="1:9" x14ac:dyDescent="0.25">
      <c r="A200" t="s">
        <v>87</v>
      </c>
      <c r="B200">
        <v>5249.95</v>
      </c>
      <c r="C200">
        <v>5213.1899999999996</v>
      </c>
      <c r="D200">
        <v>5140.17</v>
      </c>
      <c r="E200">
        <v>4729.5600000000004</v>
      </c>
      <c r="F200">
        <v>463.23200000000003</v>
      </c>
      <c r="G200">
        <v>0.178455</v>
      </c>
      <c r="H200">
        <v>0.83701300000000001</v>
      </c>
      <c r="I200">
        <v>0</v>
      </c>
    </row>
    <row r="201" spans="1:9" x14ac:dyDescent="0.25">
      <c r="A201" t="s">
        <v>87</v>
      </c>
      <c r="B201">
        <v>5251.24</v>
      </c>
      <c r="C201">
        <v>5214.1899999999996</v>
      </c>
      <c r="D201">
        <v>5144.8599999999997</v>
      </c>
      <c r="E201">
        <v>4733.25</v>
      </c>
      <c r="F201">
        <v>463.50400000000002</v>
      </c>
      <c r="G201">
        <v>0.16558400000000001</v>
      </c>
      <c r="H201">
        <v>0.83701300000000001</v>
      </c>
      <c r="I201">
        <v>0</v>
      </c>
    </row>
    <row r="202" spans="1:9" x14ac:dyDescent="0.25">
      <c r="A202" t="s">
        <v>87</v>
      </c>
      <c r="B202">
        <v>5247.11</v>
      </c>
      <c r="C202">
        <v>5209.57</v>
      </c>
      <c r="D202">
        <v>5145.49</v>
      </c>
      <c r="E202">
        <v>4735.3599999999997</v>
      </c>
      <c r="F202">
        <v>463.26400000000001</v>
      </c>
      <c r="G202">
        <v>0.178454</v>
      </c>
      <c r="H202">
        <v>0.83683099999999999</v>
      </c>
      <c r="I202">
        <v>0</v>
      </c>
    </row>
    <row r="203" spans="1:9" x14ac:dyDescent="0.25">
      <c r="A203" t="s">
        <v>87</v>
      </c>
      <c r="B203">
        <v>5253.95</v>
      </c>
      <c r="C203">
        <v>5216.72</v>
      </c>
      <c r="D203">
        <v>5151.5600000000004</v>
      </c>
      <c r="E203">
        <v>4741.08</v>
      </c>
      <c r="F203">
        <v>463.23599999999999</v>
      </c>
      <c r="G203">
        <v>0.178454</v>
      </c>
      <c r="H203">
        <v>0.85797999999999996</v>
      </c>
      <c r="I203">
        <v>0</v>
      </c>
    </row>
    <row r="204" spans="1:9" x14ac:dyDescent="0.25">
      <c r="A204" t="s">
        <v>87</v>
      </c>
      <c r="B204">
        <v>5241.5600000000004</v>
      </c>
      <c r="C204">
        <v>5204.6400000000003</v>
      </c>
      <c r="D204">
        <v>5140.8900000000003</v>
      </c>
      <c r="E204">
        <v>4730.87</v>
      </c>
      <c r="F204">
        <v>463.48099999999999</v>
      </c>
      <c r="G204">
        <v>0.15598899999999999</v>
      </c>
      <c r="H204">
        <v>0.83307399999999998</v>
      </c>
      <c r="I204">
        <v>0</v>
      </c>
    </row>
    <row r="205" spans="1:9" x14ac:dyDescent="0.25">
      <c r="A205" t="s">
        <v>87</v>
      </c>
      <c r="B205">
        <v>5250.95</v>
      </c>
      <c r="C205">
        <v>5213.04</v>
      </c>
      <c r="D205">
        <v>5146.91</v>
      </c>
      <c r="E205">
        <v>4735.8999999999996</v>
      </c>
      <c r="F205">
        <v>463.40800000000002</v>
      </c>
      <c r="G205">
        <v>0.15140400000000001</v>
      </c>
      <c r="H205">
        <v>0.83704900000000004</v>
      </c>
      <c r="I205">
        <v>0</v>
      </c>
    </row>
    <row r="206" spans="1:9" x14ac:dyDescent="0.25">
      <c r="A206" t="s">
        <v>87</v>
      </c>
      <c r="B206">
        <v>5250.91</v>
      </c>
      <c r="C206">
        <v>5214.2299999999996</v>
      </c>
      <c r="D206">
        <v>5144.1099999999997</v>
      </c>
      <c r="E206">
        <v>4732.97</v>
      </c>
      <c r="F206">
        <v>463.262</v>
      </c>
      <c r="G206">
        <v>0.178454</v>
      </c>
      <c r="H206">
        <v>0.83695699999999995</v>
      </c>
      <c r="I206">
        <v>0</v>
      </c>
    </row>
    <row r="207" spans="1:9" x14ac:dyDescent="0.25">
      <c r="A207" t="s">
        <v>87</v>
      </c>
      <c r="B207">
        <v>5244.75</v>
      </c>
      <c r="C207">
        <v>5208.2</v>
      </c>
      <c r="D207">
        <v>5147.24</v>
      </c>
      <c r="E207">
        <v>4739.05</v>
      </c>
      <c r="F207">
        <v>463.32499999999999</v>
      </c>
      <c r="G207">
        <v>0.178457</v>
      </c>
      <c r="H207">
        <v>0.83702799999999999</v>
      </c>
      <c r="I207">
        <v>0</v>
      </c>
    </row>
    <row r="208" spans="1:9" x14ac:dyDescent="0.25">
      <c r="A208" t="s">
        <v>87</v>
      </c>
      <c r="B208">
        <v>5230.12</v>
      </c>
      <c r="C208">
        <v>5193.68</v>
      </c>
      <c r="D208">
        <v>5131.08</v>
      </c>
      <c r="E208">
        <v>4722.4399999999996</v>
      </c>
      <c r="F208">
        <v>463.26</v>
      </c>
      <c r="G208">
        <v>0.14768500000000001</v>
      </c>
      <c r="H208">
        <v>0.83701499999999995</v>
      </c>
      <c r="I208">
        <v>0</v>
      </c>
    </row>
    <row r="209" spans="1:25" x14ac:dyDescent="0.25">
      <c r="A209" t="s">
        <v>87</v>
      </c>
      <c r="B209">
        <v>5248.22</v>
      </c>
      <c r="C209">
        <v>5210.51</v>
      </c>
      <c r="D209">
        <v>5145.8100000000004</v>
      </c>
      <c r="E209">
        <v>4735.63</v>
      </c>
      <c r="F209">
        <v>463.471</v>
      </c>
      <c r="G209">
        <v>0.17846100000000001</v>
      </c>
      <c r="H209">
        <v>0.83674599999999999</v>
      </c>
      <c r="I209">
        <v>0</v>
      </c>
    </row>
    <row r="210" spans="1:25" x14ac:dyDescent="0.25">
      <c r="A210" t="s">
        <v>87</v>
      </c>
      <c r="B210">
        <v>5241.91</v>
      </c>
      <c r="C210">
        <v>5204.62</v>
      </c>
      <c r="D210">
        <v>5141.75</v>
      </c>
      <c r="E210">
        <v>4732.4799999999996</v>
      </c>
      <c r="F210">
        <v>463.24299999999999</v>
      </c>
      <c r="G210">
        <v>0.14722499999999999</v>
      </c>
      <c r="H210">
        <v>0.83608199999999999</v>
      </c>
      <c r="I210">
        <v>0</v>
      </c>
    </row>
    <row r="211" spans="1:25" x14ac:dyDescent="0.25">
      <c r="A211" t="s">
        <v>87</v>
      </c>
      <c r="B211">
        <v>5248.19</v>
      </c>
      <c r="C211">
        <v>5210.21</v>
      </c>
      <c r="D211">
        <v>5138.83</v>
      </c>
      <c r="E211">
        <v>4728.42</v>
      </c>
      <c r="F211">
        <v>463.47</v>
      </c>
      <c r="G211">
        <v>0.153114</v>
      </c>
      <c r="H211">
        <v>0.83662000000000003</v>
      </c>
      <c r="I211">
        <v>0</v>
      </c>
    </row>
    <row r="212" spans="1:25" x14ac:dyDescent="0.25">
      <c r="A212" t="s">
        <v>87</v>
      </c>
      <c r="B212">
        <v>5250.62</v>
      </c>
      <c r="C212">
        <v>5213.3599999999997</v>
      </c>
      <c r="D212">
        <v>5142.04</v>
      </c>
      <c r="E212">
        <v>4729.1400000000003</v>
      </c>
      <c r="F212">
        <v>463.21600000000001</v>
      </c>
      <c r="G212">
        <v>0.148176</v>
      </c>
      <c r="H212">
        <v>0.83697299999999997</v>
      </c>
      <c r="I212">
        <v>0</v>
      </c>
    </row>
    <row r="213" spans="1:25" x14ac:dyDescent="0.25">
      <c r="A213" t="s">
        <v>87</v>
      </c>
      <c r="B213">
        <v>5252.76</v>
      </c>
      <c r="C213">
        <v>5215.47</v>
      </c>
      <c r="D213">
        <v>5149.8500000000004</v>
      </c>
      <c r="E213">
        <v>4740.25</v>
      </c>
      <c r="F213">
        <v>463.464</v>
      </c>
      <c r="G213">
        <v>0.178454</v>
      </c>
      <c r="H213">
        <v>0.83704699999999999</v>
      </c>
      <c r="I213">
        <v>0</v>
      </c>
    </row>
    <row r="214" spans="1:25" x14ac:dyDescent="0.25">
      <c r="A214" t="s">
        <v>87</v>
      </c>
      <c r="B214">
        <v>5249.88</v>
      </c>
      <c r="C214">
        <v>5212.3</v>
      </c>
      <c r="D214">
        <v>5149.82</v>
      </c>
      <c r="E214">
        <v>4740.57</v>
      </c>
      <c r="F214">
        <v>463.25799999999998</v>
      </c>
      <c r="G214">
        <v>0.147925</v>
      </c>
      <c r="H214">
        <v>0.83688899999999999</v>
      </c>
      <c r="I214">
        <v>0</v>
      </c>
    </row>
    <row r="215" spans="1:25" x14ac:dyDescent="0.25">
      <c r="A215" t="s">
        <v>87</v>
      </c>
      <c r="B215">
        <v>5252.73</v>
      </c>
      <c r="C215">
        <v>5215.3100000000004</v>
      </c>
      <c r="D215">
        <v>5146.5600000000004</v>
      </c>
      <c r="E215">
        <v>4735.12</v>
      </c>
      <c r="F215">
        <v>463.49099999999999</v>
      </c>
      <c r="G215">
        <v>0.150726</v>
      </c>
      <c r="H215">
        <v>0.83593200000000001</v>
      </c>
      <c r="I215">
        <v>0</v>
      </c>
    </row>
    <row r="216" spans="1:25" x14ac:dyDescent="0.25">
      <c r="A216" t="s">
        <v>87</v>
      </c>
      <c r="B216">
        <v>5242.8100000000004</v>
      </c>
      <c r="C216">
        <v>5204.82</v>
      </c>
      <c r="D216">
        <v>5141.4399999999996</v>
      </c>
      <c r="E216">
        <v>4732.3999999999996</v>
      </c>
      <c r="F216">
        <v>463.28800000000001</v>
      </c>
      <c r="G216">
        <v>0.16842299999999999</v>
      </c>
      <c r="H216">
        <v>0.83686799999999995</v>
      </c>
      <c r="I216">
        <v>0</v>
      </c>
    </row>
    <row r="217" spans="1:25" x14ac:dyDescent="0.25">
      <c r="A217" t="s">
        <v>87</v>
      </c>
      <c r="B217">
        <v>5250.54</v>
      </c>
      <c r="C217">
        <v>5212.07</v>
      </c>
      <c r="D217">
        <v>5145.8</v>
      </c>
      <c r="E217">
        <v>4735.8</v>
      </c>
      <c r="F217">
        <v>463.27600000000001</v>
      </c>
      <c r="G217">
        <v>0.178456</v>
      </c>
      <c r="H217">
        <v>0.83698600000000001</v>
      </c>
      <c r="I217">
        <v>0</v>
      </c>
    </row>
    <row r="218" spans="1:25" x14ac:dyDescent="0.25">
      <c r="A218" t="s">
        <v>87</v>
      </c>
      <c r="B218">
        <v>5247.55</v>
      </c>
      <c r="C218">
        <v>5210.59</v>
      </c>
      <c r="D218">
        <v>5146</v>
      </c>
      <c r="E218">
        <v>4735.82</v>
      </c>
      <c r="F218">
        <v>463.52100000000002</v>
      </c>
      <c r="G218">
        <v>0.162407</v>
      </c>
      <c r="H218">
        <v>0.83704599999999996</v>
      </c>
      <c r="I218">
        <v>0</v>
      </c>
    </row>
    <row r="219" spans="1:25" x14ac:dyDescent="0.25">
      <c r="A219" t="s">
        <v>87</v>
      </c>
      <c r="B219">
        <v>5256.5</v>
      </c>
      <c r="C219">
        <v>5218.9799999999996</v>
      </c>
      <c r="D219">
        <v>5145.07</v>
      </c>
      <c r="E219">
        <v>4733.18</v>
      </c>
      <c r="F219">
        <v>463.31900000000002</v>
      </c>
      <c r="G219">
        <v>0.178457</v>
      </c>
      <c r="H219">
        <v>0.83650999999999998</v>
      </c>
      <c r="I219">
        <v>0</v>
      </c>
    </row>
    <row r="220" spans="1:25" x14ac:dyDescent="0.25">
      <c r="A220" t="s">
        <v>87</v>
      </c>
      <c r="B220">
        <v>5245.58</v>
      </c>
      <c r="C220">
        <v>5207.09</v>
      </c>
      <c r="D220">
        <v>5139.7700000000004</v>
      </c>
      <c r="E220">
        <v>4728.4799999999996</v>
      </c>
      <c r="F220">
        <v>463.59899999999999</v>
      </c>
      <c r="G220">
        <v>0.178478</v>
      </c>
      <c r="H220">
        <v>0.83704800000000001</v>
      </c>
      <c r="I220">
        <v>0</v>
      </c>
    </row>
    <row r="221" spans="1:25" x14ac:dyDescent="0.25">
      <c r="A221" t="s">
        <v>87</v>
      </c>
      <c r="B221">
        <v>5258.78</v>
      </c>
      <c r="C221">
        <v>5221.53</v>
      </c>
      <c r="D221">
        <v>5150.26</v>
      </c>
      <c r="E221">
        <v>4737.1099999999997</v>
      </c>
      <c r="F221">
        <v>463.26900000000001</v>
      </c>
      <c r="G221">
        <v>0.15160399999999999</v>
      </c>
      <c r="H221">
        <v>0.836947</v>
      </c>
      <c r="I221">
        <v>0</v>
      </c>
    </row>
    <row r="222" spans="1:25" x14ac:dyDescent="0.25">
      <c r="A222" t="s">
        <v>87</v>
      </c>
      <c r="B222">
        <v>5260.2</v>
      </c>
      <c r="C222">
        <v>5221.66</v>
      </c>
      <c r="D222">
        <v>5149.05</v>
      </c>
      <c r="E222">
        <v>4737.2700000000004</v>
      </c>
      <c r="F222">
        <v>463.51100000000002</v>
      </c>
      <c r="G222">
        <v>0.15051800000000001</v>
      </c>
      <c r="H222">
        <v>0.83684599999999998</v>
      </c>
      <c r="I222">
        <v>0</v>
      </c>
    </row>
    <row r="223" spans="1:25" x14ac:dyDescent="0.25">
      <c r="A223" t="s">
        <v>87</v>
      </c>
      <c r="B223">
        <v>5256.08</v>
      </c>
      <c r="C223">
        <v>5219.22</v>
      </c>
      <c r="D223">
        <v>5148.26</v>
      </c>
      <c r="E223">
        <v>4734.17</v>
      </c>
      <c r="F223">
        <v>463.24799999999999</v>
      </c>
      <c r="G223">
        <v>0.14733599999999999</v>
      </c>
      <c r="H223">
        <v>0.83704000000000001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5246.94</v>
      </c>
      <c r="C224">
        <v>5208.7</v>
      </c>
      <c r="D224">
        <v>5138.01</v>
      </c>
      <c r="E224">
        <v>4726.8100000000004</v>
      </c>
      <c r="F224">
        <v>463.49599999999998</v>
      </c>
      <c r="G224">
        <v>0.16508800000000001</v>
      </c>
      <c r="H224">
        <v>0.83704900000000004</v>
      </c>
      <c r="I224">
        <v>0</v>
      </c>
      <c r="R224">
        <f>AVERAGE(B175:B224)</f>
        <v>5249.6810000000005</v>
      </c>
      <c r="S224">
        <f>AVERAGE(C175:C224)</f>
        <v>5212.2334000000001</v>
      </c>
      <c r="U224">
        <f>_xlfn.VAR.P(B175:B224)</f>
        <v>36.473433000000284</v>
      </c>
      <c r="V224">
        <f>_xlfn.VAR.P(C175:C224)</f>
        <v>35.520730439999483</v>
      </c>
      <c r="X224">
        <f>1.96*SQRT(U224)/50</f>
        <v>0.23674149633116801</v>
      </c>
      <c r="Y224">
        <f>1.96*SQRT(V224)/50</f>
        <v>0.23362914035565169</v>
      </c>
    </row>
    <row r="225" spans="1:9" x14ac:dyDescent="0.25">
      <c r="A225" t="s">
        <v>87</v>
      </c>
      <c r="B225">
        <v>262581.46260000003</v>
      </c>
      <c r="C225" t="s">
        <v>36</v>
      </c>
    </row>
    <row r="226" spans="1:9" x14ac:dyDescent="0.25">
      <c r="A226" t="s">
        <v>103</v>
      </c>
      <c r="B226">
        <v>5176.62</v>
      </c>
      <c r="C226">
        <v>5139.1000000000004</v>
      </c>
      <c r="D226">
        <v>5071.26</v>
      </c>
      <c r="E226">
        <v>4625.08</v>
      </c>
      <c r="F226">
        <v>525.33799999999997</v>
      </c>
      <c r="G226">
        <v>0.178454</v>
      </c>
      <c r="H226">
        <v>0.83858999999999995</v>
      </c>
      <c r="I226">
        <v>0</v>
      </c>
    </row>
    <row r="227" spans="1:9" x14ac:dyDescent="0.25">
      <c r="A227" t="s">
        <v>103</v>
      </c>
      <c r="B227">
        <v>5176.47</v>
      </c>
      <c r="C227">
        <v>5138.33</v>
      </c>
      <c r="D227">
        <v>5068.16</v>
      </c>
      <c r="E227">
        <v>4624.66</v>
      </c>
      <c r="F227">
        <v>524.75900000000001</v>
      </c>
      <c r="G227">
        <v>0.15299399999999999</v>
      </c>
      <c r="H227">
        <v>0.83703300000000003</v>
      </c>
      <c r="I227">
        <v>0</v>
      </c>
    </row>
    <row r="228" spans="1:9" x14ac:dyDescent="0.25">
      <c r="A228" t="s">
        <v>103</v>
      </c>
      <c r="B228">
        <v>5176.4399999999996</v>
      </c>
      <c r="C228">
        <v>5139.47</v>
      </c>
      <c r="D228">
        <v>5070.96</v>
      </c>
      <c r="E228">
        <v>4624.6899999999996</v>
      </c>
      <c r="F228">
        <v>524.72900000000004</v>
      </c>
      <c r="G228">
        <v>0.15401300000000001</v>
      </c>
      <c r="H228">
        <v>0.85957499999999998</v>
      </c>
      <c r="I228">
        <v>0</v>
      </c>
    </row>
    <row r="229" spans="1:9" x14ac:dyDescent="0.25">
      <c r="A229" t="s">
        <v>103</v>
      </c>
      <c r="B229">
        <v>5173.7299999999996</v>
      </c>
      <c r="C229">
        <v>5136.79</v>
      </c>
      <c r="D229">
        <v>5071.88</v>
      </c>
      <c r="E229">
        <v>4625.28</v>
      </c>
      <c r="F229">
        <v>525.01800000000003</v>
      </c>
      <c r="G229">
        <v>0.16042500000000001</v>
      </c>
      <c r="H229">
        <v>0.83703700000000003</v>
      </c>
      <c r="I229">
        <v>0</v>
      </c>
    </row>
    <row r="230" spans="1:9" x14ac:dyDescent="0.25">
      <c r="A230" t="s">
        <v>103</v>
      </c>
      <c r="B230">
        <v>5174.99</v>
      </c>
      <c r="C230">
        <v>5137.9399999999996</v>
      </c>
      <c r="D230">
        <v>5071.42</v>
      </c>
      <c r="E230">
        <v>4624.9399999999996</v>
      </c>
      <c r="F230">
        <v>524.95000000000005</v>
      </c>
      <c r="G230">
        <v>0.17849200000000001</v>
      </c>
      <c r="H230">
        <v>0.83694900000000005</v>
      </c>
      <c r="I230">
        <v>0</v>
      </c>
    </row>
    <row r="231" spans="1:9" x14ac:dyDescent="0.25">
      <c r="A231" t="s">
        <v>103</v>
      </c>
      <c r="B231">
        <v>5172.22</v>
      </c>
      <c r="C231">
        <v>5134.84</v>
      </c>
      <c r="D231">
        <v>5070.1400000000003</v>
      </c>
      <c r="E231">
        <v>4625.01</v>
      </c>
      <c r="F231">
        <v>525.10400000000004</v>
      </c>
      <c r="G231">
        <v>0.14948800000000001</v>
      </c>
      <c r="H231">
        <v>0.83700799999999997</v>
      </c>
      <c r="I231">
        <v>0</v>
      </c>
    </row>
    <row r="232" spans="1:9" x14ac:dyDescent="0.25">
      <c r="A232" t="s">
        <v>103</v>
      </c>
      <c r="B232">
        <v>5170.04</v>
      </c>
      <c r="C232">
        <v>5132.9799999999996</v>
      </c>
      <c r="D232">
        <v>5067.91</v>
      </c>
      <c r="E232">
        <v>4624.8100000000004</v>
      </c>
      <c r="F232">
        <v>524.94000000000005</v>
      </c>
      <c r="G232">
        <v>0.17033799999999999</v>
      </c>
      <c r="H232">
        <v>0.83704500000000004</v>
      </c>
      <c r="I232">
        <v>0</v>
      </c>
    </row>
    <row r="233" spans="1:9" x14ac:dyDescent="0.25">
      <c r="A233" t="s">
        <v>103</v>
      </c>
      <c r="B233">
        <v>5167.25</v>
      </c>
      <c r="C233">
        <v>5130.33</v>
      </c>
      <c r="D233">
        <v>5067.3100000000004</v>
      </c>
      <c r="E233">
        <v>4624.6899999999996</v>
      </c>
      <c r="F233">
        <v>524.75199999999995</v>
      </c>
      <c r="G233">
        <v>0.17519899999999999</v>
      </c>
      <c r="H233">
        <v>0.83704500000000004</v>
      </c>
      <c r="I233">
        <v>0</v>
      </c>
    </row>
    <row r="234" spans="1:9" x14ac:dyDescent="0.25">
      <c r="A234" t="s">
        <v>103</v>
      </c>
      <c r="B234">
        <v>5170.22</v>
      </c>
      <c r="C234">
        <v>5133.18</v>
      </c>
      <c r="D234">
        <v>5068.5</v>
      </c>
      <c r="E234">
        <v>4625.43</v>
      </c>
      <c r="F234">
        <v>525.16200000000003</v>
      </c>
      <c r="G234">
        <v>0.14943100000000001</v>
      </c>
      <c r="H234">
        <v>0.83701899999999996</v>
      </c>
      <c r="I234">
        <v>0</v>
      </c>
    </row>
    <row r="235" spans="1:9" x14ac:dyDescent="0.25">
      <c r="A235" t="s">
        <v>103</v>
      </c>
      <c r="B235">
        <v>5177.84</v>
      </c>
      <c r="C235">
        <v>5140.22</v>
      </c>
      <c r="D235">
        <v>5071.58</v>
      </c>
      <c r="E235">
        <v>4625.3999999999996</v>
      </c>
      <c r="F235">
        <v>525.09900000000005</v>
      </c>
      <c r="G235">
        <v>0.17016300000000001</v>
      </c>
      <c r="H235">
        <v>0.83582800000000002</v>
      </c>
      <c r="I235">
        <v>0</v>
      </c>
    </row>
    <row r="236" spans="1:9" x14ac:dyDescent="0.25">
      <c r="A236" t="s">
        <v>103</v>
      </c>
      <c r="B236">
        <v>5176</v>
      </c>
      <c r="C236">
        <v>5137.2299999999996</v>
      </c>
      <c r="D236">
        <v>5067.74</v>
      </c>
      <c r="E236">
        <v>4624.8900000000003</v>
      </c>
      <c r="F236">
        <v>524.75800000000004</v>
      </c>
      <c r="G236">
        <v>0.17846999999999999</v>
      </c>
      <c r="H236">
        <v>0.83703099999999997</v>
      </c>
      <c r="I236">
        <v>0</v>
      </c>
    </row>
    <row r="237" spans="1:9" x14ac:dyDescent="0.25">
      <c r="A237" t="s">
        <v>103</v>
      </c>
      <c r="B237">
        <v>5177.2299999999996</v>
      </c>
      <c r="C237">
        <v>5139.8900000000003</v>
      </c>
      <c r="D237">
        <v>5071.76</v>
      </c>
      <c r="E237">
        <v>4624.79</v>
      </c>
      <c r="F237">
        <v>525.13300000000004</v>
      </c>
      <c r="G237">
        <v>0.154888</v>
      </c>
      <c r="H237">
        <v>0.83702299999999996</v>
      </c>
      <c r="I237">
        <v>0</v>
      </c>
    </row>
    <row r="238" spans="1:9" x14ac:dyDescent="0.25">
      <c r="A238" t="s">
        <v>103</v>
      </c>
      <c r="B238">
        <v>5175.6499999999996</v>
      </c>
      <c r="C238">
        <v>5137.87</v>
      </c>
      <c r="D238">
        <v>5072.2</v>
      </c>
      <c r="E238">
        <v>4624.78</v>
      </c>
      <c r="F238">
        <v>524.95399999999995</v>
      </c>
      <c r="G238">
        <v>0.15634100000000001</v>
      </c>
      <c r="H238">
        <v>0.83690200000000003</v>
      </c>
      <c r="I238">
        <v>0</v>
      </c>
    </row>
    <row r="239" spans="1:9" x14ac:dyDescent="0.25">
      <c r="A239" t="s">
        <v>103</v>
      </c>
      <c r="B239">
        <v>5173.05</v>
      </c>
      <c r="C239">
        <v>5136.72</v>
      </c>
      <c r="D239">
        <v>5071.5200000000004</v>
      </c>
      <c r="E239">
        <v>4624.34</v>
      </c>
      <c r="F239">
        <v>524.94500000000005</v>
      </c>
      <c r="G239">
        <v>0.17003299999999999</v>
      </c>
      <c r="H239">
        <v>0.83696099999999996</v>
      </c>
      <c r="I239">
        <v>0</v>
      </c>
    </row>
    <row r="240" spans="1:9" x14ac:dyDescent="0.25">
      <c r="A240" t="s">
        <v>103</v>
      </c>
      <c r="B240">
        <v>5172.82</v>
      </c>
      <c r="C240">
        <v>5135.1000000000004</v>
      </c>
      <c r="D240">
        <v>5070.42</v>
      </c>
      <c r="E240">
        <v>4624.41</v>
      </c>
      <c r="F240">
        <v>524.81600000000003</v>
      </c>
      <c r="G240">
        <v>0.14755499999999999</v>
      </c>
      <c r="H240">
        <v>0.83627200000000002</v>
      </c>
      <c r="I240">
        <v>0</v>
      </c>
    </row>
    <row r="241" spans="1:9" x14ac:dyDescent="0.25">
      <c r="A241" t="s">
        <v>103</v>
      </c>
      <c r="B241">
        <v>5177.0600000000004</v>
      </c>
      <c r="C241">
        <v>5138.99</v>
      </c>
      <c r="D241">
        <v>5067.8599999999997</v>
      </c>
      <c r="E241">
        <v>4624.57</v>
      </c>
      <c r="F241">
        <v>524.75</v>
      </c>
      <c r="G241">
        <v>0.150398</v>
      </c>
      <c r="H241">
        <v>0.83357700000000001</v>
      </c>
      <c r="I241">
        <v>0</v>
      </c>
    </row>
    <row r="242" spans="1:9" x14ac:dyDescent="0.25">
      <c r="A242" t="s">
        <v>103</v>
      </c>
      <c r="B242">
        <v>5176.58</v>
      </c>
      <c r="C242">
        <v>5139.16</v>
      </c>
      <c r="D242">
        <v>5071.92</v>
      </c>
      <c r="E242">
        <v>4624.8599999999997</v>
      </c>
      <c r="F242">
        <v>524.83000000000004</v>
      </c>
      <c r="G242">
        <v>0.15715799999999999</v>
      </c>
      <c r="H242">
        <v>0.83697900000000003</v>
      </c>
      <c r="I242">
        <v>0</v>
      </c>
    </row>
    <row r="243" spans="1:9" x14ac:dyDescent="0.25">
      <c r="A243" t="s">
        <v>103</v>
      </c>
      <c r="B243">
        <v>5180.08</v>
      </c>
      <c r="C243">
        <v>5142.24</v>
      </c>
      <c r="D243">
        <v>5071.87</v>
      </c>
      <c r="E243">
        <v>4624.46</v>
      </c>
      <c r="F243">
        <v>524.75699999999995</v>
      </c>
      <c r="G243">
        <v>0.15253</v>
      </c>
      <c r="H243">
        <v>0.83705200000000002</v>
      </c>
      <c r="I243">
        <v>0</v>
      </c>
    </row>
    <row r="244" spans="1:9" x14ac:dyDescent="0.25">
      <c r="A244" t="s">
        <v>103</v>
      </c>
      <c r="B244">
        <v>5173.9799999999996</v>
      </c>
      <c r="C244">
        <v>5137.2299999999996</v>
      </c>
      <c r="D244">
        <v>5072.04</v>
      </c>
      <c r="E244">
        <v>4624.78</v>
      </c>
      <c r="F244">
        <v>525.19500000000005</v>
      </c>
      <c r="G244">
        <v>0.14836299999999999</v>
      </c>
      <c r="H244">
        <v>0.83683200000000002</v>
      </c>
      <c r="I244">
        <v>0</v>
      </c>
    </row>
    <row r="245" spans="1:9" x14ac:dyDescent="0.25">
      <c r="A245" t="s">
        <v>103</v>
      </c>
      <c r="B245">
        <v>5178.66</v>
      </c>
      <c r="C245">
        <v>5141.58</v>
      </c>
      <c r="D245">
        <v>5071.7299999999996</v>
      </c>
      <c r="E245">
        <v>4625.16</v>
      </c>
      <c r="F245">
        <v>525.202</v>
      </c>
      <c r="G245">
        <v>0.14711099999999999</v>
      </c>
      <c r="H245">
        <v>0.83645400000000003</v>
      </c>
      <c r="I245">
        <v>0</v>
      </c>
    </row>
    <row r="246" spans="1:9" x14ac:dyDescent="0.25">
      <c r="A246" t="s">
        <v>103</v>
      </c>
      <c r="B246">
        <v>5173.0200000000004</v>
      </c>
      <c r="C246">
        <v>5135.26</v>
      </c>
      <c r="D246">
        <v>5067.57</v>
      </c>
      <c r="E246">
        <v>4624.79</v>
      </c>
      <c r="F246">
        <v>524.83799999999997</v>
      </c>
      <c r="G246">
        <v>0.149919</v>
      </c>
      <c r="H246">
        <v>0.83468699999999996</v>
      </c>
      <c r="I246">
        <v>0</v>
      </c>
    </row>
    <row r="247" spans="1:9" x14ac:dyDescent="0.25">
      <c r="A247" t="s">
        <v>103</v>
      </c>
      <c r="B247">
        <v>5166.2299999999996</v>
      </c>
      <c r="C247">
        <v>5129.18</v>
      </c>
      <c r="D247">
        <v>5065.75</v>
      </c>
      <c r="E247">
        <v>4623.8999999999996</v>
      </c>
      <c r="F247">
        <v>524.64300000000003</v>
      </c>
      <c r="G247">
        <v>0.14857500000000001</v>
      </c>
      <c r="H247">
        <v>0.835399</v>
      </c>
      <c r="I247">
        <v>0</v>
      </c>
    </row>
    <row r="248" spans="1:9" x14ac:dyDescent="0.25">
      <c r="A248" t="s">
        <v>103</v>
      </c>
      <c r="B248">
        <v>5171.33</v>
      </c>
      <c r="C248">
        <v>5133.3100000000004</v>
      </c>
      <c r="D248">
        <v>5066.6899999999996</v>
      </c>
      <c r="E248">
        <v>4624.3100000000004</v>
      </c>
      <c r="F248">
        <v>524.89599999999996</v>
      </c>
      <c r="G248">
        <v>0.15853200000000001</v>
      </c>
      <c r="H248">
        <v>0.83693899999999999</v>
      </c>
      <c r="I248">
        <v>0</v>
      </c>
    </row>
    <row r="249" spans="1:9" x14ac:dyDescent="0.25">
      <c r="A249" t="s">
        <v>103</v>
      </c>
      <c r="B249">
        <v>5169.3900000000003</v>
      </c>
      <c r="C249">
        <v>5132.03</v>
      </c>
      <c r="D249">
        <v>5067.75</v>
      </c>
      <c r="E249">
        <v>4624.8</v>
      </c>
      <c r="F249">
        <v>524.83199999999999</v>
      </c>
      <c r="G249">
        <v>0.14840100000000001</v>
      </c>
      <c r="H249">
        <v>0.84996300000000002</v>
      </c>
      <c r="I249">
        <v>0</v>
      </c>
    </row>
    <row r="250" spans="1:9" x14ac:dyDescent="0.25">
      <c r="A250" t="s">
        <v>103</v>
      </c>
      <c r="B250">
        <v>5169.1499999999996</v>
      </c>
      <c r="C250">
        <v>5132.07</v>
      </c>
      <c r="D250">
        <v>5067.6099999999997</v>
      </c>
      <c r="E250">
        <v>4625.3</v>
      </c>
      <c r="F250">
        <v>525.04600000000005</v>
      </c>
      <c r="G250">
        <v>0.17846000000000001</v>
      </c>
      <c r="H250">
        <v>0.83016900000000005</v>
      </c>
      <c r="I250">
        <v>0</v>
      </c>
    </row>
    <row r="251" spans="1:9" x14ac:dyDescent="0.25">
      <c r="A251" t="s">
        <v>103</v>
      </c>
      <c r="B251">
        <v>5166.76</v>
      </c>
      <c r="C251">
        <v>5129.59</v>
      </c>
      <c r="D251">
        <v>5066.99</v>
      </c>
      <c r="E251">
        <v>4624.8900000000003</v>
      </c>
      <c r="F251">
        <v>525.01700000000005</v>
      </c>
      <c r="G251">
        <v>0.17657900000000001</v>
      </c>
      <c r="H251">
        <v>0.83491400000000004</v>
      </c>
      <c r="I251">
        <v>0</v>
      </c>
    </row>
    <row r="252" spans="1:9" x14ac:dyDescent="0.25">
      <c r="A252" t="s">
        <v>103</v>
      </c>
      <c r="B252">
        <v>5175.96</v>
      </c>
      <c r="C252">
        <v>5138.26</v>
      </c>
      <c r="D252">
        <v>5068.05</v>
      </c>
      <c r="E252">
        <v>4624.54</v>
      </c>
      <c r="F252">
        <v>524.97199999999998</v>
      </c>
      <c r="G252">
        <v>0.14743200000000001</v>
      </c>
      <c r="H252">
        <v>0.857178</v>
      </c>
      <c r="I252">
        <v>0</v>
      </c>
    </row>
    <row r="253" spans="1:9" x14ac:dyDescent="0.25">
      <c r="A253" t="s">
        <v>103</v>
      </c>
      <c r="B253">
        <v>5164.87</v>
      </c>
      <c r="C253">
        <v>5127.93</v>
      </c>
      <c r="D253">
        <v>5065.3100000000004</v>
      </c>
      <c r="E253">
        <v>4624.46</v>
      </c>
      <c r="F253">
        <v>524.822</v>
      </c>
      <c r="G253">
        <v>0.15994800000000001</v>
      </c>
      <c r="H253">
        <v>0.83704999999999996</v>
      </c>
      <c r="I253">
        <v>0</v>
      </c>
    </row>
    <row r="254" spans="1:9" x14ac:dyDescent="0.25">
      <c r="A254" t="s">
        <v>103</v>
      </c>
      <c r="B254">
        <v>5173.05</v>
      </c>
      <c r="C254">
        <v>5135.4799999999996</v>
      </c>
      <c r="D254">
        <v>5068.29</v>
      </c>
      <c r="E254">
        <v>4624.58</v>
      </c>
      <c r="F254">
        <v>524.98</v>
      </c>
      <c r="G254">
        <v>0.153059</v>
      </c>
      <c r="H254">
        <v>0.83674199999999999</v>
      </c>
      <c r="I254">
        <v>0</v>
      </c>
    </row>
    <row r="255" spans="1:9" x14ac:dyDescent="0.25">
      <c r="A255" t="s">
        <v>103</v>
      </c>
      <c r="B255">
        <v>5172.96</v>
      </c>
      <c r="C255">
        <v>5135.37</v>
      </c>
      <c r="D255">
        <v>5068.43</v>
      </c>
      <c r="E255">
        <v>4624.6000000000004</v>
      </c>
      <c r="F255">
        <v>524.91600000000005</v>
      </c>
      <c r="G255">
        <v>0.16633800000000001</v>
      </c>
      <c r="H255">
        <v>0.83665699999999998</v>
      </c>
      <c r="I255">
        <v>0</v>
      </c>
    </row>
    <row r="256" spans="1:9" x14ac:dyDescent="0.25">
      <c r="A256" t="s">
        <v>103</v>
      </c>
      <c r="B256">
        <v>5172.66</v>
      </c>
      <c r="C256">
        <v>5133.93</v>
      </c>
      <c r="D256">
        <v>5067.47</v>
      </c>
      <c r="E256">
        <v>4624.79</v>
      </c>
      <c r="F256">
        <v>524.92499999999995</v>
      </c>
      <c r="G256">
        <v>0.178455</v>
      </c>
      <c r="H256">
        <v>0.83702900000000002</v>
      </c>
      <c r="I256">
        <v>0</v>
      </c>
    </row>
    <row r="257" spans="1:9" x14ac:dyDescent="0.25">
      <c r="A257" t="s">
        <v>103</v>
      </c>
      <c r="B257">
        <v>5169.29</v>
      </c>
      <c r="C257">
        <v>5130.88</v>
      </c>
      <c r="D257">
        <v>5066.28</v>
      </c>
      <c r="E257">
        <v>4624.32</v>
      </c>
      <c r="F257">
        <v>524.89300000000003</v>
      </c>
      <c r="G257">
        <v>0.14940999999999999</v>
      </c>
      <c r="H257">
        <v>0.83664400000000005</v>
      </c>
      <c r="I257">
        <v>0</v>
      </c>
    </row>
    <row r="258" spans="1:9" x14ac:dyDescent="0.25">
      <c r="A258" t="s">
        <v>103</v>
      </c>
      <c r="B258">
        <v>5175.24</v>
      </c>
      <c r="C258">
        <v>5136.87</v>
      </c>
      <c r="D258">
        <v>5068.8900000000003</v>
      </c>
      <c r="E258">
        <v>4624.7299999999996</v>
      </c>
      <c r="F258">
        <v>525.01400000000001</v>
      </c>
      <c r="G258">
        <v>0.147177</v>
      </c>
      <c r="H258">
        <v>0.83687199999999995</v>
      </c>
      <c r="I258">
        <v>0</v>
      </c>
    </row>
    <row r="259" spans="1:9" x14ac:dyDescent="0.25">
      <c r="A259" t="s">
        <v>103</v>
      </c>
      <c r="B259">
        <v>5179.5600000000004</v>
      </c>
      <c r="C259">
        <v>5140.72</v>
      </c>
      <c r="D259">
        <v>5068.3</v>
      </c>
      <c r="E259">
        <v>4624.16</v>
      </c>
      <c r="F259">
        <v>524.79700000000003</v>
      </c>
      <c r="G259">
        <v>0.178455</v>
      </c>
      <c r="H259">
        <v>0.83677800000000002</v>
      </c>
      <c r="I259">
        <v>0</v>
      </c>
    </row>
    <row r="260" spans="1:9" x14ac:dyDescent="0.25">
      <c r="A260" t="s">
        <v>103</v>
      </c>
      <c r="B260">
        <v>5172.62</v>
      </c>
      <c r="C260">
        <v>5135.71</v>
      </c>
      <c r="D260">
        <v>5069.3500000000004</v>
      </c>
      <c r="E260">
        <v>4624.55</v>
      </c>
      <c r="F260">
        <v>524.94500000000005</v>
      </c>
      <c r="G260">
        <v>0.15015500000000001</v>
      </c>
      <c r="H260">
        <v>0.83604500000000004</v>
      </c>
      <c r="I260">
        <v>0</v>
      </c>
    </row>
    <row r="261" spans="1:9" x14ac:dyDescent="0.25">
      <c r="A261" t="s">
        <v>103</v>
      </c>
      <c r="B261">
        <v>5181.93</v>
      </c>
      <c r="C261">
        <v>5144.08</v>
      </c>
      <c r="D261">
        <v>5068.8999999999996</v>
      </c>
      <c r="E261">
        <v>4624.55</v>
      </c>
      <c r="F261">
        <v>524.84799999999996</v>
      </c>
      <c r="G261">
        <v>0.151391</v>
      </c>
      <c r="H261">
        <v>0.83665</v>
      </c>
      <c r="I261">
        <v>0</v>
      </c>
    </row>
    <row r="262" spans="1:9" x14ac:dyDescent="0.25">
      <c r="A262" t="s">
        <v>103</v>
      </c>
      <c r="B262">
        <v>5166.04</v>
      </c>
      <c r="C262">
        <v>5128.67</v>
      </c>
      <c r="D262">
        <v>5066.3999999999996</v>
      </c>
      <c r="E262">
        <v>4624.38</v>
      </c>
      <c r="F262">
        <v>524.74900000000002</v>
      </c>
      <c r="G262">
        <v>0.14985299999999999</v>
      </c>
      <c r="H262">
        <v>0.83705099999999999</v>
      </c>
      <c r="I262">
        <v>0</v>
      </c>
    </row>
    <row r="263" spans="1:9" x14ac:dyDescent="0.25">
      <c r="A263" t="s">
        <v>103</v>
      </c>
      <c r="B263">
        <v>5179.25</v>
      </c>
      <c r="C263">
        <v>5141.32</v>
      </c>
      <c r="D263">
        <v>5068.71</v>
      </c>
      <c r="E263">
        <v>4624.6000000000004</v>
      </c>
      <c r="F263">
        <v>524.79899999999998</v>
      </c>
      <c r="G263">
        <v>0.15587500000000001</v>
      </c>
      <c r="H263">
        <v>0.83698300000000003</v>
      </c>
      <c r="I263">
        <v>0</v>
      </c>
    </row>
    <row r="264" spans="1:9" x14ac:dyDescent="0.25">
      <c r="A264" t="s">
        <v>103</v>
      </c>
      <c r="B264">
        <v>5172.03</v>
      </c>
      <c r="C264">
        <v>5134.2</v>
      </c>
      <c r="D264">
        <v>5068.6400000000003</v>
      </c>
      <c r="E264">
        <v>4624.8999999999996</v>
      </c>
      <c r="F264">
        <v>525.03200000000004</v>
      </c>
      <c r="G264">
        <v>0.148509</v>
      </c>
      <c r="H264">
        <v>0.83699299999999999</v>
      </c>
      <c r="I264">
        <v>0</v>
      </c>
    </row>
    <row r="265" spans="1:9" x14ac:dyDescent="0.25">
      <c r="A265" t="s">
        <v>103</v>
      </c>
      <c r="B265">
        <v>5173.9399999999996</v>
      </c>
      <c r="C265">
        <v>5136.16</v>
      </c>
      <c r="D265">
        <v>5067.74</v>
      </c>
      <c r="E265">
        <v>4624.29</v>
      </c>
      <c r="F265">
        <v>524.89400000000001</v>
      </c>
      <c r="G265">
        <v>0.15009700000000001</v>
      </c>
      <c r="H265">
        <v>0.83704999999999996</v>
      </c>
      <c r="I265">
        <v>0</v>
      </c>
    </row>
    <row r="266" spans="1:9" x14ac:dyDescent="0.25">
      <c r="A266" t="s">
        <v>103</v>
      </c>
      <c r="B266">
        <v>5169.6499999999996</v>
      </c>
      <c r="C266">
        <v>5131.5200000000004</v>
      </c>
      <c r="D266">
        <v>5066.68</v>
      </c>
      <c r="E266">
        <v>4623.7299999999996</v>
      </c>
      <c r="F266">
        <v>524.72199999999998</v>
      </c>
      <c r="G266">
        <v>0.178454</v>
      </c>
      <c r="H266">
        <v>0.837005</v>
      </c>
      <c r="I266">
        <v>0</v>
      </c>
    </row>
    <row r="267" spans="1:9" x14ac:dyDescent="0.25">
      <c r="A267" t="s">
        <v>103</v>
      </c>
      <c r="B267">
        <v>5162.26</v>
      </c>
      <c r="C267">
        <v>5125.1000000000004</v>
      </c>
      <c r="D267">
        <v>5065.8900000000003</v>
      </c>
      <c r="E267">
        <v>4624.71</v>
      </c>
      <c r="F267">
        <v>524.96799999999996</v>
      </c>
      <c r="G267">
        <v>0.178457</v>
      </c>
      <c r="H267">
        <v>0.84479099999999996</v>
      </c>
      <c r="I267">
        <v>0</v>
      </c>
    </row>
    <row r="268" spans="1:9" x14ac:dyDescent="0.25">
      <c r="A268" t="s">
        <v>103</v>
      </c>
      <c r="B268">
        <v>5168.1000000000004</v>
      </c>
      <c r="C268">
        <v>5130.82</v>
      </c>
      <c r="D268">
        <v>5065.97</v>
      </c>
      <c r="E268">
        <v>4624.55</v>
      </c>
      <c r="F268">
        <v>524.98400000000004</v>
      </c>
      <c r="G268">
        <v>0.153056</v>
      </c>
      <c r="H268">
        <v>0.86488100000000001</v>
      </c>
      <c r="I268">
        <v>0</v>
      </c>
    </row>
    <row r="269" spans="1:9" x14ac:dyDescent="0.25">
      <c r="A269" t="s">
        <v>103</v>
      </c>
      <c r="B269">
        <v>5163.6899999999996</v>
      </c>
      <c r="C269">
        <v>5127.1099999999997</v>
      </c>
      <c r="D269">
        <v>5065.4799999999996</v>
      </c>
      <c r="E269">
        <v>4624.24</v>
      </c>
      <c r="F269">
        <v>524.96199999999999</v>
      </c>
      <c r="G269">
        <v>0.14710699999999999</v>
      </c>
      <c r="H269">
        <v>0.836758</v>
      </c>
      <c r="I269">
        <v>0</v>
      </c>
    </row>
    <row r="270" spans="1:9" x14ac:dyDescent="0.25">
      <c r="A270" t="s">
        <v>103</v>
      </c>
      <c r="B270">
        <v>5170.93</v>
      </c>
      <c r="C270">
        <v>5133.75</v>
      </c>
      <c r="D270">
        <v>5067.5600000000004</v>
      </c>
      <c r="E270">
        <v>4624.8900000000003</v>
      </c>
      <c r="F270">
        <v>524.77499999999998</v>
      </c>
      <c r="G270">
        <v>0.16474900000000001</v>
      </c>
      <c r="H270">
        <v>0.83688200000000001</v>
      </c>
      <c r="I270">
        <v>0</v>
      </c>
    </row>
    <row r="271" spans="1:9" x14ac:dyDescent="0.25">
      <c r="A271" t="s">
        <v>103</v>
      </c>
      <c r="B271">
        <v>5169.3599999999997</v>
      </c>
      <c r="C271">
        <v>5132.7</v>
      </c>
      <c r="D271">
        <v>5072.38</v>
      </c>
      <c r="E271">
        <v>4624.8900000000003</v>
      </c>
      <c r="F271">
        <v>524.91700000000003</v>
      </c>
      <c r="G271">
        <v>0.178455</v>
      </c>
      <c r="H271">
        <v>0.83703499999999997</v>
      </c>
      <c r="I271">
        <v>0</v>
      </c>
    </row>
    <row r="272" spans="1:9" x14ac:dyDescent="0.25">
      <c r="A272" t="s">
        <v>103</v>
      </c>
      <c r="B272">
        <v>5171.1400000000003</v>
      </c>
      <c r="C272">
        <v>5134.24</v>
      </c>
      <c r="D272">
        <v>5071.28</v>
      </c>
      <c r="E272">
        <v>4624.18</v>
      </c>
      <c r="F272">
        <v>524.85699999999997</v>
      </c>
      <c r="G272">
        <v>0.14777699999999999</v>
      </c>
      <c r="H272">
        <v>0.83687</v>
      </c>
      <c r="I272">
        <v>0</v>
      </c>
    </row>
    <row r="273" spans="1:25" x14ac:dyDescent="0.25">
      <c r="A273" t="s">
        <v>103</v>
      </c>
      <c r="B273">
        <v>5171.47</v>
      </c>
      <c r="C273">
        <v>5134.8100000000004</v>
      </c>
      <c r="D273">
        <v>5071.63</v>
      </c>
      <c r="E273">
        <v>4624.38</v>
      </c>
      <c r="F273">
        <v>524.87099999999998</v>
      </c>
      <c r="G273">
        <v>0.178455</v>
      </c>
      <c r="H273">
        <v>0.83661700000000006</v>
      </c>
      <c r="I273">
        <v>0</v>
      </c>
    </row>
    <row r="274" spans="1:25" x14ac:dyDescent="0.25">
      <c r="A274" t="s">
        <v>103</v>
      </c>
      <c r="B274">
        <v>5171.42</v>
      </c>
      <c r="C274">
        <v>5134.22</v>
      </c>
      <c r="D274">
        <v>5071.34</v>
      </c>
      <c r="E274">
        <v>4624.42</v>
      </c>
      <c r="F274">
        <v>524.89499999999998</v>
      </c>
      <c r="G274">
        <v>0.14740600000000001</v>
      </c>
      <c r="H274">
        <v>0.83705300000000005</v>
      </c>
      <c r="I274">
        <v>0</v>
      </c>
    </row>
    <row r="275" spans="1:25" x14ac:dyDescent="0.25">
      <c r="A275" t="s">
        <v>103</v>
      </c>
      <c r="B275">
        <v>5168.54</v>
      </c>
      <c r="C275">
        <v>5130</v>
      </c>
      <c r="D275">
        <v>5065.5600000000004</v>
      </c>
      <c r="E275">
        <v>4624.41</v>
      </c>
      <c r="F275">
        <v>524.96199999999999</v>
      </c>
      <c r="G275">
        <v>0.147538</v>
      </c>
      <c r="H275">
        <v>0.83704999999999996</v>
      </c>
      <c r="I275">
        <v>0</v>
      </c>
    </row>
    <row r="276" spans="1:25" x14ac:dyDescent="0.25">
      <c r="A276" t="s">
        <v>103</v>
      </c>
      <c r="B276">
        <v>5166.1499999999996</v>
      </c>
      <c r="C276">
        <v>5128.8</v>
      </c>
      <c r="D276">
        <v>5064.51</v>
      </c>
      <c r="E276">
        <v>4623.87</v>
      </c>
      <c r="F276">
        <v>524.94500000000005</v>
      </c>
      <c r="G276">
        <v>0.147229</v>
      </c>
      <c r="H276">
        <v>0.83702299999999996</v>
      </c>
      <c r="I276">
        <v>0</v>
      </c>
    </row>
    <row r="277" spans="1:25" x14ac:dyDescent="0.25">
      <c r="A277" t="s">
        <v>103</v>
      </c>
      <c r="B277">
        <v>5167.75</v>
      </c>
      <c r="C277">
        <v>5130.25</v>
      </c>
      <c r="D277">
        <v>5066.34</v>
      </c>
      <c r="E277">
        <v>4623.72</v>
      </c>
      <c r="F277">
        <v>524.73</v>
      </c>
      <c r="G277">
        <v>0.147123</v>
      </c>
      <c r="H277">
        <v>0.836839</v>
      </c>
      <c r="I277">
        <v>0</v>
      </c>
    </row>
    <row r="278" spans="1:25" x14ac:dyDescent="0.25">
      <c r="A278" t="s">
        <v>103</v>
      </c>
      <c r="B278">
        <v>5168.78</v>
      </c>
      <c r="C278">
        <v>5131.22</v>
      </c>
      <c r="D278">
        <v>5065.5200000000004</v>
      </c>
      <c r="E278">
        <v>4624.26</v>
      </c>
      <c r="F278">
        <v>524.89599999999996</v>
      </c>
      <c r="G278">
        <v>0.14790300000000001</v>
      </c>
      <c r="H278">
        <v>0.83526900000000004</v>
      </c>
      <c r="I278">
        <v>0</v>
      </c>
    </row>
    <row r="279" spans="1:25" x14ac:dyDescent="0.25">
      <c r="A279" t="s">
        <v>103</v>
      </c>
      <c r="B279">
        <v>5167.66</v>
      </c>
      <c r="C279">
        <v>5130.38</v>
      </c>
      <c r="D279">
        <v>5065.41</v>
      </c>
      <c r="E279">
        <v>4623.6400000000003</v>
      </c>
      <c r="F279">
        <v>524.6</v>
      </c>
      <c r="G279">
        <v>0.15212800000000001</v>
      </c>
      <c r="H279">
        <v>0.86185800000000001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5173.21</v>
      </c>
      <c r="C280">
        <v>5136.45</v>
      </c>
      <c r="D280">
        <v>5071.2</v>
      </c>
      <c r="E280">
        <v>4623.72</v>
      </c>
      <c r="F280">
        <v>524.86599999999999</v>
      </c>
      <c r="G280">
        <v>0.178456</v>
      </c>
      <c r="H280">
        <v>0.83691899999999997</v>
      </c>
      <c r="I280">
        <v>0</v>
      </c>
      <c r="R280">
        <f>AVERAGE(B231:B280)</f>
        <v>5171.8814000000002</v>
      </c>
      <c r="S280">
        <f>AVERAGE(C231:C280)</f>
        <v>5134.3990000000003</v>
      </c>
      <c r="U280">
        <f>_xlfn.VAR.P(B231:B280)</f>
        <v>19.653080040000326</v>
      </c>
      <c r="V280">
        <f>_xlfn.VAR.P(C231:C280)</f>
        <v>17.956152999999571</v>
      </c>
      <c r="X280">
        <f>1.96*SQRT(U280)/50</f>
        <v>0.1737806344581182</v>
      </c>
      <c r="Y280">
        <f>1.96*SQRT(V280)/50</f>
        <v>0.16610882862123655</v>
      </c>
    </row>
    <row r="281" spans="1:25" x14ac:dyDescent="0.25">
      <c r="A281" t="s">
        <v>103</v>
      </c>
      <c r="B281">
        <v>258691.70110000001</v>
      </c>
      <c r="C281" t="s">
        <v>36</v>
      </c>
    </row>
    <row r="282" spans="1:25" x14ac:dyDescent="0.25">
      <c r="A282" t="s">
        <v>88</v>
      </c>
      <c r="B282">
        <v>5028.87</v>
      </c>
      <c r="C282">
        <v>4991.62</v>
      </c>
      <c r="D282">
        <v>4928.8999999999996</v>
      </c>
      <c r="E282">
        <v>4520.13</v>
      </c>
      <c r="F282">
        <v>463.17500000000001</v>
      </c>
      <c r="G282">
        <v>0.178455</v>
      </c>
      <c r="H282">
        <v>0.86889099999999997</v>
      </c>
      <c r="I282">
        <v>0</v>
      </c>
    </row>
    <row r="283" spans="1:25" x14ac:dyDescent="0.25">
      <c r="A283" t="s">
        <v>88</v>
      </c>
      <c r="B283">
        <v>5032.1099999999997</v>
      </c>
      <c r="C283">
        <v>4995.28</v>
      </c>
      <c r="D283">
        <v>4929.33</v>
      </c>
      <c r="E283">
        <v>4516.46</v>
      </c>
      <c r="F283">
        <v>463.44299999999998</v>
      </c>
      <c r="G283">
        <v>0.15065100000000001</v>
      </c>
      <c r="H283">
        <v>0.83704100000000004</v>
      </c>
      <c r="I283">
        <v>0</v>
      </c>
    </row>
    <row r="284" spans="1:25" x14ac:dyDescent="0.25">
      <c r="A284" t="s">
        <v>88</v>
      </c>
      <c r="B284">
        <v>5027.18</v>
      </c>
      <c r="C284">
        <v>4990.1499999999996</v>
      </c>
      <c r="D284">
        <v>4927.7</v>
      </c>
      <c r="E284">
        <v>4513.6099999999997</v>
      </c>
      <c r="F284">
        <v>463.221</v>
      </c>
      <c r="G284">
        <v>0.14948600000000001</v>
      </c>
      <c r="H284">
        <v>0.85014000000000001</v>
      </c>
      <c r="I284">
        <v>0</v>
      </c>
    </row>
    <row r="285" spans="1:25" x14ac:dyDescent="0.25">
      <c r="A285" t="s">
        <v>88</v>
      </c>
      <c r="B285">
        <v>5032.82</v>
      </c>
      <c r="C285">
        <v>4995.55</v>
      </c>
      <c r="D285">
        <v>4931.6899999999996</v>
      </c>
      <c r="E285">
        <v>4516.8500000000004</v>
      </c>
      <c r="F285">
        <v>463.40199999999999</v>
      </c>
      <c r="G285">
        <v>0.14795800000000001</v>
      </c>
      <c r="H285">
        <v>0.83492900000000003</v>
      </c>
      <c r="I285">
        <v>0</v>
      </c>
    </row>
    <row r="286" spans="1:25" x14ac:dyDescent="0.25">
      <c r="A286" t="s">
        <v>88</v>
      </c>
      <c r="B286">
        <v>5019.6099999999997</v>
      </c>
      <c r="C286">
        <v>4982.21</v>
      </c>
      <c r="D286">
        <v>4921.6400000000003</v>
      </c>
      <c r="E286">
        <v>4513.71</v>
      </c>
      <c r="F286">
        <v>463.197</v>
      </c>
      <c r="G286">
        <v>0.149557</v>
      </c>
      <c r="H286">
        <v>0.86894099999999996</v>
      </c>
      <c r="I286">
        <v>0</v>
      </c>
    </row>
    <row r="287" spans="1:25" x14ac:dyDescent="0.25">
      <c r="A287" t="s">
        <v>88</v>
      </c>
      <c r="B287">
        <v>5030.7700000000004</v>
      </c>
      <c r="C287">
        <v>4994.04</v>
      </c>
      <c r="D287">
        <v>4932.1899999999996</v>
      </c>
      <c r="E287">
        <v>4517.34</v>
      </c>
      <c r="F287">
        <v>463.46300000000002</v>
      </c>
      <c r="G287">
        <v>0.164911</v>
      </c>
      <c r="H287">
        <v>0.85955099999999995</v>
      </c>
      <c r="I287">
        <v>0</v>
      </c>
    </row>
    <row r="288" spans="1:25" x14ac:dyDescent="0.25">
      <c r="A288" t="s">
        <v>88</v>
      </c>
      <c r="B288">
        <v>5027.5</v>
      </c>
      <c r="C288">
        <v>4990.9399999999996</v>
      </c>
      <c r="D288">
        <v>4930.1000000000004</v>
      </c>
      <c r="E288">
        <v>4515.3599999999997</v>
      </c>
      <c r="F288">
        <v>463.23500000000001</v>
      </c>
      <c r="G288">
        <v>0.14979799999999999</v>
      </c>
      <c r="H288">
        <v>0.83510399999999996</v>
      </c>
      <c r="I288">
        <v>0</v>
      </c>
    </row>
    <row r="289" spans="1:9" x14ac:dyDescent="0.25">
      <c r="A289" t="s">
        <v>88</v>
      </c>
      <c r="B289">
        <v>5035.71</v>
      </c>
      <c r="C289">
        <v>4998.93</v>
      </c>
      <c r="D289">
        <v>4934.5</v>
      </c>
      <c r="E289">
        <v>4520.16</v>
      </c>
      <c r="F289">
        <v>463.46100000000001</v>
      </c>
      <c r="G289">
        <v>0.15414700000000001</v>
      </c>
      <c r="H289">
        <v>0.83690699999999996</v>
      </c>
      <c r="I289">
        <v>0</v>
      </c>
    </row>
    <row r="290" spans="1:9" x14ac:dyDescent="0.25">
      <c r="A290" t="s">
        <v>88</v>
      </c>
      <c r="B290">
        <v>5026.79</v>
      </c>
      <c r="C290">
        <v>4989.95</v>
      </c>
      <c r="D290">
        <v>4928.51</v>
      </c>
      <c r="E290">
        <v>4513.99</v>
      </c>
      <c r="F290">
        <v>463.17700000000002</v>
      </c>
      <c r="G290">
        <v>0.17845900000000001</v>
      </c>
      <c r="H290">
        <v>0.83702299999999996</v>
      </c>
      <c r="I290">
        <v>0</v>
      </c>
    </row>
    <row r="291" spans="1:9" x14ac:dyDescent="0.25">
      <c r="A291" t="s">
        <v>88</v>
      </c>
      <c r="B291">
        <v>5034.5600000000004</v>
      </c>
      <c r="C291">
        <v>4997.1499999999996</v>
      </c>
      <c r="D291">
        <v>4932.6400000000003</v>
      </c>
      <c r="E291">
        <v>4518</v>
      </c>
      <c r="F291">
        <v>463.38900000000001</v>
      </c>
      <c r="G291">
        <v>0.17845800000000001</v>
      </c>
      <c r="H291">
        <v>0.83705300000000005</v>
      </c>
      <c r="I291">
        <v>0</v>
      </c>
    </row>
    <row r="292" spans="1:9" x14ac:dyDescent="0.25">
      <c r="A292" t="s">
        <v>88</v>
      </c>
      <c r="B292">
        <v>5033.96</v>
      </c>
      <c r="C292">
        <v>4996.45</v>
      </c>
      <c r="D292">
        <v>4930.4399999999996</v>
      </c>
      <c r="E292">
        <v>4515.97</v>
      </c>
      <c r="F292">
        <v>463.13099999999997</v>
      </c>
      <c r="G292">
        <v>0.14817</v>
      </c>
      <c r="H292">
        <v>0.83667999999999998</v>
      </c>
      <c r="I292">
        <v>0</v>
      </c>
    </row>
    <row r="293" spans="1:9" x14ac:dyDescent="0.25">
      <c r="A293" t="s">
        <v>88</v>
      </c>
      <c r="B293">
        <v>5033.58</v>
      </c>
      <c r="C293">
        <v>4995.62</v>
      </c>
      <c r="D293">
        <v>4923.59</v>
      </c>
      <c r="E293">
        <v>4512.04</v>
      </c>
      <c r="F293">
        <v>463.35399999999998</v>
      </c>
      <c r="G293">
        <v>0.15016099999999999</v>
      </c>
      <c r="H293">
        <v>0.83631</v>
      </c>
      <c r="I293">
        <v>0</v>
      </c>
    </row>
    <row r="294" spans="1:9" x14ac:dyDescent="0.25">
      <c r="A294" t="s">
        <v>88</v>
      </c>
      <c r="B294">
        <v>5019.51</v>
      </c>
      <c r="C294">
        <v>4982.53</v>
      </c>
      <c r="D294">
        <v>4921.33</v>
      </c>
      <c r="E294">
        <v>4510.25</v>
      </c>
      <c r="F294">
        <v>463.1</v>
      </c>
      <c r="G294">
        <v>0.178454</v>
      </c>
      <c r="H294">
        <v>0.83687900000000004</v>
      </c>
      <c r="I294">
        <v>0</v>
      </c>
    </row>
    <row r="295" spans="1:9" x14ac:dyDescent="0.25">
      <c r="A295" t="s">
        <v>88</v>
      </c>
      <c r="B295">
        <v>5019.2299999999996</v>
      </c>
      <c r="C295">
        <v>4982.54</v>
      </c>
      <c r="D295">
        <v>4923.5600000000004</v>
      </c>
      <c r="E295">
        <v>4514.93</v>
      </c>
      <c r="F295">
        <v>463.38499999999999</v>
      </c>
      <c r="G295">
        <v>0.178457</v>
      </c>
      <c r="H295">
        <v>0.85938700000000001</v>
      </c>
      <c r="I295">
        <v>0</v>
      </c>
    </row>
    <row r="296" spans="1:9" x14ac:dyDescent="0.25">
      <c r="A296" t="s">
        <v>88</v>
      </c>
      <c r="B296">
        <v>5010.79</v>
      </c>
      <c r="C296">
        <v>4974.38</v>
      </c>
      <c r="D296">
        <v>4919.4799999999996</v>
      </c>
      <c r="E296">
        <v>4512</v>
      </c>
      <c r="F296">
        <v>463.10899999999998</v>
      </c>
      <c r="G296">
        <v>0.148308</v>
      </c>
      <c r="H296">
        <v>0.83702799999999999</v>
      </c>
      <c r="I296">
        <v>0</v>
      </c>
    </row>
    <row r="297" spans="1:9" x14ac:dyDescent="0.25">
      <c r="A297" t="s">
        <v>88</v>
      </c>
      <c r="B297">
        <v>5018.2700000000004</v>
      </c>
      <c r="C297">
        <v>4981.72</v>
      </c>
      <c r="D297">
        <v>4921.5200000000004</v>
      </c>
      <c r="E297">
        <v>4512.33</v>
      </c>
      <c r="F297">
        <v>463.37400000000002</v>
      </c>
      <c r="G297">
        <v>0.14854100000000001</v>
      </c>
      <c r="H297">
        <v>0.83700300000000005</v>
      </c>
      <c r="I297">
        <v>0</v>
      </c>
    </row>
    <row r="298" spans="1:9" x14ac:dyDescent="0.25">
      <c r="A298" t="s">
        <v>88</v>
      </c>
      <c r="B298">
        <v>5025.5</v>
      </c>
      <c r="C298">
        <v>4988.1899999999996</v>
      </c>
      <c r="D298">
        <v>4928.17</v>
      </c>
      <c r="E298">
        <v>4519.45</v>
      </c>
      <c r="F298">
        <v>463.209</v>
      </c>
      <c r="G298">
        <v>0.178454</v>
      </c>
      <c r="H298">
        <v>0.83705200000000002</v>
      </c>
      <c r="I298">
        <v>0</v>
      </c>
    </row>
    <row r="299" spans="1:9" x14ac:dyDescent="0.25">
      <c r="A299" t="s">
        <v>88</v>
      </c>
      <c r="B299">
        <v>5021.24</v>
      </c>
      <c r="C299">
        <v>4985.1000000000004</v>
      </c>
      <c r="D299">
        <v>4925.75</v>
      </c>
      <c r="E299">
        <v>4517.1899999999996</v>
      </c>
      <c r="F299">
        <v>463.44099999999997</v>
      </c>
      <c r="G299">
        <v>0.178454</v>
      </c>
      <c r="H299">
        <v>0.83518999999999999</v>
      </c>
      <c r="I299">
        <v>0</v>
      </c>
    </row>
    <row r="300" spans="1:9" x14ac:dyDescent="0.25">
      <c r="A300" t="s">
        <v>88</v>
      </c>
      <c r="B300">
        <v>5024.29</v>
      </c>
      <c r="C300">
        <v>4986.99</v>
      </c>
      <c r="D300">
        <v>4926.92</v>
      </c>
      <c r="E300">
        <v>4518.2</v>
      </c>
      <c r="F300">
        <v>463.15600000000001</v>
      </c>
      <c r="G300">
        <v>0.15035000000000001</v>
      </c>
      <c r="H300">
        <v>0.83525700000000003</v>
      </c>
      <c r="I300">
        <v>0</v>
      </c>
    </row>
    <row r="301" spans="1:9" x14ac:dyDescent="0.25">
      <c r="A301" t="s">
        <v>88</v>
      </c>
      <c r="B301">
        <v>5029.0200000000004</v>
      </c>
      <c r="C301">
        <v>4992.24</v>
      </c>
      <c r="D301">
        <v>4928.08</v>
      </c>
      <c r="E301">
        <v>4517.37</v>
      </c>
      <c r="F301">
        <v>463.42</v>
      </c>
      <c r="G301">
        <v>0.148948</v>
      </c>
      <c r="H301">
        <v>0.86835700000000005</v>
      </c>
      <c r="I301">
        <v>0</v>
      </c>
    </row>
    <row r="302" spans="1:9" x14ac:dyDescent="0.25">
      <c r="A302" t="s">
        <v>88</v>
      </c>
      <c r="B302">
        <v>5019.5600000000004</v>
      </c>
      <c r="C302">
        <v>4982.3599999999997</v>
      </c>
      <c r="D302">
        <v>4922.3900000000003</v>
      </c>
      <c r="E302">
        <v>4514.33</v>
      </c>
      <c r="F302">
        <v>463.20600000000002</v>
      </c>
      <c r="G302">
        <v>0.15280199999999999</v>
      </c>
      <c r="H302">
        <v>0.83694000000000002</v>
      </c>
      <c r="I302">
        <v>0</v>
      </c>
    </row>
    <row r="303" spans="1:9" x14ac:dyDescent="0.25">
      <c r="A303" t="s">
        <v>88</v>
      </c>
      <c r="B303">
        <v>5025.18</v>
      </c>
      <c r="C303">
        <v>4987.7700000000004</v>
      </c>
      <c r="D303">
        <v>4926.5</v>
      </c>
      <c r="E303">
        <v>4517.9799999999996</v>
      </c>
      <c r="F303">
        <v>463.40899999999999</v>
      </c>
      <c r="G303">
        <v>0.17388100000000001</v>
      </c>
      <c r="H303">
        <v>0.83658900000000003</v>
      </c>
      <c r="I303">
        <v>0</v>
      </c>
    </row>
    <row r="304" spans="1:9" x14ac:dyDescent="0.25">
      <c r="A304" t="s">
        <v>88</v>
      </c>
      <c r="B304">
        <v>5019.0200000000004</v>
      </c>
      <c r="C304">
        <v>4982.68</v>
      </c>
      <c r="D304">
        <v>4924.22</v>
      </c>
      <c r="E304">
        <v>4516.29</v>
      </c>
      <c r="F304">
        <v>463.25400000000002</v>
      </c>
      <c r="G304">
        <v>0.178454</v>
      </c>
      <c r="H304">
        <v>0.83705200000000002</v>
      </c>
      <c r="I304">
        <v>0</v>
      </c>
    </row>
    <row r="305" spans="1:9" x14ac:dyDescent="0.25">
      <c r="A305" t="s">
        <v>88</v>
      </c>
      <c r="B305">
        <v>5020.13</v>
      </c>
      <c r="C305">
        <v>4982.8</v>
      </c>
      <c r="D305">
        <v>4924.3999999999996</v>
      </c>
      <c r="E305">
        <v>4516.87</v>
      </c>
      <c r="F305">
        <v>463.44200000000001</v>
      </c>
      <c r="G305">
        <v>0.17845900000000001</v>
      </c>
      <c r="H305">
        <v>0.83705099999999999</v>
      </c>
      <c r="I305">
        <v>0</v>
      </c>
    </row>
    <row r="306" spans="1:9" x14ac:dyDescent="0.25">
      <c r="A306" t="s">
        <v>88</v>
      </c>
      <c r="B306">
        <v>5023.47</v>
      </c>
      <c r="C306">
        <v>4987.3599999999997</v>
      </c>
      <c r="D306">
        <v>4924.1099999999997</v>
      </c>
      <c r="E306">
        <v>4513.92</v>
      </c>
      <c r="F306">
        <v>463.22</v>
      </c>
      <c r="G306">
        <v>0.157556</v>
      </c>
      <c r="H306">
        <v>0.83650199999999997</v>
      </c>
      <c r="I306">
        <v>0</v>
      </c>
    </row>
    <row r="307" spans="1:9" x14ac:dyDescent="0.25">
      <c r="A307" t="s">
        <v>88</v>
      </c>
      <c r="B307">
        <v>5026.08</v>
      </c>
      <c r="C307">
        <v>4988.12</v>
      </c>
      <c r="D307">
        <v>4923.6000000000004</v>
      </c>
      <c r="E307">
        <v>4512.5600000000004</v>
      </c>
      <c r="F307">
        <v>463.46100000000001</v>
      </c>
      <c r="G307">
        <v>0.157637</v>
      </c>
      <c r="H307">
        <v>0.84105300000000005</v>
      </c>
      <c r="I307">
        <v>0</v>
      </c>
    </row>
    <row r="308" spans="1:9" x14ac:dyDescent="0.25">
      <c r="A308" t="s">
        <v>88</v>
      </c>
      <c r="B308">
        <v>5040.05</v>
      </c>
      <c r="C308">
        <v>5002.97</v>
      </c>
      <c r="D308">
        <v>4928.4799999999996</v>
      </c>
      <c r="E308">
        <v>4515.41</v>
      </c>
      <c r="F308">
        <v>463.37900000000002</v>
      </c>
      <c r="G308">
        <v>0.178454</v>
      </c>
      <c r="H308">
        <v>0.83663600000000005</v>
      </c>
      <c r="I308">
        <v>0</v>
      </c>
    </row>
    <row r="309" spans="1:9" x14ac:dyDescent="0.25">
      <c r="A309" t="s">
        <v>88</v>
      </c>
      <c r="B309">
        <v>5030.29</v>
      </c>
      <c r="C309">
        <v>4992.6000000000004</v>
      </c>
      <c r="D309">
        <v>4925.41</v>
      </c>
      <c r="E309">
        <v>4513</v>
      </c>
      <c r="F309">
        <v>463.10899999999998</v>
      </c>
      <c r="G309">
        <v>0.17846500000000001</v>
      </c>
      <c r="H309">
        <v>0.83694199999999996</v>
      </c>
      <c r="I309">
        <v>0</v>
      </c>
    </row>
    <row r="310" spans="1:9" x14ac:dyDescent="0.25">
      <c r="A310" t="s">
        <v>88</v>
      </c>
      <c r="B310">
        <v>5029.6400000000003</v>
      </c>
      <c r="C310">
        <v>4991.76</v>
      </c>
      <c r="D310">
        <v>4924.96</v>
      </c>
      <c r="E310">
        <v>4514.17</v>
      </c>
      <c r="F310">
        <v>463.363</v>
      </c>
      <c r="G310">
        <v>0.14755499999999999</v>
      </c>
      <c r="H310">
        <v>0.83701700000000001</v>
      </c>
      <c r="I310">
        <v>0</v>
      </c>
    </row>
    <row r="311" spans="1:9" x14ac:dyDescent="0.25">
      <c r="A311" t="s">
        <v>88</v>
      </c>
      <c r="B311">
        <v>5039.5</v>
      </c>
      <c r="C311">
        <v>5002.3500000000004</v>
      </c>
      <c r="D311">
        <v>4932.4799999999996</v>
      </c>
      <c r="E311">
        <v>4518.74</v>
      </c>
      <c r="F311">
        <v>463.11099999999999</v>
      </c>
      <c r="G311">
        <v>0.151308</v>
      </c>
      <c r="H311">
        <v>0.85405500000000001</v>
      </c>
      <c r="I311">
        <v>0</v>
      </c>
    </row>
    <row r="312" spans="1:9" x14ac:dyDescent="0.25">
      <c r="A312" t="s">
        <v>88</v>
      </c>
      <c r="B312">
        <v>5037.08</v>
      </c>
      <c r="C312">
        <v>4999.4399999999996</v>
      </c>
      <c r="D312">
        <v>4927.5</v>
      </c>
      <c r="E312">
        <v>4515.91</v>
      </c>
      <c r="F312">
        <v>463.33499999999998</v>
      </c>
      <c r="G312">
        <v>0.17846000000000001</v>
      </c>
      <c r="H312">
        <v>0.83529600000000004</v>
      </c>
      <c r="I312">
        <v>0</v>
      </c>
    </row>
    <row r="313" spans="1:9" x14ac:dyDescent="0.25">
      <c r="A313" t="s">
        <v>88</v>
      </c>
      <c r="B313">
        <v>5029.5</v>
      </c>
      <c r="C313">
        <v>4992.96</v>
      </c>
      <c r="D313">
        <v>4923.42</v>
      </c>
      <c r="E313">
        <v>4510.78</v>
      </c>
      <c r="F313">
        <v>463.072</v>
      </c>
      <c r="G313">
        <v>0.17064799999999999</v>
      </c>
      <c r="H313">
        <v>0.83693700000000004</v>
      </c>
      <c r="I313">
        <v>0</v>
      </c>
    </row>
    <row r="314" spans="1:9" x14ac:dyDescent="0.25">
      <c r="A314" t="s">
        <v>88</v>
      </c>
      <c r="B314">
        <v>5031.04</v>
      </c>
      <c r="C314">
        <v>4993.38</v>
      </c>
      <c r="D314">
        <v>4928.7299999999996</v>
      </c>
      <c r="E314">
        <v>4518.34</v>
      </c>
      <c r="F314">
        <v>463.28</v>
      </c>
      <c r="G314">
        <v>0.148952</v>
      </c>
      <c r="H314">
        <v>0.83677900000000005</v>
      </c>
      <c r="I314">
        <v>0</v>
      </c>
    </row>
    <row r="315" spans="1:9" x14ac:dyDescent="0.25">
      <c r="A315" t="s">
        <v>88</v>
      </c>
      <c r="B315">
        <v>5030.13</v>
      </c>
      <c r="C315">
        <v>4992.8500000000004</v>
      </c>
      <c r="D315">
        <v>4925.63</v>
      </c>
      <c r="E315">
        <v>4514.03</v>
      </c>
      <c r="F315">
        <v>463.06099999999998</v>
      </c>
      <c r="G315">
        <v>0.14710500000000001</v>
      </c>
      <c r="H315">
        <v>0.85578200000000004</v>
      </c>
      <c r="I315">
        <v>0</v>
      </c>
    </row>
    <row r="316" spans="1:9" x14ac:dyDescent="0.25">
      <c r="A316" t="s">
        <v>88</v>
      </c>
      <c r="B316">
        <v>5037.17</v>
      </c>
      <c r="C316">
        <v>4998.1400000000003</v>
      </c>
      <c r="D316">
        <v>4925.4799999999996</v>
      </c>
      <c r="E316">
        <v>4512.3500000000004</v>
      </c>
      <c r="F316">
        <v>463.39800000000002</v>
      </c>
      <c r="G316">
        <v>0.147143</v>
      </c>
      <c r="H316">
        <v>0.83626699999999998</v>
      </c>
      <c r="I316">
        <v>0</v>
      </c>
    </row>
    <row r="317" spans="1:9" x14ac:dyDescent="0.25">
      <c r="A317" t="s">
        <v>88</v>
      </c>
      <c r="B317">
        <v>5040.4799999999996</v>
      </c>
      <c r="C317">
        <v>5003.07</v>
      </c>
      <c r="D317">
        <v>4933.08</v>
      </c>
      <c r="E317">
        <v>4519.3500000000004</v>
      </c>
      <c r="F317">
        <v>463.09800000000001</v>
      </c>
      <c r="G317">
        <v>0.14823</v>
      </c>
      <c r="H317">
        <v>0.83705099999999999</v>
      </c>
      <c r="I317">
        <v>0</v>
      </c>
    </row>
    <row r="318" spans="1:9" x14ac:dyDescent="0.25">
      <c r="A318" t="s">
        <v>88</v>
      </c>
      <c r="B318">
        <v>5038.17</v>
      </c>
      <c r="C318">
        <v>4999.57</v>
      </c>
      <c r="D318">
        <v>4930.0600000000004</v>
      </c>
      <c r="E318">
        <v>4518.3900000000003</v>
      </c>
      <c r="F318">
        <v>463.37799999999999</v>
      </c>
      <c r="G318">
        <v>0.15964400000000001</v>
      </c>
      <c r="H318">
        <v>0.83696400000000004</v>
      </c>
      <c r="I318">
        <v>0</v>
      </c>
    </row>
    <row r="319" spans="1:9" x14ac:dyDescent="0.25">
      <c r="A319" t="s">
        <v>88</v>
      </c>
      <c r="B319">
        <v>5036.72</v>
      </c>
      <c r="C319">
        <v>4997.2700000000004</v>
      </c>
      <c r="D319">
        <v>4930.6099999999997</v>
      </c>
      <c r="E319">
        <v>4517.3900000000003</v>
      </c>
      <c r="F319">
        <v>463.08300000000003</v>
      </c>
      <c r="G319">
        <v>0.17077200000000001</v>
      </c>
      <c r="H319">
        <v>0.83704699999999999</v>
      </c>
      <c r="I319">
        <v>0</v>
      </c>
    </row>
    <row r="320" spans="1:9" x14ac:dyDescent="0.25">
      <c r="A320" t="s">
        <v>88</v>
      </c>
      <c r="B320">
        <v>5035.26</v>
      </c>
      <c r="C320">
        <v>4997.95</v>
      </c>
      <c r="D320">
        <v>4926.54</v>
      </c>
      <c r="E320">
        <v>4512.46</v>
      </c>
      <c r="F320">
        <v>463.37299999999999</v>
      </c>
      <c r="G320">
        <v>0.165379</v>
      </c>
      <c r="H320">
        <v>0.83243999999999996</v>
      </c>
      <c r="I320">
        <v>0</v>
      </c>
    </row>
    <row r="321" spans="1:25" x14ac:dyDescent="0.25">
      <c r="A321" t="s">
        <v>88</v>
      </c>
      <c r="B321">
        <v>5036.3100000000004</v>
      </c>
      <c r="C321">
        <v>4998.99</v>
      </c>
      <c r="D321">
        <v>4930.12</v>
      </c>
      <c r="E321">
        <v>4516.75</v>
      </c>
      <c r="F321">
        <v>463.20299999999997</v>
      </c>
      <c r="G321">
        <v>0.151896</v>
      </c>
      <c r="H321">
        <v>0.83705300000000005</v>
      </c>
      <c r="I321">
        <v>0</v>
      </c>
    </row>
    <row r="322" spans="1:25" x14ac:dyDescent="0.25">
      <c r="A322" t="s">
        <v>88</v>
      </c>
      <c r="B322">
        <v>5038.0200000000004</v>
      </c>
      <c r="C322">
        <v>4999.66</v>
      </c>
      <c r="D322">
        <v>4928.88</v>
      </c>
      <c r="E322">
        <v>4517.28</v>
      </c>
      <c r="F322">
        <v>463.36700000000002</v>
      </c>
      <c r="G322">
        <v>0.173539</v>
      </c>
      <c r="H322">
        <v>0.83698499999999998</v>
      </c>
      <c r="I322">
        <v>0</v>
      </c>
    </row>
    <row r="323" spans="1:25" x14ac:dyDescent="0.25">
      <c r="A323" t="s">
        <v>88</v>
      </c>
      <c r="B323">
        <v>5035.26</v>
      </c>
      <c r="C323">
        <v>4997.79</v>
      </c>
      <c r="D323">
        <v>4929.2700000000004</v>
      </c>
      <c r="E323">
        <v>4516.7700000000004</v>
      </c>
      <c r="F323">
        <v>463.173</v>
      </c>
      <c r="G323">
        <v>0.178457</v>
      </c>
      <c r="H323">
        <v>0.83704199999999995</v>
      </c>
      <c r="I323">
        <v>0</v>
      </c>
    </row>
    <row r="324" spans="1:25" x14ac:dyDescent="0.25">
      <c r="A324" t="s">
        <v>88</v>
      </c>
      <c r="B324">
        <v>5030.18</v>
      </c>
      <c r="C324">
        <v>4991.9399999999996</v>
      </c>
      <c r="D324">
        <v>4922.01</v>
      </c>
      <c r="E324">
        <v>4509.28</v>
      </c>
      <c r="F324">
        <v>463.435</v>
      </c>
      <c r="G324">
        <v>0.14962600000000001</v>
      </c>
      <c r="H324">
        <v>0.83654899999999999</v>
      </c>
      <c r="I324">
        <v>0</v>
      </c>
    </row>
    <row r="325" spans="1:25" x14ac:dyDescent="0.25">
      <c r="A325" t="s">
        <v>88</v>
      </c>
      <c r="B325">
        <v>5043.9399999999996</v>
      </c>
      <c r="C325">
        <v>5006.3100000000004</v>
      </c>
      <c r="D325">
        <v>4927.66</v>
      </c>
      <c r="E325">
        <v>4516.58</v>
      </c>
      <c r="F325">
        <v>463.19099999999997</v>
      </c>
      <c r="G325">
        <v>0.15131800000000001</v>
      </c>
      <c r="H325">
        <v>0.83611400000000002</v>
      </c>
      <c r="I325">
        <v>0</v>
      </c>
    </row>
    <row r="326" spans="1:25" x14ac:dyDescent="0.25">
      <c r="A326" t="s">
        <v>88</v>
      </c>
      <c r="B326">
        <v>5040.4399999999996</v>
      </c>
      <c r="C326">
        <v>5003.08</v>
      </c>
      <c r="D326">
        <v>4931.17</v>
      </c>
      <c r="E326">
        <v>4519.32</v>
      </c>
      <c r="F326">
        <v>463.48099999999999</v>
      </c>
      <c r="G326">
        <v>0.150311</v>
      </c>
      <c r="H326">
        <v>0.83696700000000002</v>
      </c>
      <c r="I326">
        <v>0</v>
      </c>
    </row>
    <row r="327" spans="1:25" x14ac:dyDescent="0.25">
      <c r="A327" t="s">
        <v>88</v>
      </c>
      <c r="B327">
        <v>5034.03</v>
      </c>
      <c r="C327">
        <v>4996.34</v>
      </c>
      <c r="D327">
        <v>4924.04</v>
      </c>
      <c r="E327">
        <v>4510.3900000000003</v>
      </c>
      <c r="F327">
        <v>463.202</v>
      </c>
      <c r="G327">
        <v>0.14888999999999999</v>
      </c>
      <c r="H327">
        <v>0.86233800000000005</v>
      </c>
      <c r="I327">
        <v>0</v>
      </c>
    </row>
    <row r="328" spans="1:25" x14ac:dyDescent="0.25">
      <c r="A328" t="s">
        <v>88</v>
      </c>
      <c r="B328">
        <v>5024.97</v>
      </c>
      <c r="C328">
        <v>4987.74</v>
      </c>
      <c r="D328">
        <v>4921.24</v>
      </c>
      <c r="E328">
        <v>4511.62</v>
      </c>
      <c r="F328">
        <v>463.45600000000002</v>
      </c>
      <c r="G328">
        <v>0.14957200000000001</v>
      </c>
      <c r="H328">
        <v>0.83696199999999998</v>
      </c>
      <c r="I328">
        <v>0</v>
      </c>
    </row>
    <row r="329" spans="1:25" x14ac:dyDescent="0.25">
      <c r="A329" t="s">
        <v>88</v>
      </c>
      <c r="B329">
        <v>5032.45</v>
      </c>
      <c r="C329">
        <v>4995.28</v>
      </c>
      <c r="D329">
        <v>4933.62</v>
      </c>
      <c r="E329">
        <v>4519.34</v>
      </c>
      <c r="F329">
        <v>463.21499999999997</v>
      </c>
      <c r="G329">
        <v>0.152092</v>
      </c>
      <c r="H329">
        <v>0.83705099999999999</v>
      </c>
      <c r="I329">
        <v>0</v>
      </c>
    </row>
    <row r="330" spans="1:25" x14ac:dyDescent="0.25">
      <c r="A330" t="s">
        <v>88</v>
      </c>
      <c r="B330">
        <v>5032.1899999999996</v>
      </c>
      <c r="C330">
        <v>4995.42</v>
      </c>
      <c r="D330">
        <v>4931.6400000000003</v>
      </c>
      <c r="E330">
        <v>4516.92</v>
      </c>
      <c r="F330">
        <v>463.41800000000001</v>
      </c>
      <c r="G330">
        <v>0.147227</v>
      </c>
      <c r="H330">
        <v>0.83501700000000001</v>
      </c>
      <c r="I330">
        <v>0</v>
      </c>
    </row>
    <row r="331" spans="1:25" x14ac:dyDescent="0.25">
      <c r="A331" t="s">
        <v>88</v>
      </c>
      <c r="B331">
        <v>5024.3</v>
      </c>
      <c r="C331">
        <v>4985.6099999999997</v>
      </c>
      <c r="D331">
        <v>4920.74</v>
      </c>
      <c r="E331">
        <v>4511.01</v>
      </c>
      <c r="F331">
        <v>463.387</v>
      </c>
      <c r="G331">
        <v>0.17547699999999999</v>
      </c>
      <c r="H331">
        <v>0.83645099999999994</v>
      </c>
      <c r="I331">
        <v>0</v>
      </c>
    </row>
    <row r="332" spans="1:25" x14ac:dyDescent="0.25">
      <c r="A332" t="s">
        <v>88</v>
      </c>
      <c r="B332">
        <v>5036.22</v>
      </c>
      <c r="C332">
        <v>4999.13</v>
      </c>
      <c r="D332">
        <v>4934.01</v>
      </c>
      <c r="E332">
        <v>4518.54</v>
      </c>
      <c r="F332">
        <v>463.44600000000003</v>
      </c>
      <c r="G332">
        <v>0.148396</v>
      </c>
      <c r="H332">
        <v>0.83675299999999997</v>
      </c>
      <c r="I332">
        <v>0</v>
      </c>
    </row>
    <row r="333" spans="1:25" x14ac:dyDescent="0.25">
      <c r="A333" t="s">
        <v>88</v>
      </c>
      <c r="B333">
        <v>5022.2700000000004</v>
      </c>
      <c r="C333">
        <v>4985.01</v>
      </c>
      <c r="D333">
        <v>4921.6899999999996</v>
      </c>
      <c r="E333">
        <v>4512.76</v>
      </c>
      <c r="F333">
        <v>463.13200000000001</v>
      </c>
      <c r="G333">
        <v>0.158918</v>
      </c>
      <c r="H333">
        <v>0.86572400000000005</v>
      </c>
      <c r="I333">
        <v>0</v>
      </c>
    </row>
    <row r="334" spans="1:25" x14ac:dyDescent="0.25">
      <c r="A334" t="s">
        <v>88</v>
      </c>
      <c r="B334">
        <v>5033.4799999999996</v>
      </c>
      <c r="C334">
        <v>4996.57</v>
      </c>
      <c r="D334">
        <v>4933.0200000000004</v>
      </c>
      <c r="E334">
        <v>4517.91</v>
      </c>
      <c r="F334">
        <v>463.37200000000001</v>
      </c>
      <c r="G334">
        <v>0.178454</v>
      </c>
      <c r="H334">
        <v>0.83681499999999998</v>
      </c>
      <c r="I334">
        <v>0</v>
      </c>
    </row>
    <row r="335" spans="1:25" x14ac:dyDescent="0.25">
      <c r="A335" t="s">
        <v>88</v>
      </c>
      <c r="B335">
        <v>5027.47</v>
      </c>
      <c r="C335">
        <v>4991.0600000000004</v>
      </c>
      <c r="D335">
        <v>4926.8999999999996</v>
      </c>
      <c r="E335">
        <v>4512.28</v>
      </c>
      <c r="F335">
        <v>463.09</v>
      </c>
      <c r="G335">
        <v>0.147532</v>
      </c>
      <c r="H335">
        <v>0.83688099999999999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5030.8500000000004</v>
      </c>
      <c r="C336">
        <v>4993.5</v>
      </c>
      <c r="D336">
        <v>4925.46</v>
      </c>
      <c r="E336">
        <v>4515.1499999999996</v>
      </c>
      <c r="F336">
        <v>463.39</v>
      </c>
      <c r="G336">
        <v>0.166488</v>
      </c>
      <c r="H336">
        <v>0.83691899999999997</v>
      </c>
      <c r="I336">
        <v>0</v>
      </c>
      <c r="R336">
        <f>AVERAGE(B287:B336)</f>
        <v>5030.0314000000017</v>
      </c>
      <c r="S336">
        <f>AVERAGE(C287:C336)</f>
        <v>4992.7120000000014</v>
      </c>
      <c r="U336">
        <f>_xlfn.VAR.P(B287:B336)</f>
        <v>51.036412039999178</v>
      </c>
      <c r="V336">
        <f>_xlfn.VAR.P(C287:C336)</f>
        <v>47.064044000000095</v>
      </c>
      <c r="X336">
        <f>1.96*SQRT(U336)/50</f>
        <v>0.28004391119455596</v>
      </c>
      <c r="Y336">
        <f>1.96*SQRT(V336)/50</f>
        <v>0.26892469684311282</v>
      </c>
    </row>
    <row r="337" spans="1:9" x14ac:dyDescent="0.25">
      <c r="A337" t="s">
        <v>88</v>
      </c>
      <c r="B337">
        <v>251593.84450000001</v>
      </c>
      <c r="C337" t="s">
        <v>36</v>
      </c>
    </row>
    <row r="338" spans="1:9" x14ac:dyDescent="0.25">
      <c r="A338" t="s">
        <v>107</v>
      </c>
      <c r="B338">
        <v>5869.31</v>
      </c>
      <c r="C338">
        <v>5792.52</v>
      </c>
      <c r="D338">
        <v>5782.33</v>
      </c>
      <c r="E338">
        <v>5062.8</v>
      </c>
      <c r="F338">
        <v>873.00300000000004</v>
      </c>
      <c r="G338">
        <v>0.178454</v>
      </c>
      <c r="H338">
        <v>0.83704900000000004</v>
      </c>
      <c r="I338">
        <v>0</v>
      </c>
    </row>
    <row r="339" spans="1:9" x14ac:dyDescent="0.25">
      <c r="A339" t="s">
        <v>107</v>
      </c>
      <c r="B339">
        <v>6617.17</v>
      </c>
      <c r="C339">
        <v>6540.07</v>
      </c>
      <c r="D339">
        <v>6522.96</v>
      </c>
      <c r="E339">
        <v>5466.56</v>
      </c>
      <c r="F339">
        <v>1274.75</v>
      </c>
      <c r="G339">
        <v>0.15373400000000001</v>
      </c>
      <c r="H339">
        <v>0.83693700000000004</v>
      </c>
      <c r="I339">
        <v>0</v>
      </c>
    </row>
    <row r="340" spans="1:9" x14ac:dyDescent="0.25">
      <c r="A340" t="s">
        <v>107</v>
      </c>
      <c r="B340">
        <v>6679.81</v>
      </c>
      <c r="C340">
        <v>6605.96</v>
      </c>
      <c r="D340">
        <v>6588.82</v>
      </c>
      <c r="E340">
        <v>5505.26</v>
      </c>
      <c r="F340">
        <v>1307.96</v>
      </c>
      <c r="G340">
        <v>0.15129799999999999</v>
      </c>
      <c r="H340">
        <v>0.83702699999999997</v>
      </c>
      <c r="I340">
        <v>0</v>
      </c>
    </row>
    <row r="341" spans="1:9" x14ac:dyDescent="0.25">
      <c r="A341" t="s">
        <v>107</v>
      </c>
      <c r="B341">
        <v>6628.24</v>
      </c>
      <c r="C341">
        <v>6553.21</v>
      </c>
      <c r="D341">
        <v>6536.08</v>
      </c>
      <c r="E341">
        <v>5477.71</v>
      </c>
      <c r="F341">
        <v>1276.56</v>
      </c>
      <c r="G341">
        <v>0.15156700000000001</v>
      </c>
      <c r="H341">
        <v>0.83697999999999995</v>
      </c>
      <c r="I341">
        <v>0</v>
      </c>
    </row>
    <row r="342" spans="1:9" x14ac:dyDescent="0.25">
      <c r="A342" t="s">
        <v>107</v>
      </c>
      <c r="B342">
        <v>6830.54</v>
      </c>
      <c r="C342">
        <v>6753.26</v>
      </c>
      <c r="D342">
        <v>6744.87</v>
      </c>
      <c r="E342">
        <v>5629.28</v>
      </c>
      <c r="F342">
        <v>1348.17</v>
      </c>
      <c r="G342">
        <v>0.178457</v>
      </c>
      <c r="H342">
        <v>0.83672500000000005</v>
      </c>
      <c r="I342">
        <v>0</v>
      </c>
    </row>
    <row r="343" spans="1:9" x14ac:dyDescent="0.25">
      <c r="A343" t="s">
        <v>107</v>
      </c>
      <c r="B343">
        <v>6843.96</v>
      </c>
      <c r="C343">
        <v>6767.94</v>
      </c>
      <c r="D343">
        <v>6760.42</v>
      </c>
      <c r="E343">
        <v>5641.64</v>
      </c>
      <c r="F343">
        <v>1352.11</v>
      </c>
      <c r="G343">
        <v>0.16472300000000001</v>
      </c>
      <c r="H343">
        <v>0.83705099999999999</v>
      </c>
      <c r="I343">
        <v>0</v>
      </c>
    </row>
    <row r="344" spans="1:9" x14ac:dyDescent="0.25">
      <c r="A344" t="s">
        <v>107</v>
      </c>
      <c r="B344">
        <v>6820.58</v>
      </c>
      <c r="C344">
        <v>6744.31</v>
      </c>
      <c r="D344">
        <v>6737.03</v>
      </c>
      <c r="E344">
        <v>5619.95</v>
      </c>
      <c r="F344">
        <v>1349.78</v>
      </c>
      <c r="G344">
        <v>0.178455</v>
      </c>
      <c r="H344">
        <v>0.83691300000000002</v>
      </c>
      <c r="I344">
        <v>0</v>
      </c>
    </row>
    <row r="345" spans="1:9" x14ac:dyDescent="0.25">
      <c r="A345" t="s">
        <v>107</v>
      </c>
      <c r="B345">
        <v>6752.89</v>
      </c>
      <c r="C345">
        <v>6678.15</v>
      </c>
      <c r="D345">
        <v>6670.41</v>
      </c>
      <c r="E345">
        <v>5569.59</v>
      </c>
      <c r="F345">
        <v>1330.02</v>
      </c>
      <c r="G345">
        <v>0.178454</v>
      </c>
      <c r="H345">
        <v>0.83683200000000002</v>
      </c>
      <c r="I345">
        <v>0</v>
      </c>
    </row>
    <row r="346" spans="1:9" x14ac:dyDescent="0.25">
      <c r="A346" t="s">
        <v>107</v>
      </c>
      <c r="B346">
        <v>6790.75</v>
      </c>
      <c r="C346">
        <v>6717.22</v>
      </c>
      <c r="D346">
        <v>6709.34</v>
      </c>
      <c r="E346">
        <v>5596.85</v>
      </c>
      <c r="F346">
        <v>1344.73</v>
      </c>
      <c r="G346">
        <v>0.15271599999999999</v>
      </c>
      <c r="H346">
        <v>0.83438900000000005</v>
      </c>
      <c r="I346">
        <v>0</v>
      </c>
    </row>
    <row r="347" spans="1:9" x14ac:dyDescent="0.25">
      <c r="A347" t="s">
        <v>107</v>
      </c>
      <c r="B347">
        <v>6814.77</v>
      </c>
      <c r="C347">
        <v>6740.16</v>
      </c>
      <c r="D347">
        <v>6732.5</v>
      </c>
      <c r="E347">
        <v>5612.97</v>
      </c>
      <c r="F347">
        <v>1353.14</v>
      </c>
      <c r="G347">
        <v>0.15538399999999999</v>
      </c>
      <c r="H347">
        <v>0.83688200000000001</v>
      </c>
      <c r="I347">
        <v>0</v>
      </c>
    </row>
    <row r="348" spans="1:9" x14ac:dyDescent="0.25">
      <c r="A348" t="s">
        <v>107</v>
      </c>
      <c r="B348">
        <v>6861.25</v>
      </c>
      <c r="C348">
        <v>6784.84</v>
      </c>
      <c r="D348">
        <v>6776.62</v>
      </c>
      <c r="E348">
        <v>5657.94</v>
      </c>
      <c r="F348">
        <v>1352.5</v>
      </c>
      <c r="G348">
        <v>0.14770900000000001</v>
      </c>
      <c r="H348">
        <v>0.83698300000000003</v>
      </c>
      <c r="I348">
        <v>0</v>
      </c>
    </row>
    <row r="349" spans="1:9" x14ac:dyDescent="0.25">
      <c r="A349" t="s">
        <v>107</v>
      </c>
      <c r="B349">
        <v>6858.86</v>
      </c>
      <c r="C349">
        <v>6779.97</v>
      </c>
      <c r="D349">
        <v>6769.19</v>
      </c>
      <c r="E349">
        <v>5648.88</v>
      </c>
      <c r="F349">
        <v>1352.74</v>
      </c>
      <c r="G349">
        <v>0.17244300000000001</v>
      </c>
      <c r="H349">
        <v>0.83704100000000004</v>
      </c>
      <c r="I349">
        <v>0</v>
      </c>
    </row>
    <row r="350" spans="1:9" x14ac:dyDescent="0.25">
      <c r="A350" t="s">
        <v>107</v>
      </c>
      <c r="B350">
        <v>6949.79</v>
      </c>
      <c r="C350">
        <v>6872.63</v>
      </c>
      <c r="D350">
        <v>6858.97</v>
      </c>
      <c r="E350">
        <v>5733.8</v>
      </c>
      <c r="F350">
        <v>1356.02</v>
      </c>
      <c r="G350">
        <v>0.152061</v>
      </c>
      <c r="H350">
        <v>0.83553999999999995</v>
      </c>
      <c r="I350">
        <v>0</v>
      </c>
    </row>
    <row r="351" spans="1:9" x14ac:dyDescent="0.25">
      <c r="A351" t="s">
        <v>107</v>
      </c>
      <c r="B351">
        <v>6873.33</v>
      </c>
      <c r="C351">
        <v>6798.19</v>
      </c>
      <c r="D351">
        <v>6786.05</v>
      </c>
      <c r="E351">
        <v>5665.27</v>
      </c>
      <c r="F351">
        <v>1351.98</v>
      </c>
      <c r="G351">
        <v>0.17846600000000001</v>
      </c>
      <c r="H351">
        <v>0.836866</v>
      </c>
      <c r="I351">
        <v>0</v>
      </c>
    </row>
    <row r="352" spans="1:9" x14ac:dyDescent="0.25">
      <c r="A352" t="s">
        <v>107</v>
      </c>
      <c r="B352">
        <v>6830.43</v>
      </c>
      <c r="C352">
        <v>6752.26</v>
      </c>
      <c r="D352">
        <v>6741.99</v>
      </c>
      <c r="E352">
        <v>5626.05</v>
      </c>
      <c r="F352">
        <v>1346.41</v>
      </c>
      <c r="G352">
        <v>0.147956</v>
      </c>
      <c r="H352">
        <v>0.83686300000000002</v>
      </c>
      <c r="I352">
        <v>0</v>
      </c>
    </row>
    <row r="353" spans="1:9" x14ac:dyDescent="0.25">
      <c r="A353" t="s">
        <v>107</v>
      </c>
      <c r="B353">
        <v>6925.95</v>
      </c>
      <c r="C353">
        <v>6851.5</v>
      </c>
      <c r="D353">
        <v>6838.33</v>
      </c>
      <c r="E353">
        <v>5718.36</v>
      </c>
      <c r="F353">
        <v>1350.29</v>
      </c>
      <c r="G353">
        <v>0.14748800000000001</v>
      </c>
      <c r="H353">
        <v>0.83705200000000002</v>
      </c>
      <c r="I353">
        <v>0</v>
      </c>
    </row>
    <row r="354" spans="1:9" x14ac:dyDescent="0.25">
      <c r="A354" t="s">
        <v>107</v>
      </c>
      <c r="B354">
        <v>6936.43</v>
      </c>
      <c r="C354">
        <v>6857.6</v>
      </c>
      <c r="D354">
        <v>6845.28</v>
      </c>
      <c r="E354">
        <v>5708.98</v>
      </c>
      <c r="F354">
        <v>1369.95</v>
      </c>
      <c r="G354">
        <v>0.16359799999999999</v>
      </c>
      <c r="H354">
        <v>0.83702600000000005</v>
      </c>
      <c r="I354">
        <v>0</v>
      </c>
    </row>
    <row r="355" spans="1:9" x14ac:dyDescent="0.25">
      <c r="A355" t="s">
        <v>107</v>
      </c>
      <c r="B355">
        <v>6944.11</v>
      </c>
      <c r="C355">
        <v>6856.95</v>
      </c>
      <c r="D355">
        <v>6842.13</v>
      </c>
      <c r="E355">
        <v>5717.49</v>
      </c>
      <c r="F355">
        <v>1355.83</v>
      </c>
      <c r="G355">
        <v>0.147116</v>
      </c>
      <c r="H355">
        <v>0.83698899999999998</v>
      </c>
      <c r="I355">
        <v>0</v>
      </c>
    </row>
    <row r="356" spans="1:9" x14ac:dyDescent="0.25">
      <c r="A356" t="s">
        <v>107</v>
      </c>
      <c r="B356">
        <v>6931.93</v>
      </c>
      <c r="C356">
        <v>6852.81</v>
      </c>
      <c r="D356">
        <v>6839.58</v>
      </c>
      <c r="E356">
        <v>5716.64</v>
      </c>
      <c r="F356">
        <v>1354.75</v>
      </c>
      <c r="G356">
        <v>0.17851600000000001</v>
      </c>
      <c r="H356">
        <v>0.83375299999999997</v>
      </c>
      <c r="I356">
        <v>0</v>
      </c>
    </row>
    <row r="357" spans="1:9" x14ac:dyDescent="0.25">
      <c r="A357" t="s">
        <v>107</v>
      </c>
      <c r="B357">
        <v>6902.36</v>
      </c>
      <c r="C357">
        <v>6792.24</v>
      </c>
      <c r="D357">
        <v>6782.32</v>
      </c>
      <c r="E357">
        <v>5663.21</v>
      </c>
      <c r="F357">
        <v>1352.26</v>
      </c>
      <c r="G357">
        <v>0.175709</v>
      </c>
      <c r="H357">
        <v>0.83705200000000002</v>
      </c>
      <c r="I357">
        <v>0</v>
      </c>
    </row>
    <row r="358" spans="1:9" x14ac:dyDescent="0.25">
      <c r="A358" t="s">
        <v>107</v>
      </c>
      <c r="B358">
        <v>6860.02</v>
      </c>
      <c r="C358">
        <v>6782.89</v>
      </c>
      <c r="D358">
        <v>6771.52</v>
      </c>
      <c r="E358">
        <v>5653.64</v>
      </c>
      <c r="F358">
        <v>1348.33</v>
      </c>
      <c r="G358">
        <v>0.147425</v>
      </c>
      <c r="H358">
        <v>0.83692999999999995</v>
      </c>
      <c r="I358">
        <v>0</v>
      </c>
    </row>
    <row r="359" spans="1:9" x14ac:dyDescent="0.25">
      <c r="A359" t="s">
        <v>107</v>
      </c>
      <c r="B359">
        <v>7588.69</v>
      </c>
      <c r="C359">
        <v>7508.82</v>
      </c>
      <c r="D359">
        <v>7480.18</v>
      </c>
      <c r="E359">
        <v>6269.58</v>
      </c>
      <c r="F359">
        <v>1451.8</v>
      </c>
      <c r="G359">
        <v>0.14788100000000001</v>
      </c>
      <c r="H359">
        <v>0.83699000000000001</v>
      </c>
      <c r="I359">
        <v>0</v>
      </c>
    </row>
    <row r="360" spans="1:9" x14ac:dyDescent="0.25">
      <c r="A360" t="s">
        <v>107</v>
      </c>
      <c r="B360">
        <v>7416.95</v>
      </c>
      <c r="C360">
        <v>7331.61</v>
      </c>
      <c r="D360">
        <v>7304.65</v>
      </c>
      <c r="E360">
        <v>6096.19</v>
      </c>
      <c r="F360">
        <v>1450.69</v>
      </c>
      <c r="G360">
        <v>0.14802699999999999</v>
      </c>
      <c r="H360">
        <v>0.83677199999999996</v>
      </c>
      <c r="I360">
        <v>0</v>
      </c>
    </row>
    <row r="361" spans="1:9" x14ac:dyDescent="0.25">
      <c r="A361" t="s">
        <v>107</v>
      </c>
      <c r="B361">
        <v>7308.4</v>
      </c>
      <c r="C361">
        <v>7218.44</v>
      </c>
      <c r="D361">
        <v>7196.62</v>
      </c>
      <c r="E361">
        <v>6002.42</v>
      </c>
      <c r="F361">
        <v>1435.89</v>
      </c>
      <c r="G361">
        <v>0.14718700000000001</v>
      </c>
      <c r="H361">
        <v>0.83702399999999999</v>
      </c>
      <c r="I361">
        <v>0</v>
      </c>
    </row>
    <row r="362" spans="1:9" x14ac:dyDescent="0.25">
      <c r="A362" t="s">
        <v>107</v>
      </c>
      <c r="B362">
        <v>7362.61</v>
      </c>
      <c r="C362">
        <v>7275.9</v>
      </c>
      <c r="D362">
        <v>7254.05</v>
      </c>
      <c r="E362">
        <v>6047.66</v>
      </c>
      <c r="F362">
        <v>1448.23</v>
      </c>
      <c r="G362">
        <v>0.14711099999999999</v>
      </c>
      <c r="H362">
        <v>0.83697699999999997</v>
      </c>
      <c r="I362">
        <v>0</v>
      </c>
    </row>
    <row r="363" spans="1:9" x14ac:dyDescent="0.25">
      <c r="A363" t="s">
        <v>107</v>
      </c>
      <c r="B363">
        <v>7049.79</v>
      </c>
      <c r="C363">
        <v>6968.8</v>
      </c>
      <c r="D363">
        <v>6950.35</v>
      </c>
      <c r="E363">
        <v>5803.32</v>
      </c>
      <c r="F363">
        <v>1380.47</v>
      </c>
      <c r="G363">
        <v>0.14902499999999999</v>
      </c>
      <c r="H363">
        <v>0.83699699999999999</v>
      </c>
      <c r="I363">
        <v>0</v>
      </c>
    </row>
    <row r="364" spans="1:9" x14ac:dyDescent="0.25">
      <c r="A364" t="s">
        <v>107</v>
      </c>
      <c r="B364">
        <v>6959.15</v>
      </c>
      <c r="C364">
        <v>6878.96</v>
      </c>
      <c r="D364">
        <v>6860.02</v>
      </c>
      <c r="E364">
        <v>5743.07</v>
      </c>
      <c r="F364">
        <v>1343.61</v>
      </c>
      <c r="G364">
        <v>0.14832500000000001</v>
      </c>
      <c r="H364">
        <v>0.83566700000000005</v>
      </c>
      <c r="I364">
        <v>0</v>
      </c>
    </row>
    <row r="365" spans="1:9" x14ac:dyDescent="0.25">
      <c r="A365" t="s">
        <v>107</v>
      </c>
      <c r="B365">
        <v>8259.59</v>
      </c>
      <c r="C365">
        <v>8181.96</v>
      </c>
      <c r="D365">
        <v>8165.34</v>
      </c>
      <c r="E365">
        <v>6917.3</v>
      </c>
      <c r="F365">
        <v>1500.9</v>
      </c>
      <c r="G365">
        <v>0.147175</v>
      </c>
      <c r="H365">
        <v>0.819658</v>
      </c>
      <c r="I365">
        <v>0</v>
      </c>
    </row>
    <row r="366" spans="1:9" x14ac:dyDescent="0.25">
      <c r="A366" t="s">
        <v>107</v>
      </c>
      <c r="B366">
        <v>9793.7999999999993</v>
      </c>
      <c r="C366">
        <v>9669.66</v>
      </c>
      <c r="D366">
        <v>9656.77</v>
      </c>
      <c r="E366">
        <v>8171.54</v>
      </c>
      <c r="F366">
        <v>1777.72</v>
      </c>
      <c r="G366">
        <v>0.14860100000000001</v>
      </c>
      <c r="H366">
        <v>0.83682599999999996</v>
      </c>
      <c r="I366">
        <v>0</v>
      </c>
    </row>
    <row r="367" spans="1:9" x14ac:dyDescent="0.25">
      <c r="A367" t="s">
        <v>107</v>
      </c>
      <c r="B367">
        <v>9864.24</v>
      </c>
      <c r="C367">
        <v>9747.84</v>
      </c>
      <c r="D367">
        <v>9734.7999999999993</v>
      </c>
      <c r="E367">
        <v>8210.07</v>
      </c>
      <c r="F367">
        <v>1822.66</v>
      </c>
      <c r="G367">
        <v>0.17552599999999999</v>
      </c>
      <c r="H367">
        <v>0.83702600000000005</v>
      </c>
      <c r="I367">
        <v>0</v>
      </c>
    </row>
    <row r="368" spans="1:9" x14ac:dyDescent="0.25">
      <c r="A368" t="s">
        <v>107</v>
      </c>
      <c r="B368">
        <v>9659.18</v>
      </c>
      <c r="C368">
        <v>9527.02</v>
      </c>
      <c r="D368">
        <v>9515.3700000000008</v>
      </c>
      <c r="E368">
        <v>8030.46</v>
      </c>
      <c r="F368">
        <v>1778.95</v>
      </c>
      <c r="G368">
        <v>0.16551299999999999</v>
      </c>
      <c r="H368">
        <v>0.83322499999999999</v>
      </c>
      <c r="I368">
        <v>0</v>
      </c>
    </row>
    <row r="369" spans="1:9" x14ac:dyDescent="0.25">
      <c r="A369" t="s">
        <v>107</v>
      </c>
      <c r="B369">
        <v>9328</v>
      </c>
      <c r="C369">
        <v>9174.9</v>
      </c>
      <c r="D369">
        <v>9161.32</v>
      </c>
      <c r="E369">
        <v>7810.94</v>
      </c>
      <c r="F369">
        <v>1622.48</v>
      </c>
      <c r="G369">
        <v>0.14716299999999999</v>
      </c>
      <c r="H369">
        <v>0.83686799999999995</v>
      </c>
      <c r="I369">
        <v>0</v>
      </c>
    </row>
    <row r="370" spans="1:9" x14ac:dyDescent="0.25">
      <c r="A370" t="s">
        <v>107</v>
      </c>
      <c r="B370">
        <v>9458.73</v>
      </c>
      <c r="C370">
        <v>9318.31</v>
      </c>
      <c r="D370">
        <v>9305.99</v>
      </c>
      <c r="E370">
        <v>7887.86</v>
      </c>
      <c r="F370">
        <v>1700.15</v>
      </c>
      <c r="G370">
        <v>0.147255</v>
      </c>
      <c r="H370">
        <v>0.83703700000000003</v>
      </c>
      <c r="I370">
        <v>0</v>
      </c>
    </row>
    <row r="371" spans="1:9" x14ac:dyDescent="0.25">
      <c r="A371" t="s">
        <v>107</v>
      </c>
      <c r="B371">
        <v>10362.799999999999</v>
      </c>
      <c r="C371">
        <v>10229.1</v>
      </c>
      <c r="D371">
        <v>10217.5</v>
      </c>
      <c r="E371">
        <v>8605.31</v>
      </c>
      <c r="F371">
        <v>1924.84</v>
      </c>
      <c r="G371">
        <v>0.178454</v>
      </c>
      <c r="H371">
        <v>0.836893</v>
      </c>
      <c r="I371">
        <v>0</v>
      </c>
    </row>
    <row r="372" spans="1:9" x14ac:dyDescent="0.25">
      <c r="A372" t="s">
        <v>107</v>
      </c>
      <c r="B372">
        <v>9571.52</v>
      </c>
      <c r="C372">
        <v>9430.73</v>
      </c>
      <c r="D372">
        <v>9418.06</v>
      </c>
      <c r="E372">
        <v>7843.86</v>
      </c>
      <c r="F372">
        <v>1880.36</v>
      </c>
      <c r="G372">
        <v>0.15096599999999999</v>
      </c>
      <c r="H372">
        <v>0.83700200000000002</v>
      </c>
      <c r="I372">
        <v>0</v>
      </c>
    </row>
    <row r="373" spans="1:9" x14ac:dyDescent="0.25">
      <c r="A373" t="s">
        <v>107</v>
      </c>
      <c r="B373">
        <v>8307.1200000000008</v>
      </c>
      <c r="C373">
        <v>8209.1</v>
      </c>
      <c r="D373">
        <v>8198.77</v>
      </c>
      <c r="E373">
        <v>7161.05</v>
      </c>
      <c r="F373">
        <v>1251.98</v>
      </c>
      <c r="G373">
        <v>0.178455</v>
      </c>
      <c r="H373">
        <v>0.83704699999999999</v>
      </c>
      <c r="I373">
        <v>0</v>
      </c>
    </row>
    <row r="374" spans="1:9" x14ac:dyDescent="0.25">
      <c r="A374" t="s">
        <v>107</v>
      </c>
      <c r="B374">
        <v>9207.5499999999993</v>
      </c>
      <c r="C374">
        <v>9134.0400000000009</v>
      </c>
      <c r="D374">
        <v>9123.66</v>
      </c>
      <c r="E374">
        <v>7837.52</v>
      </c>
      <c r="F374">
        <v>1552.77</v>
      </c>
      <c r="G374">
        <v>0.147921</v>
      </c>
      <c r="H374">
        <v>0.83688399999999996</v>
      </c>
      <c r="I374">
        <v>0</v>
      </c>
    </row>
    <row r="375" spans="1:9" x14ac:dyDescent="0.25">
      <c r="A375" t="s">
        <v>107</v>
      </c>
      <c r="B375">
        <v>9133.5499999999993</v>
      </c>
      <c r="C375">
        <v>9017.43</v>
      </c>
      <c r="D375">
        <v>9006.51</v>
      </c>
      <c r="E375">
        <v>7728.86</v>
      </c>
      <c r="F375">
        <v>1543.16</v>
      </c>
      <c r="G375">
        <v>0.17847399999999999</v>
      </c>
      <c r="H375">
        <v>0.83340499999999995</v>
      </c>
      <c r="I375">
        <v>0</v>
      </c>
    </row>
    <row r="376" spans="1:9" x14ac:dyDescent="0.25">
      <c r="A376" t="s">
        <v>107</v>
      </c>
      <c r="B376">
        <v>9968.0400000000009</v>
      </c>
      <c r="C376">
        <v>9844.7000000000007</v>
      </c>
      <c r="D376">
        <v>9832.3700000000008</v>
      </c>
      <c r="E376">
        <v>8286.83</v>
      </c>
      <c r="F376">
        <v>1852.55</v>
      </c>
      <c r="G376">
        <v>0.147201</v>
      </c>
      <c r="H376">
        <v>0.83701800000000004</v>
      </c>
      <c r="I376">
        <v>0</v>
      </c>
    </row>
    <row r="377" spans="1:9" x14ac:dyDescent="0.25">
      <c r="A377" t="s">
        <v>107</v>
      </c>
      <c r="B377">
        <v>8183.11</v>
      </c>
      <c r="C377">
        <v>8054.86</v>
      </c>
      <c r="D377">
        <v>8045.41</v>
      </c>
      <c r="E377">
        <v>6802.02</v>
      </c>
      <c r="F377">
        <v>1502.59</v>
      </c>
      <c r="G377">
        <v>0.14719599999999999</v>
      </c>
      <c r="H377">
        <v>0.83684400000000003</v>
      </c>
      <c r="I377">
        <v>0</v>
      </c>
    </row>
    <row r="378" spans="1:9" x14ac:dyDescent="0.25">
      <c r="A378" t="s">
        <v>107</v>
      </c>
      <c r="B378">
        <v>9206.39</v>
      </c>
      <c r="C378">
        <v>9118</v>
      </c>
      <c r="D378">
        <v>9107.25</v>
      </c>
      <c r="E378">
        <v>7810.47</v>
      </c>
      <c r="F378">
        <v>1565.79</v>
      </c>
      <c r="G378">
        <v>0.17846100000000001</v>
      </c>
      <c r="H378">
        <v>0.83691000000000004</v>
      </c>
      <c r="I378">
        <v>0</v>
      </c>
    </row>
    <row r="379" spans="1:9" x14ac:dyDescent="0.25">
      <c r="A379" t="s">
        <v>107</v>
      </c>
      <c r="B379">
        <v>9424.7900000000009</v>
      </c>
      <c r="C379">
        <v>9303.0499999999993</v>
      </c>
      <c r="D379">
        <v>9292.59</v>
      </c>
      <c r="E379">
        <v>7925.79</v>
      </c>
      <c r="F379">
        <v>1650.11</v>
      </c>
      <c r="G379">
        <v>0.17847199999999999</v>
      </c>
      <c r="H379">
        <v>0.83634399999999998</v>
      </c>
      <c r="I379">
        <v>0</v>
      </c>
    </row>
    <row r="380" spans="1:9" x14ac:dyDescent="0.25">
      <c r="A380" t="s">
        <v>107</v>
      </c>
      <c r="B380">
        <v>9616.27</v>
      </c>
      <c r="C380">
        <v>9479.5499999999993</v>
      </c>
      <c r="D380">
        <v>9466.76</v>
      </c>
      <c r="E380">
        <v>8032.19</v>
      </c>
      <c r="F380">
        <v>1728.01</v>
      </c>
      <c r="G380">
        <v>0.160519</v>
      </c>
      <c r="H380">
        <v>0.83670100000000003</v>
      </c>
      <c r="I380">
        <v>0</v>
      </c>
    </row>
    <row r="381" spans="1:9" x14ac:dyDescent="0.25">
      <c r="A381" t="s">
        <v>107</v>
      </c>
      <c r="B381">
        <v>9291.61</v>
      </c>
      <c r="C381">
        <v>9202.9599999999991</v>
      </c>
      <c r="D381">
        <v>9191.4500000000007</v>
      </c>
      <c r="E381">
        <v>7837.08</v>
      </c>
      <c r="F381">
        <v>1632.76</v>
      </c>
      <c r="G381">
        <v>0.173841</v>
      </c>
      <c r="H381">
        <v>0.83703899999999998</v>
      </c>
      <c r="I381">
        <v>0</v>
      </c>
    </row>
    <row r="382" spans="1:9" x14ac:dyDescent="0.25">
      <c r="A382" t="s">
        <v>107</v>
      </c>
      <c r="B382">
        <v>8902.93</v>
      </c>
      <c r="C382">
        <v>8764.4699999999993</v>
      </c>
      <c r="D382">
        <v>8751.24</v>
      </c>
      <c r="E382">
        <v>7422.58</v>
      </c>
      <c r="F382">
        <v>1599.87</v>
      </c>
      <c r="G382">
        <v>0.178503</v>
      </c>
      <c r="H382">
        <v>0.83491099999999996</v>
      </c>
      <c r="I382">
        <v>0</v>
      </c>
    </row>
    <row r="383" spans="1:9" x14ac:dyDescent="0.25">
      <c r="A383" t="s">
        <v>107</v>
      </c>
      <c r="B383">
        <v>9026.67</v>
      </c>
      <c r="C383">
        <v>8888.85</v>
      </c>
      <c r="D383">
        <v>8876.2099999999991</v>
      </c>
      <c r="E383">
        <v>7581.27</v>
      </c>
      <c r="F383">
        <v>1563.35</v>
      </c>
      <c r="G383">
        <v>0.16993800000000001</v>
      </c>
      <c r="H383">
        <v>0.84922600000000004</v>
      </c>
      <c r="I383">
        <v>0</v>
      </c>
    </row>
    <row r="384" spans="1:9" x14ac:dyDescent="0.25">
      <c r="A384" t="s">
        <v>107</v>
      </c>
      <c r="B384">
        <v>8513.2000000000007</v>
      </c>
      <c r="C384">
        <v>8391.11</v>
      </c>
      <c r="D384">
        <v>8377.14</v>
      </c>
      <c r="E384">
        <v>7125.68</v>
      </c>
      <c r="F384">
        <v>1509.94</v>
      </c>
      <c r="G384">
        <v>0.15933600000000001</v>
      </c>
      <c r="H384">
        <v>0.86298200000000003</v>
      </c>
      <c r="I384">
        <v>0</v>
      </c>
    </row>
    <row r="385" spans="1:25" x14ac:dyDescent="0.25">
      <c r="A385" t="s">
        <v>107</v>
      </c>
      <c r="B385">
        <v>9042.09</v>
      </c>
      <c r="C385">
        <v>8927.99</v>
      </c>
      <c r="D385">
        <v>8913.36</v>
      </c>
      <c r="E385">
        <v>7586.77</v>
      </c>
      <c r="F385">
        <v>1599.32</v>
      </c>
      <c r="G385">
        <v>0.160528</v>
      </c>
      <c r="H385">
        <v>0.86872899999999997</v>
      </c>
      <c r="I385">
        <v>0</v>
      </c>
    </row>
    <row r="386" spans="1:25" x14ac:dyDescent="0.25">
      <c r="A386" t="s">
        <v>107</v>
      </c>
      <c r="B386">
        <v>6937.45</v>
      </c>
      <c r="C386">
        <v>6849.2</v>
      </c>
      <c r="D386">
        <v>6837.32</v>
      </c>
      <c r="E386">
        <v>5699.45</v>
      </c>
      <c r="F386">
        <v>1375.83</v>
      </c>
      <c r="G386">
        <v>0.178454</v>
      </c>
      <c r="H386">
        <v>0.83705099999999999</v>
      </c>
      <c r="I386">
        <v>0</v>
      </c>
    </row>
    <row r="387" spans="1:25" x14ac:dyDescent="0.25">
      <c r="A387" t="s">
        <v>107</v>
      </c>
      <c r="B387">
        <v>6918.91</v>
      </c>
      <c r="C387">
        <v>6840.81</v>
      </c>
      <c r="D387">
        <v>6824.99</v>
      </c>
      <c r="E387">
        <v>5706.93</v>
      </c>
      <c r="F387">
        <v>1351.84</v>
      </c>
      <c r="G387">
        <v>0.15277099999999999</v>
      </c>
      <c r="H387">
        <v>0.86303799999999997</v>
      </c>
      <c r="I387">
        <v>0</v>
      </c>
    </row>
    <row r="388" spans="1:25" x14ac:dyDescent="0.25">
      <c r="A388" t="s">
        <v>107</v>
      </c>
      <c r="B388">
        <v>6933.69</v>
      </c>
      <c r="C388">
        <v>6832.73</v>
      </c>
      <c r="D388">
        <v>6812.77</v>
      </c>
      <c r="E388">
        <v>5698.07</v>
      </c>
      <c r="F388">
        <v>1347.35</v>
      </c>
      <c r="G388">
        <v>0.14868999999999999</v>
      </c>
      <c r="H388">
        <v>0.83687599999999995</v>
      </c>
      <c r="I388">
        <v>0</v>
      </c>
    </row>
    <row r="389" spans="1:25" x14ac:dyDescent="0.25">
      <c r="A389" t="s">
        <v>107</v>
      </c>
      <c r="B389">
        <v>6871.55</v>
      </c>
      <c r="C389">
        <v>6796.68</v>
      </c>
      <c r="D389">
        <v>6780.92</v>
      </c>
      <c r="E389">
        <v>5665.31</v>
      </c>
      <c r="F389">
        <v>1349.27</v>
      </c>
      <c r="G389">
        <v>0.17848900000000001</v>
      </c>
      <c r="H389">
        <v>0.83616599999999996</v>
      </c>
      <c r="I389">
        <v>0</v>
      </c>
    </row>
    <row r="390" spans="1:25" x14ac:dyDescent="0.25">
      <c r="A390" t="s">
        <v>107</v>
      </c>
      <c r="B390">
        <v>6920.1</v>
      </c>
      <c r="C390">
        <v>6847.44</v>
      </c>
      <c r="D390">
        <v>6831.06</v>
      </c>
      <c r="E390">
        <v>5713.14</v>
      </c>
      <c r="F390">
        <v>1350.72</v>
      </c>
      <c r="G390">
        <v>0.14952199999999999</v>
      </c>
      <c r="H390">
        <v>0.83695299999999995</v>
      </c>
      <c r="I390">
        <v>0</v>
      </c>
    </row>
    <row r="391" spans="1:25" x14ac:dyDescent="0.25">
      <c r="A391" t="s">
        <v>107</v>
      </c>
      <c r="B391">
        <v>7014.44</v>
      </c>
      <c r="C391">
        <v>6932.37</v>
      </c>
      <c r="D391">
        <v>6916.19</v>
      </c>
      <c r="E391">
        <v>5791.34</v>
      </c>
      <c r="F391">
        <v>1359.38</v>
      </c>
      <c r="G391">
        <v>0.122918</v>
      </c>
      <c r="H391">
        <v>0.837001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7011.3</v>
      </c>
      <c r="C392">
        <v>6933.9</v>
      </c>
      <c r="D392">
        <v>6916.02</v>
      </c>
      <c r="E392">
        <v>5785.84</v>
      </c>
      <c r="F392">
        <v>1364.23</v>
      </c>
      <c r="G392">
        <v>0.16641600000000001</v>
      </c>
      <c r="H392">
        <v>0.83488899999999999</v>
      </c>
      <c r="I392">
        <v>0</v>
      </c>
      <c r="R392">
        <f>AVERAGE(B343:B392)</f>
        <v>7926.2323999999971</v>
      </c>
      <c r="S392">
        <f>AVERAGE(C343:C392)</f>
        <v>7829.2189999999982</v>
      </c>
      <c r="U392">
        <f>_xlfn.VAR.P(B343:B392)</f>
        <v>1413020.7067422851</v>
      </c>
      <c r="V392">
        <f>_xlfn.VAR.P(C343:C392)</f>
        <v>1367048.1141130249</v>
      </c>
      <c r="X392">
        <f>1.96*SQRT(U392)/50</f>
        <v>46.597254627375477</v>
      </c>
      <c r="Y392">
        <f>1.96*SQRT(V392)/50</f>
        <v>45.832966455059811</v>
      </c>
    </row>
    <row r="393" spans="1:25" x14ac:dyDescent="0.25">
      <c r="A393" t="s">
        <v>108</v>
      </c>
      <c r="B393">
        <v>396451.13020000001</v>
      </c>
      <c r="C393" t="s">
        <v>36</v>
      </c>
    </row>
    <row r="394" spans="1:25" x14ac:dyDescent="0.25">
      <c r="A394" t="s">
        <v>38</v>
      </c>
      <c r="B394">
        <v>3736.36</v>
      </c>
      <c r="C394">
        <v>0</v>
      </c>
      <c r="D394">
        <v>0</v>
      </c>
      <c r="E394">
        <v>0</v>
      </c>
      <c r="F394">
        <v>0</v>
      </c>
      <c r="G394">
        <v>0.14719099999999999</v>
      </c>
      <c r="H394">
        <v>1</v>
      </c>
      <c r="I394">
        <v>0</v>
      </c>
    </row>
    <row r="395" spans="1:25" x14ac:dyDescent="0.25">
      <c r="A395" t="s">
        <v>38</v>
      </c>
      <c r="B395">
        <v>3552.82</v>
      </c>
      <c r="C395">
        <v>0</v>
      </c>
      <c r="D395">
        <v>0</v>
      </c>
      <c r="E395">
        <v>0</v>
      </c>
      <c r="F395">
        <v>0</v>
      </c>
      <c r="G395">
        <v>0.14718999999999999</v>
      </c>
      <c r="H395">
        <v>1</v>
      </c>
      <c r="I395">
        <v>0</v>
      </c>
    </row>
    <row r="396" spans="1:25" x14ac:dyDescent="0.25">
      <c r="A396" t="s">
        <v>38</v>
      </c>
      <c r="B396">
        <v>3560.38</v>
      </c>
      <c r="C396">
        <v>0</v>
      </c>
      <c r="D396">
        <v>0</v>
      </c>
      <c r="E396">
        <v>0</v>
      </c>
      <c r="F396">
        <v>0</v>
      </c>
      <c r="G396">
        <v>0.14719099999999999</v>
      </c>
      <c r="H396">
        <v>1</v>
      </c>
      <c r="I396">
        <v>0</v>
      </c>
    </row>
    <row r="397" spans="1:25" x14ac:dyDescent="0.25">
      <c r="A397" t="s">
        <v>38</v>
      </c>
      <c r="B397">
        <v>3549.4</v>
      </c>
      <c r="C397">
        <v>0</v>
      </c>
      <c r="D397">
        <v>0</v>
      </c>
      <c r="E397">
        <v>0</v>
      </c>
      <c r="F397">
        <v>0</v>
      </c>
      <c r="G397">
        <v>0.14719099999999999</v>
      </c>
      <c r="H397">
        <v>1</v>
      </c>
      <c r="I397">
        <v>0</v>
      </c>
    </row>
    <row r="398" spans="1:25" x14ac:dyDescent="0.25">
      <c r="A398" t="s">
        <v>38</v>
      </c>
      <c r="B398">
        <v>3549.54</v>
      </c>
      <c r="C398">
        <v>0</v>
      </c>
      <c r="D398">
        <v>0</v>
      </c>
      <c r="E398">
        <v>0</v>
      </c>
      <c r="F398">
        <v>0</v>
      </c>
      <c r="G398">
        <v>0.14719099999999999</v>
      </c>
      <c r="H398">
        <v>1</v>
      </c>
      <c r="I398">
        <v>0</v>
      </c>
    </row>
    <row r="399" spans="1:25" x14ac:dyDescent="0.25">
      <c r="A399" t="s">
        <v>38</v>
      </c>
      <c r="B399">
        <v>3555.22</v>
      </c>
      <c r="C399">
        <v>0</v>
      </c>
      <c r="D399">
        <v>0</v>
      </c>
      <c r="E399">
        <v>0</v>
      </c>
      <c r="F399">
        <v>0</v>
      </c>
      <c r="G399">
        <v>0.14719099999999999</v>
      </c>
      <c r="H399">
        <v>1</v>
      </c>
      <c r="I399">
        <v>0</v>
      </c>
    </row>
    <row r="400" spans="1:25" x14ac:dyDescent="0.25">
      <c r="A400" t="s">
        <v>38</v>
      </c>
      <c r="B400">
        <v>3572.43</v>
      </c>
      <c r="C400">
        <v>0</v>
      </c>
      <c r="D400">
        <v>0</v>
      </c>
      <c r="E400">
        <v>0</v>
      </c>
      <c r="F400">
        <v>0</v>
      </c>
      <c r="G400">
        <v>0.14718999999999999</v>
      </c>
      <c r="H400">
        <v>1</v>
      </c>
      <c r="I400">
        <v>0</v>
      </c>
    </row>
    <row r="401" spans="1:9" x14ac:dyDescent="0.25">
      <c r="A401" t="s">
        <v>38</v>
      </c>
      <c r="B401">
        <v>3562.53</v>
      </c>
      <c r="C401">
        <v>0</v>
      </c>
      <c r="D401">
        <v>0</v>
      </c>
      <c r="E401">
        <v>0</v>
      </c>
      <c r="F401">
        <v>0</v>
      </c>
      <c r="G401">
        <v>0.14718999999999999</v>
      </c>
      <c r="H401">
        <v>1</v>
      </c>
      <c r="I401">
        <v>0</v>
      </c>
    </row>
    <row r="402" spans="1:9" x14ac:dyDescent="0.25">
      <c r="A402" t="s">
        <v>38</v>
      </c>
      <c r="B402">
        <v>3570.2</v>
      </c>
      <c r="C402">
        <v>0</v>
      </c>
      <c r="D402">
        <v>0</v>
      </c>
      <c r="E402">
        <v>0</v>
      </c>
      <c r="F402">
        <v>0</v>
      </c>
      <c r="G402">
        <v>0.14719099999999999</v>
      </c>
      <c r="H402">
        <v>1</v>
      </c>
      <c r="I402">
        <v>0</v>
      </c>
    </row>
    <row r="403" spans="1:9" x14ac:dyDescent="0.25">
      <c r="A403" t="s">
        <v>38</v>
      </c>
      <c r="B403">
        <v>3569.6</v>
      </c>
      <c r="C403">
        <v>0</v>
      </c>
      <c r="D403">
        <v>0</v>
      </c>
      <c r="E403">
        <v>0</v>
      </c>
      <c r="F403">
        <v>0</v>
      </c>
      <c r="G403">
        <v>8.8198899999999997E-2</v>
      </c>
      <c r="H403">
        <v>1</v>
      </c>
      <c r="I403">
        <v>0</v>
      </c>
    </row>
    <row r="404" spans="1:9" x14ac:dyDescent="0.25">
      <c r="A404" t="s">
        <v>38</v>
      </c>
      <c r="B404">
        <v>3566.6</v>
      </c>
      <c r="C404">
        <v>0</v>
      </c>
      <c r="D404">
        <v>0</v>
      </c>
      <c r="E404">
        <v>0</v>
      </c>
      <c r="F404">
        <v>0</v>
      </c>
      <c r="G404">
        <v>0.14718999999999999</v>
      </c>
      <c r="H404">
        <v>1</v>
      </c>
      <c r="I404">
        <v>0</v>
      </c>
    </row>
    <row r="405" spans="1:9" x14ac:dyDescent="0.25">
      <c r="A405" t="s">
        <v>38</v>
      </c>
      <c r="B405">
        <v>3566.19</v>
      </c>
      <c r="C405">
        <v>0</v>
      </c>
      <c r="D405">
        <v>0</v>
      </c>
      <c r="E405">
        <v>0</v>
      </c>
      <c r="F405">
        <v>0</v>
      </c>
      <c r="G405">
        <v>7.4762499999999996E-2</v>
      </c>
      <c r="H405">
        <v>1</v>
      </c>
      <c r="I405">
        <v>0</v>
      </c>
    </row>
    <row r="406" spans="1:9" x14ac:dyDescent="0.25">
      <c r="A406" t="s">
        <v>38</v>
      </c>
      <c r="B406">
        <v>3614.73</v>
      </c>
      <c r="C406">
        <v>0</v>
      </c>
      <c r="D406">
        <v>0</v>
      </c>
      <c r="E406">
        <v>0</v>
      </c>
      <c r="F406">
        <v>0</v>
      </c>
      <c r="G406">
        <v>0.115504</v>
      </c>
      <c r="H406">
        <v>1</v>
      </c>
      <c r="I406">
        <v>0</v>
      </c>
    </row>
    <row r="407" spans="1:9" x14ac:dyDescent="0.25">
      <c r="A407" t="s">
        <v>38</v>
      </c>
      <c r="B407">
        <v>3616.8</v>
      </c>
      <c r="C407">
        <v>0</v>
      </c>
      <c r="D407">
        <v>0</v>
      </c>
      <c r="E407">
        <v>0</v>
      </c>
      <c r="F407">
        <v>0</v>
      </c>
      <c r="G407">
        <v>8.3316799999999996E-2</v>
      </c>
      <c r="H407">
        <v>1</v>
      </c>
      <c r="I407">
        <v>0</v>
      </c>
    </row>
    <row r="408" spans="1:9" x14ac:dyDescent="0.25">
      <c r="A408" t="s">
        <v>38</v>
      </c>
      <c r="B408">
        <v>3568.5</v>
      </c>
      <c r="C408">
        <v>0</v>
      </c>
      <c r="D408">
        <v>0</v>
      </c>
      <c r="E408">
        <v>0</v>
      </c>
      <c r="F408">
        <v>0</v>
      </c>
      <c r="G408">
        <v>0.14719099999999999</v>
      </c>
      <c r="H408">
        <v>1</v>
      </c>
      <c r="I408">
        <v>0</v>
      </c>
    </row>
    <row r="409" spans="1:9" x14ac:dyDescent="0.25">
      <c r="A409" t="s">
        <v>38</v>
      </c>
      <c r="B409">
        <v>3569.95</v>
      </c>
      <c r="C409">
        <v>0</v>
      </c>
      <c r="D409">
        <v>0</v>
      </c>
      <c r="E409">
        <v>0</v>
      </c>
      <c r="F409">
        <v>0</v>
      </c>
      <c r="G409">
        <v>0.14719099999999999</v>
      </c>
      <c r="H409">
        <v>1</v>
      </c>
      <c r="I409">
        <v>0</v>
      </c>
    </row>
    <row r="410" spans="1:9" x14ac:dyDescent="0.25">
      <c r="A410" t="s">
        <v>38</v>
      </c>
      <c r="B410">
        <v>3557.84</v>
      </c>
      <c r="C410">
        <v>0</v>
      </c>
      <c r="D410">
        <v>0</v>
      </c>
      <c r="E410">
        <v>0</v>
      </c>
      <c r="F410">
        <v>0</v>
      </c>
      <c r="G410">
        <v>1.7881999999999999E-2</v>
      </c>
      <c r="H410">
        <v>1</v>
      </c>
      <c r="I410">
        <v>0</v>
      </c>
    </row>
    <row r="411" spans="1:9" x14ac:dyDescent="0.25">
      <c r="A411" t="s">
        <v>38</v>
      </c>
      <c r="B411">
        <v>3559.06</v>
      </c>
      <c r="C411">
        <v>0</v>
      </c>
      <c r="D411">
        <v>0</v>
      </c>
      <c r="E411">
        <v>0</v>
      </c>
      <c r="F411">
        <v>0</v>
      </c>
      <c r="G411">
        <v>0.14719099999999999</v>
      </c>
      <c r="H411">
        <v>1</v>
      </c>
      <c r="I411">
        <v>0</v>
      </c>
    </row>
    <row r="412" spans="1:9" x14ac:dyDescent="0.25">
      <c r="A412" t="s">
        <v>38</v>
      </c>
      <c r="B412">
        <v>3568.7</v>
      </c>
      <c r="C412">
        <v>0</v>
      </c>
      <c r="D412">
        <v>0</v>
      </c>
      <c r="E412">
        <v>0</v>
      </c>
      <c r="F412">
        <v>0</v>
      </c>
      <c r="G412">
        <v>0.14719099999999999</v>
      </c>
      <c r="H412">
        <v>1</v>
      </c>
      <c r="I412">
        <v>0</v>
      </c>
    </row>
    <row r="413" spans="1:9" x14ac:dyDescent="0.25">
      <c r="A413" t="s">
        <v>38</v>
      </c>
      <c r="B413">
        <v>3569.29</v>
      </c>
      <c r="C413">
        <v>0</v>
      </c>
      <c r="D413">
        <v>0</v>
      </c>
      <c r="E413">
        <v>0</v>
      </c>
      <c r="F413">
        <v>0</v>
      </c>
      <c r="G413">
        <v>0.14719099999999999</v>
      </c>
      <c r="H413">
        <v>1</v>
      </c>
      <c r="I413">
        <v>0</v>
      </c>
    </row>
    <row r="414" spans="1:9" x14ac:dyDescent="0.25">
      <c r="A414" t="s">
        <v>38</v>
      </c>
      <c r="B414">
        <v>3582.31</v>
      </c>
      <c r="C414">
        <v>0</v>
      </c>
      <c r="D414">
        <v>0</v>
      </c>
      <c r="E414">
        <v>0</v>
      </c>
      <c r="F414">
        <v>0</v>
      </c>
      <c r="G414">
        <v>0.14718999999999999</v>
      </c>
      <c r="H414">
        <v>1</v>
      </c>
      <c r="I414">
        <v>0</v>
      </c>
    </row>
    <row r="415" spans="1:9" x14ac:dyDescent="0.25">
      <c r="A415" t="s">
        <v>38</v>
      </c>
      <c r="B415">
        <v>3588.99</v>
      </c>
      <c r="C415">
        <v>0</v>
      </c>
      <c r="D415">
        <v>0</v>
      </c>
      <c r="E415">
        <v>0</v>
      </c>
      <c r="F415">
        <v>0</v>
      </c>
      <c r="G415">
        <v>0.14719099999999999</v>
      </c>
      <c r="H415">
        <v>1</v>
      </c>
      <c r="I415">
        <v>0</v>
      </c>
    </row>
    <row r="416" spans="1:9" x14ac:dyDescent="0.25">
      <c r="A416" t="s">
        <v>38</v>
      </c>
      <c r="B416">
        <v>3589.63</v>
      </c>
      <c r="C416">
        <v>0</v>
      </c>
      <c r="D416">
        <v>0</v>
      </c>
      <c r="E416">
        <v>0</v>
      </c>
      <c r="F416">
        <v>0</v>
      </c>
      <c r="G416">
        <v>0.14719099999999999</v>
      </c>
      <c r="H416">
        <v>1</v>
      </c>
      <c r="I416">
        <v>0</v>
      </c>
    </row>
    <row r="417" spans="1:9" x14ac:dyDescent="0.25">
      <c r="A417" t="s">
        <v>38</v>
      </c>
      <c r="B417">
        <v>3582.2</v>
      </c>
      <c r="C417">
        <v>0</v>
      </c>
      <c r="D417">
        <v>0</v>
      </c>
      <c r="E417">
        <v>0</v>
      </c>
      <c r="F417">
        <v>0</v>
      </c>
      <c r="G417">
        <v>0.14719099999999999</v>
      </c>
      <c r="H417">
        <v>1</v>
      </c>
      <c r="I417">
        <v>0</v>
      </c>
    </row>
    <row r="418" spans="1:9" x14ac:dyDescent="0.25">
      <c r="A418" t="s">
        <v>38</v>
      </c>
      <c r="B418">
        <v>3589.38</v>
      </c>
      <c r="C418">
        <v>0</v>
      </c>
      <c r="D418">
        <v>0</v>
      </c>
      <c r="E418">
        <v>0</v>
      </c>
      <c r="F418">
        <v>0</v>
      </c>
      <c r="G418">
        <v>0.14719099999999999</v>
      </c>
      <c r="H418">
        <v>1</v>
      </c>
      <c r="I418">
        <v>0</v>
      </c>
    </row>
    <row r="419" spans="1:9" x14ac:dyDescent="0.25">
      <c r="A419" t="s">
        <v>38</v>
      </c>
      <c r="B419">
        <v>3589.54</v>
      </c>
      <c r="C419">
        <v>0</v>
      </c>
      <c r="D419">
        <v>0</v>
      </c>
      <c r="E419">
        <v>0</v>
      </c>
      <c r="F419">
        <v>0</v>
      </c>
      <c r="G419">
        <v>0.14719099999999999</v>
      </c>
      <c r="H419">
        <v>1</v>
      </c>
      <c r="I419">
        <v>0</v>
      </c>
    </row>
    <row r="420" spans="1:9" x14ac:dyDescent="0.25">
      <c r="A420" t="s">
        <v>38</v>
      </c>
      <c r="B420">
        <v>3590.43</v>
      </c>
      <c r="C420">
        <v>0</v>
      </c>
      <c r="D420">
        <v>0</v>
      </c>
      <c r="E420">
        <v>0</v>
      </c>
      <c r="F420">
        <v>0</v>
      </c>
      <c r="G420">
        <v>0.14719099999999999</v>
      </c>
      <c r="H420">
        <v>1</v>
      </c>
      <c r="I420">
        <v>0</v>
      </c>
    </row>
    <row r="421" spans="1:9" x14ac:dyDescent="0.25">
      <c r="A421" t="s">
        <v>38</v>
      </c>
      <c r="B421">
        <v>3587.07</v>
      </c>
      <c r="C421">
        <v>0</v>
      </c>
      <c r="D421">
        <v>0</v>
      </c>
      <c r="E421">
        <v>0</v>
      </c>
      <c r="F421">
        <v>0</v>
      </c>
      <c r="G421">
        <v>0.14719099999999999</v>
      </c>
      <c r="H421">
        <v>1</v>
      </c>
      <c r="I421">
        <v>0</v>
      </c>
    </row>
    <row r="422" spans="1:9" x14ac:dyDescent="0.25">
      <c r="A422" t="s">
        <v>38</v>
      </c>
      <c r="B422">
        <v>3585.12</v>
      </c>
      <c r="C422">
        <v>0</v>
      </c>
      <c r="D422">
        <v>0</v>
      </c>
      <c r="E422">
        <v>0</v>
      </c>
      <c r="F422">
        <v>0</v>
      </c>
      <c r="G422">
        <v>8.9594300000000002E-2</v>
      </c>
      <c r="H422">
        <v>1</v>
      </c>
      <c r="I422">
        <v>0</v>
      </c>
    </row>
    <row r="423" spans="1:9" x14ac:dyDescent="0.25">
      <c r="A423" t="s">
        <v>38</v>
      </c>
      <c r="B423">
        <v>3582.91</v>
      </c>
      <c r="C423">
        <v>0</v>
      </c>
      <c r="D423">
        <v>0</v>
      </c>
      <c r="E423">
        <v>0</v>
      </c>
      <c r="F423">
        <v>0</v>
      </c>
      <c r="G423">
        <v>2.9752899999999999E-2</v>
      </c>
      <c r="H423">
        <v>1</v>
      </c>
      <c r="I423">
        <v>0</v>
      </c>
    </row>
    <row r="424" spans="1:9" x14ac:dyDescent="0.25">
      <c r="A424" t="s">
        <v>38</v>
      </c>
      <c r="B424">
        <v>3583.38</v>
      </c>
      <c r="C424">
        <v>0</v>
      </c>
      <c r="D424">
        <v>0</v>
      </c>
      <c r="E424">
        <v>0</v>
      </c>
      <c r="F424">
        <v>0</v>
      </c>
      <c r="G424">
        <v>5.28403E-2</v>
      </c>
      <c r="H424">
        <v>1</v>
      </c>
      <c r="I424">
        <v>0</v>
      </c>
    </row>
    <row r="425" spans="1:9" x14ac:dyDescent="0.25">
      <c r="A425" t="s">
        <v>38</v>
      </c>
      <c r="B425">
        <v>3588.7</v>
      </c>
      <c r="C425">
        <v>0</v>
      </c>
      <c r="D425">
        <v>0</v>
      </c>
      <c r="E425">
        <v>0</v>
      </c>
      <c r="F425">
        <v>0</v>
      </c>
      <c r="G425">
        <v>0.14719099999999999</v>
      </c>
      <c r="H425">
        <v>1</v>
      </c>
      <c r="I425">
        <v>0</v>
      </c>
    </row>
    <row r="426" spans="1:9" x14ac:dyDescent="0.25">
      <c r="A426" t="s">
        <v>38</v>
      </c>
      <c r="B426">
        <v>3591.15</v>
      </c>
      <c r="C426">
        <v>0</v>
      </c>
      <c r="D426">
        <v>0</v>
      </c>
      <c r="E426">
        <v>0</v>
      </c>
      <c r="F426">
        <v>0</v>
      </c>
      <c r="G426">
        <v>1.3002599999999999E-3</v>
      </c>
      <c r="H426">
        <v>1</v>
      </c>
      <c r="I426">
        <v>0</v>
      </c>
    </row>
    <row r="427" spans="1:9" x14ac:dyDescent="0.25">
      <c r="A427" t="s">
        <v>38</v>
      </c>
      <c r="B427">
        <v>3588.66</v>
      </c>
      <c r="C427">
        <v>0</v>
      </c>
      <c r="D427">
        <v>0</v>
      </c>
      <c r="E427">
        <v>0</v>
      </c>
      <c r="F427">
        <v>0</v>
      </c>
      <c r="G427">
        <v>2.72074E-2</v>
      </c>
      <c r="H427">
        <v>1</v>
      </c>
      <c r="I427">
        <v>0</v>
      </c>
    </row>
    <row r="428" spans="1:9" x14ac:dyDescent="0.25">
      <c r="A428" t="s">
        <v>38</v>
      </c>
      <c r="B428">
        <v>3585.57</v>
      </c>
      <c r="C428">
        <v>0</v>
      </c>
      <c r="D428">
        <v>0</v>
      </c>
      <c r="E428">
        <v>0</v>
      </c>
      <c r="F428">
        <v>0</v>
      </c>
      <c r="G428">
        <v>0.14718999999999999</v>
      </c>
      <c r="H428">
        <v>1</v>
      </c>
      <c r="I428">
        <v>0</v>
      </c>
    </row>
    <row r="429" spans="1:9" x14ac:dyDescent="0.25">
      <c r="A429" t="s">
        <v>38</v>
      </c>
      <c r="B429">
        <v>3583.91</v>
      </c>
      <c r="C429">
        <v>0</v>
      </c>
      <c r="D429">
        <v>0</v>
      </c>
      <c r="E429">
        <v>0</v>
      </c>
      <c r="F429">
        <v>0</v>
      </c>
      <c r="G429">
        <v>0.14719099999999999</v>
      </c>
      <c r="H429">
        <v>1</v>
      </c>
      <c r="I429">
        <v>0</v>
      </c>
    </row>
    <row r="430" spans="1:9" x14ac:dyDescent="0.25">
      <c r="A430" t="s">
        <v>38</v>
      </c>
      <c r="B430">
        <v>3590.13</v>
      </c>
      <c r="C430">
        <v>0</v>
      </c>
      <c r="D430">
        <v>0</v>
      </c>
      <c r="E430">
        <v>0</v>
      </c>
      <c r="F430">
        <v>0</v>
      </c>
      <c r="G430">
        <v>7.6057399999999997E-2</v>
      </c>
      <c r="H430">
        <v>1</v>
      </c>
      <c r="I430">
        <v>0</v>
      </c>
    </row>
    <row r="431" spans="1:9" x14ac:dyDescent="0.25">
      <c r="A431" t="s">
        <v>38</v>
      </c>
      <c r="B431">
        <v>3580.95</v>
      </c>
      <c r="C431">
        <v>0</v>
      </c>
      <c r="D431">
        <v>0</v>
      </c>
      <c r="E431">
        <v>0</v>
      </c>
      <c r="F431">
        <v>0</v>
      </c>
      <c r="G431">
        <v>3.0019400000000002E-2</v>
      </c>
      <c r="H431">
        <v>1</v>
      </c>
      <c r="I431">
        <v>0</v>
      </c>
    </row>
    <row r="432" spans="1:9" x14ac:dyDescent="0.25">
      <c r="A432" t="s">
        <v>38</v>
      </c>
      <c r="B432">
        <v>3582.87</v>
      </c>
      <c r="C432">
        <v>0</v>
      </c>
      <c r="D432">
        <v>0</v>
      </c>
      <c r="E432">
        <v>0</v>
      </c>
      <c r="F432">
        <v>0</v>
      </c>
      <c r="G432">
        <v>0.14718999999999999</v>
      </c>
      <c r="H432">
        <v>1</v>
      </c>
      <c r="I432">
        <v>0</v>
      </c>
    </row>
    <row r="433" spans="1:25" x14ac:dyDescent="0.25">
      <c r="A433" t="s">
        <v>38</v>
      </c>
      <c r="B433">
        <v>3583.24</v>
      </c>
      <c r="C433">
        <v>0</v>
      </c>
      <c r="D433">
        <v>0</v>
      </c>
      <c r="E433">
        <v>0</v>
      </c>
      <c r="F433">
        <v>0</v>
      </c>
      <c r="G433">
        <v>0.14718999999999999</v>
      </c>
      <c r="H433">
        <v>1</v>
      </c>
      <c r="I433">
        <v>0</v>
      </c>
    </row>
    <row r="434" spans="1:25" x14ac:dyDescent="0.25">
      <c r="A434" t="s">
        <v>38</v>
      </c>
      <c r="B434">
        <v>3584.74</v>
      </c>
      <c r="C434">
        <v>0</v>
      </c>
      <c r="D434">
        <v>0</v>
      </c>
      <c r="E434">
        <v>0</v>
      </c>
      <c r="F434">
        <v>0</v>
      </c>
      <c r="G434">
        <v>0.14718999999999999</v>
      </c>
      <c r="H434">
        <v>1</v>
      </c>
      <c r="I434">
        <v>0</v>
      </c>
    </row>
    <row r="435" spans="1:25" x14ac:dyDescent="0.25">
      <c r="A435" t="s">
        <v>38</v>
      </c>
      <c r="B435">
        <v>3583.07</v>
      </c>
      <c r="C435">
        <v>0</v>
      </c>
      <c r="D435">
        <v>0</v>
      </c>
      <c r="E435">
        <v>0</v>
      </c>
      <c r="F435">
        <v>0</v>
      </c>
      <c r="G435">
        <v>0.14719099999999999</v>
      </c>
      <c r="H435">
        <v>1</v>
      </c>
      <c r="I435">
        <v>0</v>
      </c>
    </row>
    <row r="436" spans="1:25" x14ac:dyDescent="0.25">
      <c r="A436" t="s">
        <v>38</v>
      </c>
      <c r="B436">
        <v>3587.36</v>
      </c>
      <c r="C436">
        <v>0</v>
      </c>
      <c r="D436">
        <v>0</v>
      </c>
      <c r="E436">
        <v>0</v>
      </c>
      <c r="F436">
        <v>0</v>
      </c>
      <c r="G436">
        <v>8.3791599999999994E-2</v>
      </c>
      <c r="H436">
        <v>1</v>
      </c>
      <c r="I436">
        <v>0</v>
      </c>
    </row>
    <row r="437" spans="1:25" x14ac:dyDescent="0.25">
      <c r="A437" t="s">
        <v>38</v>
      </c>
      <c r="B437">
        <v>3581.84</v>
      </c>
      <c r="C437">
        <v>0</v>
      </c>
      <c r="D437">
        <v>0</v>
      </c>
      <c r="E437">
        <v>0</v>
      </c>
      <c r="F437">
        <v>0</v>
      </c>
      <c r="G437">
        <v>0.14719099999999999</v>
      </c>
      <c r="H437">
        <v>1</v>
      </c>
      <c r="I437">
        <v>0</v>
      </c>
    </row>
    <row r="438" spans="1:25" x14ac:dyDescent="0.25">
      <c r="A438" t="s">
        <v>38</v>
      </c>
      <c r="B438">
        <v>3587.74</v>
      </c>
      <c r="C438">
        <v>0</v>
      </c>
      <c r="D438">
        <v>0</v>
      </c>
      <c r="E438">
        <v>0</v>
      </c>
      <c r="F438">
        <v>0</v>
      </c>
      <c r="G438">
        <v>0.14718999999999999</v>
      </c>
      <c r="H438">
        <v>1</v>
      </c>
      <c r="I438">
        <v>0</v>
      </c>
    </row>
    <row r="439" spans="1:25" x14ac:dyDescent="0.25">
      <c r="A439" t="s">
        <v>38</v>
      </c>
      <c r="B439">
        <v>3591.47</v>
      </c>
      <c r="C439">
        <v>0</v>
      </c>
      <c r="D439">
        <v>0</v>
      </c>
      <c r="E439">
        <v>0</v>
      </c>
      <c r="F439">
        <v>0</v>
      </c>
      <c r="G439">
        <v>0.14719099999999999</v>
      </c>
      <c r="H439">
        <v>1</v>
      </c>
      <c r="I439">
        <v>0</v>
      </c>
    </row>
    <row r="440" spans="1:25" x14ac:dyDescent="0.25">
      <c r="A440" t="s">
        <v>38</v>
      </c>
      <c r="B440">
        <v>3594.76</v>
      </c>
      <c r="C440">
        <v>0</v>
      </c>
      <c r="D440">
        <v>0</v>
      </c>
      <c r="E440">
        <v>0</v>
      </c>
      <c r="F440">
        <v>0</v>
      </c>
      <c r="G440">
        <v>0.14718999999999999</v>
      </c>
      <c r="H440">
        <v>1</v>
      </c>
      <c r="I440">
        <v>0</v>
      </c>
    </row>
    <row r="441" spans="1:25" x14ac:dyDescent="0.25">
      <c r="A441" t="s">
        <v>38</v>
      </c>
      <c r="B441">
        <v>3583.82</v>
      </c>
      <c r="C441">
        <v>0</v>
      </c>
      <c r="D441">
        <v>0</v>
      </c>
      <c r="E441">
        <v>0</v>
      </c>
      <c r="F441">
        <v>0</v>
      </c>
      <c r="G441">
        <v>0.14718999999999999</v>
      </c>
      <c r="H441">
        <v>1</v>
      </c>
      <c r="I441">
        <v>0</v>
      </c>
    </row>
    <row r="442" spans="1:25" x14ac:dyDescent="0.25">
      <c r="A442" t="s">
        <v>38</v>
      </c>
      <c r="B442">
        <v>3588.77</v>
      </c>
      <c r="C442">
        <v>0</v>
      </c>
      <c r="D442">
        <v>0</v>
      </c>
      <c r="E442">
        <v>0</v>
      </c>
      <c r="F442">
        <v>0</v>
      </c>
      <c r="G442">
        <v>0.14718999999999999</v>
      </c>
      <c r="H442">
        <v>1</v>
      </c>
      <c r="I442">
        <v>0</v>
      </c>
    </row>
    <row r="443" spans="1:25" x14ac:dyDescent="0.25">
      <c r="A443" t="s">
        <v>38</v>
      </c>
      <c r="B443">
        <v>3589.92</v>
      </c>
      <c r="C443">
        <v>0</v>
      </c>
      <c r="D443">
        <v>0</v>
      </c>
      <c r="E443">
        <v>0</v>
      </c>
      <c r="F443">
        <v>0</v>
      </c>
      <c r="G443">
        <v>0.14719099999999999</v>
      </c>
      <c r="H443">
        <v>1</v>
      </c>
      <c r="I443">
        <v>0</v>
      </c>
    </row>
    <row r="444" spans="1:25" x14ac:dyDescent="0.25">
      <c r="A444" t="s">
        <v>38</v>
      </c>
      <c r="B444">
        <v>3581.69</v>
      </c>
      <c r="C444">
        <v>0</v>
      </c>
      <c r="D444">
        <v>0</v>
      </c>
      <c r="E444">
        <v>0</v>
      </c>
      <c r="F444">
        <v>0</v>
      </c>
      <c r="G444">
        <v>0.14719099999999999</v>
      </c>
      <c r="H444">
        <v>1</v>
      </c>
      <c r="I444">
        <v>0</v>
      </c>
    </row>
    <row r="445" spans="1:25" x14ac:dyDescent="0.25">
      <c r="A445" t="s">
        <v>38</v>
      </c>
      <c r="B445">
        <v>3578.43</v>
      </c>
      <c r="C445">
        <v>0</v>
      </c>
      <c r="D445">
        <v>0</v>
      </c>
      <c r="E445">
        <v>0</v>
      </c>
      <c r="F445">
        <v>0</v>
      </c>
      <c r="G445">
        <v>2.12578E-2</v>
      </c>
      <c r="H445">
        <v>1</v>
      </c>
      <c r="I445">
        <v>0</v>
      </c>
    </row>
    <row r="446" spans="1:25" x14ac:dyDescent="0.25">
      <c r="A446" t="s">
        <v>38</v>
      </c>
      <c r="B446">
        <v>3579.97</v>
      </c>
      <c r="C446">
        <v>0</v>
      </c>
      <c r="D446">
        <v>0</v>
      </c>
      <c r="E446">
        <v>0</v>
      </c>
      <c r="F446">
        <v>0</v>
      </c>
      <c r="G446">
        <v>0.14718999999999999</v>
      </c>
      <c r="H446">
        <v>1</v>
      </c>
      <c r="I446">
        <v>0</v>
      </c>
    </row>
    <row r="447" spans="1:25" x14ac:dyDescent="0.25">
      <c r="A447" t="s">
        <v>38</v>
      </c>
      <c r="B447">
        <v>3589.4</v>
      </c>
      <c r="C447">
        <v>0</v>
      </c>
      <c r="D447">
        <v>0</v>
      </c>
      <c r="E447">
        <v>0</v>
      </c>
      <c r="F447">
        <v>0</v>
      </c>
      <c r="G447">
        <v>0.14719099999999999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3591.31</v>
      </c>
      <c r="C448">
        <v>0</v>
      </c>
      <c r="D448">
        <v>0</v>
      </c>
      <c r="E448">
        <v>0</v>
      </c>
      <c r="F448">
        <v>0</v>
      </c>
      <c r="G448">
        <v>0.14719099999999999</v>
      </c>
      <c r="H448">
        <v>1</v>
      </c>
      <c r="I448">
        <v>0</v>
      </c>
      <c r="R448">
        <f>AVERAGE(B399:B448)</f>
        <v>3582.1613999999995</v>
      </c>
      <c r="S448">
        <f>AVERAGE(C399:C448)</f>
        <v>0</v>
      </c>
      <c r="U448">
        <f>_xlfn.VAR.P(B399:B448)</f>
        <v>144.0904160400006</v>
      </c>
      <c r="V448">
        <f>_xlfn.VAR.P(C399:C448)</f>
        <v>0</v>
      </c>
      <c r="X448">
        <f>1.96*SQRT(U448)/50</f>
        <v>0.47054765635768137</v>
      </c>
      <c r="Y448">
        <f>1.96*SQRT(V448)/50</f>
        <v>0</v>
      </c>
    </row>
    <row r="449" spans="1:9" x14ac:dyDescent="0.25">
      <c r="A449" t="s">
        <v>38</v>
      </c>
      <c r="B449">
        <v>179173.07629999999</v>
      </c>
      <c r="C449" t="s">
        <v>36</v>
      </c>
    </row>
    <row r="450" spans="1:9" x14ac:dyDescent="0.25">
      <c r="A450" t="s">
        <v>39</v>
      </c>
      <c r="B450">
        <v>3590.75</v>
      </c>
      <c r="C450">
        <v>3524.94</v>
      </c>
      <c r="D450">
        <v>3466.68</v>
      </c>
      <c r="E450">
        <v>2590.86</v>
      </c>
      <c r="F450">
        <v>0</v>
      </c>
      <c r="G450">
        <v>4.3621800000000002E-2</v>
      </c>
      <c r="H450">
        <v>1</v>
      </c>
      <c r="I450">
        <v>0</v>
      </c>
    </row>
    <row r="451" spans="1:9" x14ac:dyDescent="0.25">
      <c r="A451" t="s">
        <v>39</v>
      </c>
      <c r="B451">
        <v>3600.53</v>
      </c>
      <c r="C451">
        <v>3536.68</v>
      </c>
      <c r="D451">
        <v>3468.48</v>
      </c>
      <c r="E451">
        <v>2590.67</v>
      </c>
      <c r="F451">
        <v>0</v>
      </c>
      <c r="G451">
        <v>0.14719099999999999</v>
      </c>
      <c r="H451">
        <v>1</v>
      </c>
      <c r="I451">
        <v>0</v>
      </c>
    </row>
    <row r="452" spans="1:9" x14ac:dyDescent="0.25">
      <c r="A452" t="s">
        <v>39</v>
      </c>
      <c r="B452">
        <v>3579.56</v>
      </c>
      <c r="C452">
        <v>3528.07</v>
      </c>
      <c r="D452">
        <v>3467.53</v>
      </c>
      <c r="E452">
        <v>2590.9699999999998</v>
      </c>
      <c r="F452">
        <v>0</v>
      </c>
      <c r="G452">
        <v>0.14718999999999999</v>
      </c>
      <c r="H452">
        <v>1</v>
      </c>
      <c r="I452">
        <v>0</v>
      </c>
    </row>
    <row r="453" spans="1:9" x14ac:dyDescent="0.25">
      <c r="A453" t="s">
        <v>39</v>
      </c>
      <c r="B453">
        <v>3574.43</v>
      </c>
      <c r="C453">
        <v>3536.89</v>
      </c>
      <c r="D453">
        <v>3468.61</v>
      </c>
      <c r="E453">
        <v>2590.98</v>
      </c>
      <c r="F453">
        <v>0</v>
      </c>
      <c r="G453">
        <v>0.14719099999999999</v>
      </c>
      <c r="H453">
        <v>1</v>
      </c>
      <c r="I453">
        <v>0</v>
      </c>
    </row>
    <row r="454" spans="1:9" x14ac:dyDescent="0.25">
      <c r="A454" t="s">
        <v>39</v>
      </c>
      <c r="B454">
        <v>3583.69</v>
      </c>
      <c r="C454">
        <v>3545.6</v>
      </c>
      <c r="D454">
        <v>3468.4</v>
      </c>
      <c r="E454">
        <v>2590.73</v>
      </c>
      <c r="F454">
        <v>0</v>
      </c>
      <c r="G454">
        <v>0.14719099999999999</v>
      </c>
      <c r="H454">
        <v>1</v>
      </c>
      <c r="I454">
        <v>0</v>
      </c>
    </row>
    <row r="455" spans="1:9" x14ac:dyDescent="0.25">
      <c r="A455" t="s">
        <v>39</v>
      </c>
      <c r="B455">
        <v>3584.55</v>
      </c>
      <c r="C455">
        <v>3547.14</v>
      </c>
      <c r="D455">
        <v>3467.57</v>
      </c>
      <c r="E455">
        <v>2590.8000000000002</v>
      </c>
      <c r="F455">
        <v>0</v>
      </c>
      <c r="G455">
        <v>0.14718999999999999</v>
      </c>
      <c r="H455">
        <v>1</v>
      </c>
      <c r="I455">
        <v>0</v>
      </c>
    </row>
    <row r="456" spans="1:9" x14ac:dyDescent="0.25">
      <c r="A456" t="s">
        <v>39</v>
      </c>
      <c r="B456">
        <v>3587.87</v>
      </c>
      <c r="C456">
        <v>3549.38</v>
      </c>
      <c r="D456">
        <v>3468.16</v>
      </c>
      <c r="E456">
        <v>2590.89</v>
      </c>
      <c r="F456">
        <v>0</v>
      </c>
      <c r="G456">
        <v>0.14719099999999999</v>
      </c>
      <c r="H456">
        <v>1</v>
      </c>
      <c r="I456">
        <v>0</v>
      </c>
    </row>
    <row r="457" spans="1:9" x14ac:dyDescent="0.25">
      <c r="A457" t="s">
        <v>39</v>
      </c>
      <c r="B457">
        <v>3582.32</v>
      </c>
      <c r="C457">
        <v>3544.74</v>
      </c>
      <c r="D457">
        <v>3468.6</v>
      </c>
      <c r="E457">
        <v>2590.92</v>
      </c>
      <c r="F457">
        <v>0</v>
      </c>
      <c r="G457">
        <v>0.14718999999999999</v>
      </c>
      <c r="H457">
        <v>1</v>
      </c>
      <c r="I457">
        <v>0</v>
      </c>
    </row>
    <row r="458" spans="1:9" x14ac:dyDescent="0.25">
      <c r="A458" t="s">
        <v>39</v>
      </c>
      <c r="B458">
        <v>3585.46</v>
      </c>
      <c r="C458">
        <v>3547.42</v>
      </c>
      <c r="D458">
        <v>3467.27</v>
      </c>
      <c r="E458">
        <v>2591</v>
      </c>
      <c r="F458">
        <v>0</v>
      </c>
      <c r="G458">
        <v>2.61394E-2</v>
      </c>
      <c r="H458">
        <v>1</v>
      </c>
      <c r="I458">
        <v>0</v>
      </c>
    </row>
    <row r="459" spans="1:9" x14ac:dyDescent="0.25">
      <c r="A459" t="s">
        <v>39</v>
      </c>
      <c r="B459">
        <v>3578.51</v>
      </c>
      <c r="C459">
        <v>3540.48</v>
      </c>
      <c r="D459">
        <v>3468.59</v>
      </c>
      <c r="E459">
        <v>2590.94</v>
      </c>
      <c r="F459">
        <v>0</v>
      </c>
      <c r="G459">
        <v>0.14719099999999999</v>
      </c>
      <c r="H459">
        <v>1</v>
      </c>
      <c r="I459">
        <v>0</v>
      </c>
    </row>
    <row r="460" spans="1:9" x14ac:dyDescent="0.25">
      <c r="A460" t="s">
        <v>39</v>
      </c>
      <c r="B460">
        <v>3583.36</v>
      </c>
      <c r="C460">
        <v>3545.08</v>
      </c>
      <c r="D460">
        <v>3468.49</v>
      </c>
      <c r="E460">
        <v>2590.7399999999998</v>
      </c>
      <c r="F460">
        <v>0</v>
      </c>
      <c r="G460">
        <v>0.14718999999999999</v>
      </c>
      <c r="H460">
        <v>1</v>
      </c>
      <c r="I460">
        <v>0</v>
      </c>
    </row>
    <row r="461" spans="1:9" x14ac:dyDescent="0.25">
      <c r="A461" t="s">
        <v>39</v>
      </c>
      <c r="B461">
        <v>3577.6</v>
      </c>
      <c r="C461">
        <v>3540.25</v>
      </c>
      <c r="D461">
        <v>3469.96</v>
      </c>
      <c r="E461">
        <v>2590.9899999999998</v>
      </c>
      <c r="F461">
        <v>0</v>
      </c>
      <c r="G461">
        <v>0.14718999999999999</v>
      </c>
      <c r="H461">
        <v>1</v>
      </c>
      <c r="I461">
        <v>0</v>
      </c>
    </row>
    <row r="462" spans="1:9" x14ac:dyDescent="0.25">
      <c r="A462" t="s">
        <v>39</v>
      </c>
      <c r="B462">
        <v>3585.9</v>
      </c>
      <c r="C462">
        <v>3547.24</v>
      </c>
      <c r="D462">
        <v>3469.22</v>
      </c>
      <c r="E462">
        <v>2590.8200000000002</v>
      </c>
      <c r="F462">
        <v>0</v>
      </c>
      <c r="G462">
        <v>6.9344199999999995E-2</v>
      </c>
      <c r="H462">
        <v>1</v>
      </c>
      <c r="I462">
        <v>0</v>
      </c>
    </row>
    <row r="463" spans="1:9" x14ac:dyDescent="0.25">
      <c r="A463" t="s">
        <v>39</v>
      </c>
      <c r="B463">
        <v>3587.69</v>
      </c>
      <c r="C463">
        <v>3549.56</v>
      </c>
      <c r="D463">
        <v>3466.78</v>
      </c>
      <c r="E463">
        <v>2590.81</v>
      </c>
      <c r="F463">
        <v>0</v>
      </c>
      <c r="G463">
        <v>3.5413300000000002E-2</v>
      </c>
      <c r="H463">
        <v>1</v>
      </c>
      <c r="I463">
        <v>0</v>
      </c>
    </row>
    <row r="464" spans="1:9" x14ac:dyDescent="0.25">
      <c r="A464" t="s">
        <v>39</v>
      </c>
      <c r="B464">
        <v>3580.87</v>
      </c>
      <c r="C464">
        <v>3543.05</v>
      </c>
      <c r="D464">
        <v>3467.12</v>
      </c>
      <c r="E464">
        <v>2590.89</v>
      </c>
      <c r="F464">
        <v>0</v>
      </c>
      <c r="G464">
        <v>0.11747299999999999</v>
      </c>
      <c r="H464">
        <v>1</v>
      </c>
      <c r="I464">
        <v>0</v>
      </c>
    </row>
    <row r="465" spans="1:9" x14ac:dyDescent="0.25">
      <c r="A465" t="s">
        <v>39</v>
      </c>
      <c r="B465">
        <v>3582.94</v>
      </c>
      <c r="C465">
        <v>3545.16</v>
      </c>
      <c r="D465">
        <v>3469.52</v>
      </c>
      <c r="E465">
        <v>2591.09</v>
      </c>
      <c r="F465">
        <v>0</v>
      </c>
      <c r="G465">
        <v>0.14718999999999999</v>
      </c>
      <c r="H465">
        <v>1</v>
      </c>
      <c r="I465">
        <v>0</v>
      </c>
    </row>
    <row r="466" spans="1:9" x14ac:dyDescent="0.25">
      <c r="A466" t="s">
        <v>39</v>
      </c>
      <c r="B466">
        <v>3582.56</v>
      </c>
      <c r="C466">
        <v>3543.34</v>
      </c>
      <c r="D466">
        <v>3470.51</v>
      </c>
      <c r="E466">
        <v>2591.1999999999998</v>
      </c>
      <c r="F466">
        <v>0</v>
      </c>
      <c r="G466">
        <v>0.14718999999999999</v>
      </c>
      <c r="H466">
        <v>1</v>
      </c>
      <c r="I466">
        <v>0</v>
      </c>
    </row>
    <row r="467" spans="1:9" x14ac:dyDescent="0.25">
      <c r="A467" t="s">
        <v>39</v>
      </c>
      <c r="B467">
        <v>3581.94</v>
      </c>
      <c r="C467">
        <v>3544.34</v>
      </c>
      <c r="D467">
        <v>3471.98</v>
      </c>
      <c r="E467">
        <v>2591.0100000000002</v>
      </c>
      <c r="F467">
        <v>0</v>
      </c>
      <c r="G467">
        <v>2.4521399999999999E-2</v>
      </c>
      <c r="H467">
        <v>1</v>
      </c>
      <c r="I467">
        <v>0</v>
      </c>
    </row>
    <row r="468" spans="1:9" x14ac:dyDescent="0.25">
      <c r="A468" t="s">
        <v>39</v>
      </c>
      <c r="B468">
        <v>3587.02</v>
      </c>
      <c r="C468">
        <v>3549.14</v>
      </c>
      <c r="D468">
        <v>3472.47</v>
      </c>
      <c r="E468">
        <v>2590.87</v>
      </c>
      <c r="F468">
        <v>0</v>
      </c>
      <c r="G468">
        <v>0.14719099999999999</v>
      </c>
      <c r="H468">
        <v>1</v>
      </c>
      <c r="I468">
        <v>0</v>
      </c>
    </row>
    <row r="469" spans="1:9" x14ac:dyDescent="0.25">
      <c r="A469" t="s">
        <v>39</v>
      </c>
      <c r="B469">
        <v>3587.21</v>
      </c>
      <c r="C469">
        <v>3549.77</v>
      </c>
      <c r="D469">
        <v>3472.8</v>
      </c>
      <c r="E469">
        <v>2590.9</v>
      </c>
      <c r="F469">
        <v>0</v>
      </c>
      <c r="G469">
        <v>0.14718999999999999</v>
      </c>
      <c r="H469">
        <v>1</v>
      </c>
      <c r="I469">
        <v>0</v>
      </c>
    </row>
    <row r="470" spans="1:9" x14ac:dyDescent="0.25">
      <c r="A470" t="s">
        <v>39</v>
      </c>
      <c r="B470">
        <v>3580.29</v>
      </c>
      <c r="C470">
        <v>3541.8</v>
      </c>
      <c r="D470">
        <v>3471.2</v>
      </c>
      <c r="E470">
        <v>2590.91</v>
      </c>
      <c r="F470">
        <v>0</v>
      </c>
      <c r="G470">
        <v>0.14719099999999999</v>
      </c>
      <c r="H470">
        <v>1</v>
      </c>
      <c r="I470">
        <v>0</v>
      </c>
    </row>
    <row r="471" spans="1:9" x14ac:dyDescent="0.25">
      <c r="A471" t="s">
        <v>39</v>
      </c>
      <c r="B471">
        <v>3568.78</v>
      </c>
      <c r="C471">
        <v>3530.25</v>
      </c>
      <c r="D471">
        <v>3467.79</v>
      </c>
      <c r="E471">
        <v>2590.88</v>
      </c>
      <c r="F471">
        <v>0</v>
      </c>
      <c r="G471">
        <v>0.14719099999999999</v>
      </c>
      <c r="H471">
        <v>1</v>
      </c>
      <c r="I471">
        <v>0</v>
      </c>
    </row>
    <row r="472" spans="1:9" x14ac:dyDescent="0.25">
      <c r="A472" t="s">
        <v>39</v>
      </c>
      <c r="B472">
        <v>3575.69</v>
      </c>
      <c r="C472">
        <v>3538.08</v>
      </c>
      <c r="D472">
        <v>3470.81</v>
      </c>
      <c r="E472">
        <v>2590.87</v>
      </c>
      <c r="F472">
        <v>0</v>
      </c>
      <c r="G472">
        <v>0.14719099999999999</v>
      </c>
      <c r="H472">
        <v>1</v>
      </c>
      <c r="I472">
        <v>0</v>
      </c>
    </row>
    <row r="473" spans="1:9" x14ac:dyDescent="0.25">
      <c r="A473" t="s">
        <v>39</v>
      </c>
      <c r="B473">
        <v>3582.8</v>
      </c>
      <c r="C473">
        <v>3544.09</v>
      </c>
      <c r="D473">
        <v>3468.37</v>
      </c>
      <c r="E473">
        <v>2590.66</v>
      </c>
      <c r="F473">
        <v>0</v>
      </c>
      <c r="G473">
        <v>0.14719099999999999</v>
      </c>
      <c r="H473">
        <v>1</v>
      </c>
      <c r="I473">
        <v>0</v>
      </c>
    </row>
    <row r="474" spans="1:9" x14ac:dyDescent="0.25">
      <c r="A474" t="s">
        <v>39</v>
      </c>
      <c r="B474">
        <v>3574.01</v>
      </c>
      <c r="C474">
        <v>3536.31</v>
      </c>
      <c r="D474">
        <v>3473.5</v>
      </c>
      <c r="E474">
        <v>2590.7600000000002</v>
      </c>
      <c r="F474">
        <v>0</v>
      </c>
      <c r="G474">
        <v>0.14718999999999999</v>
      </c>
      <c r="H474">
        <v>1</v>
      </c>
      <c r="I474">
        <v>0</v>
      </c>
    </row>
    <row r="475" spans="1:9" x14ac:dyDescent="0.25">
      <c r="A475" t="s">
        <v>39</v>
      </c>
      <c r="B475">
        <v>3560.44</v>
      </c>
      <c r="C475">
        <v>3522.62</v>
      </c>
      <c r="D475">
        <v>3467.44</v>
      </c>
      <c r="E475">
        <v>2590.77</v>
      </c>
      <c r="F475">
        <v>0</v>
      </c>
      <c r="G475">
        <v>0.14718999999999999</v>
      </c>
      <c r="H475">
        <v>1</v>
      </c>
      <c r="I475">
        <v>0</v>
      </c>
    </row>
    <row r="476" spans="1:9" x14ac:dyDescent="0.25">
      <c r="A476" t="s">
        <v>39</v>
      </c>
      <c r="B476">
        <v>3574.71</v>
      </c>
      <c r="C476">
        <v>3537.44</v>
      </c>
      <c r="D476">
        <v>3471.42</v>
      </c>
      <c r="E476">
        <v>2590.75</v>
      </c>
      <c r="F476">
        <v>0</v>
      </c>
      <c r="G476">
        <v>0.14718999999999999</v>
      </c>
      <c r="H476">
        <v>1</v>
      </c>
      <c r="I476">
        <v>0</v>
      </c>
    </row>
    <row r="477" spans="1:9" x14ac:dyDescent="0.25">
      <c r="A477" t="s">
        <v>39</v>
      </c>
      <c r="B477">
        <v>3574.35</v>
      </c>
      <c r="C477">
        <v>3536.41</v>
      </c>
      <c r="D477">
        <v>3470.88</v>
      </c>
      <c r="E477">
        <v>2590.89</v>
      </c>
      <c r="F477">
        <v>0</v>
      </c>
      <c r="G477">
        <v>0.14719099999999999</v>
      </c>
      <c r="H477">
        <v>1</v>
      </c>
      <c r="I477">
        <v>0</v>
      </c>
    </row>
    <row r="478" spans="1:9" x14ac:dyDescent="0.25">
      <c r="A478" t="s">
        <v>39</v>
      </c>
      <c r="B478">
        <v>3572.13</v>
      </c>
      <c r="C478">
        <v>3534.56</v>
      </c>
      <c r="D478">
        <v>3471.3</v>
      </c>
      <c r="E478">
        <v>2590.84</v>
      </c>
      <c r="F478">
        <v>0</v>
      </c>
      <c r="G478">
        <v>0.14718999999999999</v>
      </c>
      <c r="H478">
        <v>1</v>
      </c>
      <c r="I478">
        <v>0</v>
      </c>
    </row>
    <row r="479" spans="1:9" x14ac:dyDescent="0.25">
      <c r="A479" t="s">
        <v>39</v>
      </c>
      <c r="B479">
        <v>3574.2</v>
      </c>
      <c r="C479">
        <v>3535.09</v>
      </c>
      <c r="D479">
        <v>3469.53</v>
      </c>
      <c r="E479">
        <v>2590.98</v>
      </c>
      <c r="F479">
        <v>0</v>
      </c>
      <c r="G479">
        <v>0.14718999999999999</v>
      </c>
      <c r="H479">
        <v>1</v>
      </c>
      <c r="I479">
        <v>0</v>
      </c>
    </row>
    <row r="480" spans="1:9" x14ac:dyDescent="0.25">
      <c r="A480" t="s">
        <v>39</v>
      </c>
      <c r="B480">
        <v>3574.99</v>
      </c>
      <c r="C480">
        <v>3537.6</v>
      </c>
      <c r="D480">
        <v>3470.54</v>
      </c>
      <c r="E480">
        <v>2590.7600000000002</v>
      </c>
      <c r="F480">
        <v>0</v>
      </c>
      <c r="G480">
        <v>0.14718999999999999</v>
      </c>
      <c r="H480">
        <v>1</v>
      </c>
      <c r="I480">
        <v>0</v>
      </c>
    </row>
    <row r="481" spans="1:9" x14ac:dyDescent="0.25">
      <c r="A481" t="s">
        <v>39</v>
      </c>
      <c r="B481">
        <v>3571.43</v>
      </c>
      <c r="C481">
        <v>3533.44</v>
      </c>
      <c r="D481">
        <v>3469.72</v>
      </c>
      <c r="E481">
        <v>2590.9299999999998</v>
      </c>
      <c r="F481">
        <v>0</v>
      </c>
      <c r="G481">
        <v>6.8420699999999996E-3</v>
      </c>
      <c r="H481">
        <v>1</v>
      </c>
      <c r="I481">
        <v>0</v>
      </c>
    </row>
    <row r="482" spans="1:9" x14ac:dyDescent="0.25">
      <c r="A482" t="s">
        <v>39</v>
      </c>
      <c r="B482">
        <v>3567.87</v>
      </c>
      <c r="C482">
        <v>3529.27</v>
      </c>
      <c r="D482">
        <v>3469.59</v>
      </c>
      <c r="E482">
        <v>2590.88</v>
      </c>
      <c r="F482">
        <v>0</v>
      </c>
      <c r="G482">
        <v>5.7860399999999999E-2</v>
      </c>
      <c r="H482">
        <v>1</v>
      </c>
      <c r="I482">
        <v>0</v>
      </c>
    </row>
    <row r="483" spans="1:9" x14ac:dyDescent="0.25">
      <c r="A483" t="s">
        <v>39</v>
      </c>
      <c r="B483">
        <v>3565.94</v>
      </c>
      <c r="C483">
        <v>3528.42</v>
      </c>
      <c r="D483">
        <v>3468.42</v>
      </c>
      <c r="E483">
        <v>2590.83</v>
      </c>
      <c r="F483">
        <v>0</v>
      </c>
      <c r="G483">
        <v>0.14719099999999999</v>
      </c>
      <c r="H483">
        <v>1</v>
      </c>
      <c r="I483">
        <v>0</v>
      </c>
    </row>
    <row r="484" spans="1:9" x14ac:dyDescent="0.25">
      <c r="A484" t="s">
        <v>39</v>
      </c>
      <c r="B484">
        <v>3551.25</v>
      </c>
      <c r="C484">
        <v>3514.35</v>
      </c>
      <c r="D484">
        <v>3465.33</v>
      </c>
      <c r="E484">
        <v>2590.98</v>
      </c>
      <c r="F484">
        <v>0</v>
      </c>
      <c r="G484">
        <v>0.14718999999999999</v>
      </c>
      <c r="H484">
        <v>1</v>
      </c>
      <c r="I484">
        <v>0</v>
      </c>
    </row>
    <row r="485" spans="1:9" x14ac:dyDescent="0.25">
      <c r="A485" t="s">
        <v>39</v>
      </c>
      <c r="B485">
        <v>3547.9</v>
      </c>
      <c r="C485">
        <v>3510.46</v>
      </c>
      <c r="D485">
        <v>3464.07</v>
      </c>
      <c r="E485">
        <v>2590.83</v>
      </c>
      <c r="F485">
        <v>0</v>
      </c>
      <c r="G485">
        <v>0.14719099999999999</v>
      </c>
      <c r="H485">
        <v>1</v>
      </c>
      <c r="I485">
        <v>0</v>
      </c>
    </row>
    <row r="486" spans="1:9" x14ac:dyDescent="0.25">
      <c r="A486" t="s">
        <v>39</v>
      </c>
      <c r="B486">
        <v>3546.55</v>
      </c>
      <c r="C486">
        <v>3509.64</v>
      </c>
      <c r="D486">
        <v>3464.19</v>
      </c>
      <c r="E486">
        <v>2590.9699999999998</v>
      </c>
      <c r="F486">
        <v>0</v>
      </c>
      <c r="G486">
        <v>0.14719099999999999</v>
      </c>
      <c r="H486">
        <v>1</v>
      </c>
      <c r="I486">
        <v>0</v>
      </c>
    </row>
    <row r="487" spans="1:9" x14ac:dyDescent="0.25">
      <c r="A487" t="s">
        <v>39</v>
      </c>
      <c r="B487">
        <v>3543.9</v>
      </c>
      <c r="C487">
        <v>3506.88</v>
      </c>
      <c r="D487">
        <v>3463.68</v>
      </c>
      <c r="E487">
        <v>2590.79</v>
      </c>
      <c r="F487">
        <v>0</v>
      </c>
      <c r="G487">
        <v>0.130359</v>
      </c>
      <c r="H487">
        <v>1</v>
      </c>
      <c r="I487">
        <v>0</v>
      </c>
    </row>
    <row r="488" spans="1:9" x14ac:dyDescent="0.25">
      <c r="A488" t="s">
        <v>39</v>
      </c>
      <c r="B488">
        <v>3545.32</v>
      </c>
      <c r="C488">
        <v>3508.32</v>
      </c>
      <c r="D488">
        <v>3463.81</v>
      </c>
      <c r="E488">
        <v>2590.83</v>
      </c>
      <c r="F488">
        <v>0</v>
      </c>
      <c r="G488">
        <v>0.14718999999999999</v>
      </c>
      <c r="H488">
        <v>1</v>
      </c>
      <c r="I488">
        <v>0</v>
      </c>
    </row>
    <row r="489" spans="1:9" x14ac:dyDescent="0.25">
      <c r="A489" t="s">
        <v>39</v>
      </c>
      <c r="B489">
        <v>3550.17</v>
      </c>
      <c r="C489">
        <v>3512.68</v>
      </c>
      <c r="D489">
        <v>3463.71</v>
      </c>
      <c r="E489">
        <v>2590.9</v>
      </c>
      <c r="F489">
        <v>0</v>
      </c>
      <c r="G489">
        <v>0.187806</v>
      </c>
      <c r="H489">
        <v>1</v>
      </c>
      <c r="I489">
        <v>0</v>
      </c>
    </row>
    <row r="490" spans="1:9" x14ac:dyDescent="0.25">
      <c r="A490" t="s">
        <v>39</v>
      </c>
      <c r="B490">
        <v>3550.14</v>
      </c>
      <c r="C490">
        <v>3512.32</v>
      </c>
      <c r="D490">
        <v>3465.04</v>
      </c>
      <c r="E490">
        <v>2590.73</v>
      </c>
      <c r="F490">
        <v>0</v>
      </c>
      <c r="G490">
        <v>8.0295800000000001E-2</v>
      </c>
      <c r="H490">
        <v>1</v>
      </c>
      <c r="I490">
        <v>0</v>
      </c>
    </row>
    <row r="491" spans="1:9" x14ac:dyDescent="0.25">
      <c r="A491" t="s">
        <v>39</v>
      </c>
      <c r="B491">
        <v>3547.3</v>
      </c>
      <c r="C491">
        <v>3509.22</v>
      </c>
      <c r="D491">
        <v>3464.81</v>
      </c>
      <c r="E491">
        <v>2590.85</v>
      </c>
      <c r="F491">
        <v>0</v>
      </c>
      <c r="G491">
        <v>0.14718999999999999</v>
      </c>
      <c r="H491">
        <v>1</v>
      </c>
      <c r="I491">
        <v>0</v>
      </c>
    </row>
    <row r="492" spans="1:9" x14ac:dyDescent="0.25">
      <c r="A492" t="s">
        <v>39</v>
      </c>
      <c r="B492">
        <v>3558.35</v>
      </c>
      <c r="C492">
        <v>3520.01</v>
      </c>
      <c r="D492">
        <v>3466.57</v>
      </c>
      <c r="E492">
        <v>2590.91</v>
      </c>
      <c r="F492">
        <v>0</v>
      </c>
      <c r="G492">
        <v>0.14718999999999999</v>
      </c>
      <c r="H492">
        <v>1</v>
      </c>
      <c r="I492">
        <v>0</v>
      </c>
    </row>
    <row r="493" spans="1:9" x14ac:dyDescent="0.25">
      <c r="A493" t="s">
        <v>39</v>
      </c>
      <c r="B493">
        <v>3548.52</v>
      </c>
      <c r="C493">
        <v>3510.31</v>
      </c>
      <c r="D493">
        <v>3465.45</v>
      </c>
      <c r="E493">
        <v>2590.84</v>
      </c>
      <c r="F493">
        <v>0</v>
      </c>
      <c r="G493">
        <v>0.14719099999999999</v>
      </c>
      <c r="H493">
        <v>1</v>
      </c>
      <c r="I493">
        <v>0</v>
      </c>
    </row>
    <row r="494" spans="1:9" x14ac:dyDescent="0.25">
      <c r="A494" t="s">
        <v>39</v>
      </c>
      <c r="B494">
        <v>3546.5</v>
      </c>
      <c r="C494">
        <v>3509.99</v>
      </c>
      <c r="D494">
        <v>3465.45</v>
      </c>
      <c r="E494">
        <v>2590.83</v>
      </c>
      <c r="F494">
        <v>0</v>
      </c>
      <c r="G494">
        <v>0.14718999999999999</v>
      </c>
      <c r="H494">
        <v>1</v>
      </c>
      <c r="I494">
        <v>0</v>
      </c>
    </row>
    <row r="495" spans="1:9" x14ac:dyDescent="0.25">
      <c r="A495" t="s">
        <v>39</v>
      </c>
      <c r="B495">
        <v>3546.43</v>
      </c>
      <c r="C495">
        <v>3509.14</v>
      </c>
      <c r="D495">
        <v>3464.54</v>
      </c>
      <c r="E495">
        <v>2590.8000000000002</v>
      </c>
      <c r="F495">
        <v>0</v>
      </c>
      <c r="G495">
        <v>6.6030199999999997E-2</v>
      </c>
      <c r="H495">
        <v>1</v>
      </c>
      <c r="I495">
        <v>0</v>
      </c>
    </row>
    <row r="496" spans="1:9" x14ac:dyDescent="0.25">
      <c r="A496" t="s">
        <v>39</v>
      </c>
      <c r="B496">
        <v>3545.47</v>
      </c>
      <c r="C496">
        <v>3507.71</v>
      </c>
      <c r="D496">
        <v>3464.61</v>
      </c>
      <c r="E496">
        <v>2590.85</v>
      </c>
      <c r="F496">
        <v>0</v>
      </c>
      <c r="G496">
        <v>0.14718999999999999</v>
      </c>
      <c r="H496">
        <v>1</v>
      </c>
      <c r="I496">
        <v>0</v>
      </c>
    </row>
    <row r="497" spans="1:25" x14ac:dyDescent="0.25">
      <c r="A497" t="s">
        <v>39</v>
      </c>
      <c r="B497">
        <v>3545.44</v>
      </c>
      <c r="C497">
        <v>3508.65</v>
      </c>
      <c r="D497">
        <v>3464.72</v>
      </c>
      <c r="E497">
        <v>2590.9</v>
      </c>
      <c r="F497">
        <v>0</v>
      </c>
      <c r="G497">
        <v>0.14719099999999999</v>
      </c>
      <c r="H497">
        <v>1</v>
      </c>
      <c r="I497">
        <v>0</v>
      </c>
    </row>
    <row r="498" spans="1:25" x14ac:dyDescent="0.25">
      <c r="A498" t="s">
        <v>39</v>
      </c>
      <c r="B498">
        <v>3547.61</v>
      </c>
      <c r="C498">
        <v>3510.82</v>
      </c>
      <c r="D498">
        <v>3464.88</v>
      </c>
      <c r="E498">
        <v>2590.91</v>
      </c>
      <c r="F498">
        <v>0</v>
      </c>
      <c r="G498">
        <v>0.14719099999999999</v>
      </c>
      <c r="H498">
        <v>1</v>
      </c>
      <c r="I498">
        <v>0</v>
      </c>
    </row>
    <row r="499" spans="1:25" x14ac:dyDescent="0.25">
      <c r="A499" t="s">
        <v>39</v>
      </c>
      <c r="B499">
        <v>3550.48</v>
      </c>
      <c r="C499">
        <v>3512.81</v>
      </c>
      <c r="D499">
        <v>3464.27</v>
      </c>
      <c r="E499">
        <v>2590.86</v>
      </c>
      <c r="F499">
        <v>0</v>
      </c>
      <c r="G499">
        <v>0.14719099999999999</v>
      </c>
      <c r="H499">
        <v>1</v>
      </c>
      <c r="I499">
        <v>0</v>
      </c>
    </row>
    <row r="500" spans="1:25" x14ac:dyDescent="0.25">
      <c r="A500" t="s">
        <v>39</v>
      </c>
      <c r="B500">
        <v>3546.91</v>
      </c>
      <c r="C500">
        <v>3509.89</v>
      </c>
      <c r="D500">
        <v>3464.29</v>
      </c>
      <c r="E500">
        <v>2590.75</v>
      </c>
      <c r="F500">
        <v>0</v>
      </c>
      <c r="G500">
        <v>0.14719099999999999</v>
      </c>
      <c r="H500">
        <v>1</v>
      </c>
      <c r="I500">
        <v>0</v>
      </c>
    </row>
    <row r="501" spans="1:25" x14ac:dyDescent="0.25">
      <c r="A501" t="s">
        <v>39</v>
      </c>
      <c r="B501">
        <v>3557.47</v>
      </c>
      <c r="C501">
        <v>3518.63</v>
      </c>
      <c r="D501">
        <v>3466.22</v>
      </c>
      <c r="E501">
        <v>2590.9</v>
      </c>
      <c r="F501">
        <v>0</v>
      </c>
      <c r="G501">
        <v>0.14718999999999999</v>
      </c>
      <c r="H501">
        <v>1</v>
      </c>
      <c r="I501">
        <v>0</v>
      </c>
    </row>
    <row r="502" spans="1:25" x14ac:dyDescent="0.25">
      <c r="A502" t="s">
        <v>39</v>
      </c>
      <c r="B502">
        <v>3554.96</v>
      </c>
      <c r="C502">
        <v>3517.22</v>
      </c>
      <c r="D502">
        <v>3465.97</v>
      </c>
      <c r="E502">
        <v>2590.96</v>
      </c>
      <c r="F502">
        <v>0</v>
      </c>
      <c r="G502">
        <v>0.14719099999999999</v>
      </c>
      <c r="H502">
        <v>1</v>
      </c>
      <c r="I502">
        <v>0</v>
      </c>
    </row>
    <row r="503" spans="1:25" x14ac:dyDescent="0.25">
      <c r="A503" t="s">
        <v>39</v>
      </c>
      <c r="B503">
        <v>3551.81</v>
      </c>
      <c r="C503">
        <v>3514.18</v>
      </c>
      <c r="D503">
        <v>3465.09</v>
      </c>
      <c r="E503">
        <v>2590.86</v>
      </c>
      <c r="F503">
        <v>0</v>
      </c>
      <c r="G503">
        <v>0.14719099999999999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3549.62</v>
      </c>
      <c r="C504">
        <v>3511.97</v>
      </c>
      <c r="D504">
        <v>3465.27</v>
      </c>
      <c r="E504">
        <v>2591.12</v>
      </c>
      <c r="F504">
        <v>0</v>
      </c>
      <c r="G504">
        <v>0.14718999999999999</v>
      </c>
      <c r="H504">
        <v>1</v>
      </c>
      <c r="I504">
        <v>0</v>
      </c>
      <c r="R504">
        <f>AVERAGE(B455:B504)</f>
        <v>3566.1105999999995</v>
      </c>
      <c r="S504">
        <f>AVERAGE(C455:C504)</f>
        <v>3528.3334000000009</v>
      </c>
      <c r="U504">
        <f>_xlfn.VAR.P(B455:B504)</f>
        <v>243.43665764000033</v>
      </c>
      <c r="V504">
        <f>_xlfn.VAR.P(C455:C504)</f>
        <v>234.58063444000038</v>
      </c>
      <c r="X504">
        <f>1.96*SQRT(U504)/50</f>
        <v>0.61161630586171434</v>
      </c>
      <c r="Y504">
        <f>1.96*SQRT(V504)/50</f>
        <v>0.60038819617467676</v>
      </c>
    </row>
    <row r="505" spans="1:25" x14ac:dyDescent="0.25">
      <c r="A505" t="s">
        <v>38</v>
      </c>
      <c r="B505">
        <v>178376.68119999999</v>
      </c>
      <c r="C505" t="s">
        <v>36</v>
      </c>
    </row>
    <row r="506" spans="1:25" x14ac:dyDescent="0.25">
      <c r="A506" t="s">
        <v>40</v>
      </c>
      <c r="B506">
        <v>1582.35</v>
      </c>
      <c r="C506">
        <v>1551.06</v>
      </c>
      <c r="D506">
        <v>1522.47</v>
      </c>
      <c r="E506">
        <v>650.72500000000002</v>
      </c>
      <c r="F506">
        <v>0</v>
      </c>
      <c r="G506">
        <v>9.2384999999999995E-2</v>
      </c>
      <c r="H506">
        <v>1</v>
      </c>
      <c r="I506">
        <v>0</v>
      </c>
    </row>
    <row r="507" spans="1:25" x14ac:dyDescent="0.25">
      <c r="A507" t="s">
        <v>40</v>
      </c>
      <c r="B507">
        <v>1582.03</v>
      </c>
      <c r="C507">
        <v>1550.35</v>
      </c>
      <c r="D507">
        <v>1522.4</v>
      </c>
      <c r="E507">
        <v>650.71400000000006</v>
      </c>
      <c r="F507">
        <v>0</v>
      </c>
      <c r="G507">
        <v>7.0194699999999999E-3</v>
      </c>
      <c r="H507">
        <v>1</v>
      </c>
      <c r="I507">
        <v>0</v>
      </c>
    </row>
    <row r="508" spans="1:25" x14ac:dyDescent="0.25">
      <c r="A508" t="s">
        <v>40</v>
      </c>
      <c r="B508">
        <v>1586.55</v>
      </c>
      <c r="C508">
        <v>1554.68</v>
      </c>
      <c r="D508">
        <v>1523.54</v>
      </c>
      <c r="E508">
        <v>650.77</v>
      </c>
      <c r="F508">
        <v>0</v>
      </c>
      <c r="G508">
        <v>0.14718999999999999</v>
      </c>
      <c r="H508">
        <v>1</v>
      </c>
      <c r="I508">
        <v>0</v>
      </c>
    </row>
    <row r="509" spans="1:25" x14ac:dyDescent="0.25">
      <c r="A509" t="s">
        <v>40</v>
      </c>
      <c r="B509">
        <v>1584.33</v>
      </c>
      <c r="C509">
        <v>1552.64</v>
      </c>
      <c r="D509">
        <v>1522.82</v>
      </c>
      <c r="E509">
        <v>650.66099999999994</v>
      </c>
      <c r="F509">
        <v>0</v>
      </c>
      <c r="G509">
        <v>0.14718999999999999</v>
      </c>
      <c r="H509">
        <v>1</v>
      </c>
      <c r="I509">
        <v>0</v>
      </c>
    </row>
    <row r="510" spans="1:25" x14ac:dyDescent="0.25">
      <c r="A510" t="s">
        <v>40</v>
      </c>
      <c r="B510">
        <v>1589.14</v>
      </c>
      <c r="C510">
        <v>1557.37</v>
      </c>
      <c r="D510">
        <v>1524.09</v>
      </c>
      <c r="E510">
        <v>650.64599999999996</v>
      </c>
      <c r="F510">
        <v>0</v>
      </c>
      <c r="G510">
        <v>4.9522200000000002E-2</v>
      </c>
      <c r="H510">
        <v>1</v>
      </c>
      <c r="I510">
        <v>0</v>
      </c>
    </row>
    <row r="511" spans="1:25" x14ac:dyDescent="0.25">
      <c r="A511" t="s">
        <v>40</v>
      </c>
      <c r="B511">
        <v>1588.21</v>
      </c>
      <c r="C511">
        <v>1556.93</v>
      </c>
      <c r="D511">
        <v>1523.87</v>
      </c>
      <c r="E511">
        <v>650.72</v>
      </c>
      <c r="F511">
        <v>0</v>
      </c>
      <c r="G511">
        <v>7.9186400000000004E-2</v>
      </c>
      <c r="H511">
        <v>1</v>
      </c>
      <c r="I511">
        <v>0</v>
      </c>
    </row>
    <row r="512" spans="1:25" x14ac:dyDescent="0.25">
      <c r="A512" t="s">
        <v>40</v>
      </c>
      <c r="B512">
        <v>1585.02</v>
      </c>
      <c r="C512">
        <v>1553.41</v>
      </c>
      <c r="D512">
        <v>1523.15</v>
      </c>
      <c r="E512">
        <v>650.70299999999997</v>
      </c>
      <c r="F512">
        <v>0</v>
      </c>
      <c r="G512">
        <v>0.14719099999999999</v>
      </c>
      <c r="H512">
        <v>1</v>
      </c>
      <c r="I512">
        <v>0</v>
      </c>
    </row>
    <row r="513" spans="1:9" x14ac:dyDescent="0.25">
      <c r="A513" t="s">
        <v>40</v>
      </c>
      <c r="B513">
        <v>1584.1</v>
      </c>
      <c r="C513">
        <v>1551.65</v>
      </c>
      <c r="D513">
        <v>1522.79</v>
      </c>
      <c r="E513">
        <v>650.76800000000003</v>
      </c>
      <c r="F513">
        <v>0</v>
      </c>
      <c r="G513">
        <v>0.187806</v>
      </c>
      <c r="H513">
        <v>1</v>
      </c>
      <c r="I513">
        <v>0</v>
      </c>
    </row>
    <row r="514" spans="1:9" x14ac:dyDescent="0.25">
      <c r="A514" t="s">
        <v>40</v>
      </c>
      <c r="B514">
        <v>1588.88</v>
      </c>
      <c r="C514">
        <v>1557</v>
      </c>
      <c r="D514">
        <v>1523.97</v>
      </c>
      <c r="E514">
        <v>650.64800000000002</v>
      </c>
      <c r="F514">
        <v>0</v>
      </c>
      <c r="G514">
        <v>0.14718999999999999</v>
      </c>
      <c r="H514">
        <v>1</v>
      </c>
      <c r="I514">
        <v>0</v>
      </c>
    </row>
    <row r="515" spans="1:9" x14ac:dyDescent="0.25">
      <c r="A515" t="s">
        <v>40</v>
      </c>
      <c r="B515">
        <v>1589.02</v>
      </c>
      <c r="C515">
        <v>1556.96</v>
      </c>
      <c r="D515">
        <v>1523.91</v>
      </c>
      <c r="E515">
        <v>650.82299999999998</v>
      </c>
      <c r="F515">
        <v>0</v>
      </c>
      <c r="G515">
        <v>0.14719099999999999</v>
      </c>
      <c r="H515">
        <v>1</v>
      </c>
      <c r="I515">
        <v>0</v>
      </c>
    </row>
    <row r="516" spans="1:9" x14ac:dyDescent="0.25">
      <c r="A516" t="s">
        <v>40</v>
      </c>
      <c r="B516">
        <v>1584.02</v>
      </c>
      <c r="C516">
        <v>1552.37</v>
      </c>
      <c r="D516">
        <v>1522.94</v>
      </c>
      <c r="E516">
        <v>650.84699999999998</v>
      </c>
      <c r="F516">
        <v>0</v>
      </c>
      <c r="G516">
        <v>0.14718999999999999</v>
      </c>
      <c r="H516">
        <v>1</v>
      </c>
      <c r="I516">
        <v>0</v>
      </c>
    </row>
    <row r="517" spans="1:9" x14ac:dyDescent="0.25">
      <c r="A517" t="s">
        <v>40</v>
      </c>
      <c r="B517">
        <v>1582.7</v>
      </c>
      <c r="C517">
        <v>1551.07</v>
      </c>
      <c r="D517">
        <v>1522.62</v>
      </c>
      <c r="E517">
        <v>650.66800000000001</v>
      </c>
      <c r="F517">
        <v>0</v>
      </c>
      <c r="G517">
        <v>0.14718999999999999</v>
      </c>
      <c r="H517">
        <v>1</v>
      </c>
      <c r="I517">
        <v>0</v>
      </c>
    </row>
    <row r="518" spans="1:9" x14ac:dyDescent="0.25">
      <c r="A518" t="s">
        <v>40</v>
      </c>
      <c r="B518">
        <v>1584.84</v>
      </c>
      <c r="C518">
        <v>1553.3</v>
      </c>
      <c r="D518">
        <v>1523.06</v>
      </c>
      <c r="E518">
        <v>650.72199999999998</v>
      </c>
      <c r="F518">
        <v>0</v>
      </c>
      <c r="G518">
        <v>0.13464400000000001</v>
      </c>
      <c r="H518">
        <v>1</v>
      </c>
      <c r="I518">
        <v>0</v>
      </c>
    </row>
    <row r="519" spans="1:9" x14ac:dyDescent="0.25">
      <c r="A519" t="s">
        <v>40</v>
      </c>
      <c r="B519">
        <v>1588.2</v>
      </c>
      <c r="C519">
        <v>1555.88</v>
      </c>
      <c r="D519">
        <v>1523.61</v>
      </c>
      <c r="E519">
        <v>650.71299999999997</v>
      </c>
      <c r="F519">
        <v>0</v>
      </c>
      <c r="G519">
        <v>0.14718999999999999</v>
      </c>
      <c r="H519">
        <v>1</v>
      </c>
      <c r="I519">
        <v>0</v>
      </c>
    </row>
    <row r="520" spans="1:9" x14ac:dyDescent="0.25">
      <c r="A520" t="s">
        <v>40</v>
      </c>
      <c r="B520">
        <v>1589.67</v>
      </c>
      <c r="C520">
        <v>1557.72</v>
      </c>
      <c r="D520">
        <v>1524.02</v>
      </c>
      <c r="E520">
        <v>650.71100000000001</v>
      </c>
      <c r="F520">
        <v>0</v>
      </c>
      <c r="G520">
        <v>1.4985800000000001E-2</v>
      </c>
      <c r="H520">
        <v>1</v>
      </c>
      <c r="I520">
        <v>0</v>
      </c>
    </row>
    <row r="521" spans="1:9" x14ac:dyDescent="0.25">
      <c r="A521" t="s">
        <v>40</v>
      </c>
      <c r="B521">
        <v>1586.28</v>
      </c>
      <c r="C521">
        <v>1554.01</v>
      </c>
      <c r="D521">
        <v>1523.15</v>
      </c>
      <c r="E521">
        <v>650.68600000000004</v>
      </c>
      <c r="F521">
        <v>0</v>
      </c>
      <c r="G521">
        <v>0.14719099999999999</v>
      </c>
      <c r="H521">
        <v>1</v>
      </c>
      <c r="I521">
        <v>0</v>
      </c>
    </row>
    <row r="522" spans="1:9" x14ac:dyDescent="0.25">
      <c r="A522" t="s">
        <v>40</v>
      </c>
      <c r="B522">
        <v>1586.44</v>
      </c>
      <c r="C522">
        <v>1554.8</v>
      </c>
      <c r="D522">
        <v>1523.29</v>
      </c>
      <c r="E522">
        <v>650.72900000000004</v>
      </c>
      <c r="F522">
        <v>0</v>
      </c>
      <c r="G522">
        <v>0.14718999999999999</v>
      </c>
      <c r="H522">
        <v>1</v>
      </c>
      <c r="I522">
        <v>0</v>
      </c>
    </row>
    <row r="523" spans="1:9" x14ac:dyDescent="0.25">
      <c r="A523" t="s">
        <v>40</v>
      </c>
      <c r="B523">
        <v>1584.61</v>
      </c>
      <c r="C523">
        <v>1552.76</v>
      </c>
      <c r="D523">
        <v>1523.07</v>
      </c>
      <c r="E523">
        <v>650.76900000000001</v>
      </c>
      <c r="F523">
        <v>0</v>
      </c>
      <c r="G523">
        <v>0.14718999999999999</v>
      </c>
      <c r="H523">
        <v>1</v>
      </c>
      <c r="I523">
        <v>0</v>
      </c>
    </row>
    <row r="524" spans="1:9" x14ac:dyDescent="0.25">
      <c r="A524" t="s">
        <v>40</v>
      </c>
      <c r="B524">
        <v>1584.55</v>
      </c>
      <c r="C524">
        <v>1552.98</v>
      </c>
      <c r="D524">
        <v>1522.97</v>
      </c>
      <c r="E524">
        <v>650.51900000000001</v>
      </c>
      <c r="F524">
        <v>0</v>
      </c>
      <c r="G524">
        <v>1.2000800000000001E-2</v>
      </c>
      <c r="H524">
        <v>1</v>
      </c>
      <c r="I524">
        <v>0</v>
      </c>
    </row>
    <row r="525" spans="1:9" x14ac:dyDescent="0.25">
      <c r="A525" t="s">
        <v>40</v>
      </c>
      <c r="B525">
        <v>1587.11</v>
      </c>
      <c r="C525">
        <v>1555.49</v>
      </c>
      <c r="D525">
        <v>1523.28</v>
      </c>
      <c r="E525">
        <v>650.63699999999994</v>
      </c>
      <c r="F525">
        <v>0</v>
      </c>
      <c r="G525">
        <v>2.6070800000000002E-2</v>
      </c>
      <c r="H525">
        <v>1</v>
      </c>
      <c r="I525">
        <v>0</v>
      </c>
    </row>
    <row r="526" spans="1:9" x14ac:dyDescent="0.25">
      <c r="A526" t="s">
        <v>40</v>
      </c>
      <c r="B526">
        <v>1583.38</v>
      </c>
      <c r="C526">
        <v>1552.05</v>
      </c>
      <c r="D526">
        <v>1522.9</v>
      </c>
      <c r="E526">
        <v>650.64700000000005</v>
      </c>
      <c r="F526">
        <v>0</v>
      </c>
      <c r="G526">
        <v>0.14718999999999999</v>
      </c>
      <c r="H526">
        <v>1</v>
      </c>
      <c r="I526">
        <v>0</v>
      </c>
    </row>
    <row r="527" spans="1:9" x14ac:dyDescent="0.25">
      <c r="A527" t="s">
        <v>40</v>
      </c>
      <c r="B527">
        <v>1587.39</v>
      </c>
      <c r="C527">
        <v>1554.42</v>
      </c>
      <c r="D527">
        <v>1523.36</v>
      </c>
      <c r="E527">
        <v>650.79700000000003</v>
      </c>
      <c r="F527">
        <v>0</v>
      </c>
      <c r="G527">
        <v>0.14718999999999999</v>
      </c>
      <c r="H527">
        <v>1</v>
      </c>
      <c r="I527">
        <v>0</v>
      </c>
    </row>
    <row r="528" spans="1:9" x14ac:dyDescent="0.25">
      <c r="A528" t="s">
        <v>40</v>
      </c>
      <c r="B528">
        <v>1581.87</v>
      </c>
      <c r="C528">
        <v>1549.51</v>
      </c>
      <c r="D528">
        <v>1522.45</v>
      </c>
      <c r="E528">
        <v>650.72199999999998</v>
      </c>
      <c r="F528">
        <v>0</v>
      </c>
      <c r="G528">
        <v>7.1895200000000006E-2</v>
      </c>
      <c r="H528">
        <v>1</v>
      </c>
      <c r="I528">
        <v>0</v>
      </c>
    </row>
    <row r="529" spans="1:9" x14ac:dyDescent="0.25">
      <c r="A529" t="s">
        <v>40</v>
      </c>
      <c r="B529">
        <v>1591.08</v>
      </c>
      <c r="C529">
        <v>1559.33</v>
      </c>
      <c r="D529">
        <v>1524.31</v>
      </c>
      <c r="E529">
        <v>650.73699999999997</v>
      </c>
      <c r="F529">
        <v>0</v>
      </c>
      <c r="G529">
        <v>0.13442399999999999</v>
      </c>
      <c r="H529">
        <v>1</v>
      </c>
      <c r="I529">
        <v>0</v>
      </c>
    </row>
    <row r="530" spans="1:9" x14ac:dyDescent="0.25">
      <c r="A530" t="s">
        <v>40</v>
      </c>
      <c r="B530">
        <v>1591.34</v>
      </c>
      <c r="C530">
        <v>1559.83</v>
      </c>
      <c r="D530">
        <v>1524.67</v>
      </c>
      <c r="E530">
        <v>650.86300000000006</v>
      </c>
      <c r="F530">
        <v>0</v>
      </c>
      <c r="G530">
        <v>7.0169300000000004E-2</v>
      </c>
      <c r="H530">
        <v>1</v>
      </c>
      <c r="I530">
        <v>0</v>
      </c>
    </row>
    <row r="531" spans="1:9" x14ac:dyDescent="0.25">
      <c r="A531" t="s">
        <v>40</v>
      </c>
      <c r="B531">
        <v>1588.99</v>
      </c>
      <c r="C531">
        <v>1557.24</v>
      </c>
      <c r="D531">
        <v>1524.01</v>
      </c>
      <c r="E531">
        <v>650.75800000000004</v>
      </c>
      <c r="F531">
        <v>0</v>
      </c>
      <c r="G531">
        <v>0.14718999999999999</v>
      </c>
      <c r="H531">
        <v>1</v>
      </c>
      <c r="I531">
        <v>0</v>
      </c>
    </row>
    <row r="532" spans="1:9" x14ac:dyDescent="0.25">
      <c r="A532" t="s">
        <v>40</v>
      </c>
      <c r="B532">
        <v>1594.14</v>
      </c>
      <c r="C532">
        <v>1561.81</v>
      </c>
      <c r="D532">
        <v>1524.69</v>
      </c>
      <c r="E532">
        <v>650.70399999999995</v>
      </c>
      <c r="F532">
        <v>0</v>
      </c>
      <c r="G532">
        <v>0.14719099999999999</v>
      </c>
      <c r="H532">
        <v>1</v>
      </c>
      <c r="I532">
        <v>0</v>
      </c>
    </row>
    <row r="533" spans="1:9" x14ac:dyDescent="0.25">
      <c r="A533" t="s">
        <v>40</v>
      </c>
      <c r="B533">
        <v>1605.07</v>
      </c>
      <c r="C533">
        <v>1573.06</v>
      </c>
      <c r="D533">
        <v>1527.31</v>
      </c>
      <c r="E533">
        <v>650.75900000000001</v>
      </c>
      <c r="F533">
        <v>0</v>
      </c>
      <c r="G533">
        <v>0.14718999999999999</v>
      </c>
      <c r="H533">
        <v>1</v>
      </c>
      <c r="I533">
        <v>0</v>
      </c>
    </row>
    <row r="534" spans="1:9" x14ac:dyDescent="0.25">
      <c r="A534" t="s">
        <v>40</v>
      </c>
      <c r="B534">
        <v>1609.99</v>
      </c>
      <c r="C534">
        <v>1577.87</v>
      </c>
      <c r="D534">
        <v>1528.59</v>
      </c>
      <c r="E534">
        <v>650.66999999999996</v>
      </c>
      <c r="F534">
        <v>0</v>
      </c>
      <c r="G534">
        <v>0.14718999999999999</v>
      </c>
      <c r="H534">
        <v>1</v>
      </c>
      <c r="I534">
        <v>0</v>
      </c>
    </row>
    <row r="535" spans="1:9" x14ac:dyDescent="0.25">
      <c r="A535" t="s">
        <v>40</v>
      </c>
      <c r="B535">
        <v>1603.28</v>
      </c>
      <c r="C535">
        <v>1571.36</v>
      </c>
      <c r="D535">
        <v>1527.15</v>
      </c>
      <c r="E535">
        <v>650.59400000000005</v>
      </c>
      <c r="F535">
        <v>0</v>
      </c>
      <c r="G535">
        <v>0.12893199999999999</v>
      </c>
      <c r="H535">
        <v>1</v>
      </c>
      <c r="I535">
        <v>0</v>
      </c>
    </row>
    <row r="536" spans="1:9" x14ac:dyDescent="0.25">
      <c r="A536" t="s">
        <v>40</v>
      </c>
      <c r="B536">
        <v>1608.32</v>
      </c>
      <c r="C536">
        <v>1574.81</v>
      </c>
      <c r="D536">
        <v>1527.34</v>
      </c>
      <c r="E536">
        <v>650.71600000000001</v>
      </c>
      <c r="F536">
        <v>0</v>
      </c>
      <c r="G536">
        <v>0.14718999999999999</v>
      </c>
      <c r="H536">
        <v>1</v>
      </c>
      <c r="I536">
        <v>0</v>
      </c>
    </row>
    <row r="537" spans="1:9" x14ac:dyDescent="0.25">
      <c r="A537" t="s">
        <v>40</v>
      </c>
      <c r="B537">
        <v>1609.15</v>
      </c>
      <c r="C537">
        <v>1577.44</v>
      </c>
      <c r="D537">
        <v>1528.32</v>
      </c>
      <c r="E537">
        <v>650.74400000000003</v>
      </c>
      <c r="F537">
        <v>0</v>
      </c>
      <c r="G537">
        <v>0.14719099999999999</v>
      </c>
      <c r="H537">
        <v>1</v>
      </c>
      <c r="I537">
        <v>0</v>
      </c>
    </row>
    <row r="538" spans="1:9" x14ac:dyDescent="0.25">
      <c r="A538" t="s">
        <v>40</v>
      </c>
      <c r="B538">
        <v>1602.86</v>
      </c>
      <c r="C538">
        <v>1570.49</v>
      </c>
      <c r="D538">
        <v>1526.88</v>
      </c>
      <c r="E538">
        <v>650.76199999999994</v>
      </c>
      <c r="F538">
        <v>0</v>
      </c>
      <c r="G538">
        <v>0.14718999999999999</v>
      </c>
      <c r="H538">
        <v>1</v>
      </c>
      <c r="I538">
        <v>0</v>
      </c>
    </row>
    <row r="539" spans="1:9" x14ac:dyDescent="0.25">
      <c r="A539" t="s">
        <v>40</v>
      </c>
      <c r="B539">
        <v>1604.82</v>
      </c>
      <c r="C539">
        <v>1572.57</v>
      </c>
      <c r="D539">
        <v>1527.21</v>
      </c>
      <c r="E539">
        <v>650.62099999999998</v>
      </c>
      <c r="F539">
        <v>0</v>
      </c>
      <c r="G539">
        <v>5.6686499999999999E-3</v>
      </c>
      <c r="H539">
        <v>1</v>
      </c>
      <c r="I539">
        <v>0</v>
      </c>
    </row>
    <row r="540" spans="1:9" x14ac:dyDescent="0.25">
      <c r="A540" t="s">
        <v>40</v>
      </c>
      <c r="B540">
        <v>1604.62</v>
      </c>
      <c r="C540">
        <v>1572.14</v>
      </c>
      <c r="D540">
        <v>1527.08</v>
      </c>
      <c r="E540">
        <v>650.70000000000005</v>
      </c>
      <c r="F540">
        <v>0</v>
      </c>
      <c r="G540">
        <v>1.5626999999999999E-2</v>
      </c>
      <c r="H540">
        <v>1</v>
      </c>
      <c r="I540">
        <v>0</v>
      </c>
    </row>
    <row r="541" spans="1:9" x14ac:dyDescent="0.25">
      <c r="A541" t="s">
        <v>40</v>
      </c>
      <c r="B541">
        <v>1609.18</v>
      </c>
      <c r="C541">
        <v>1575.8</v>
      </c>
      <c r="D541">
        <v>1527.91</v>
      </c>
      <c r="E541">
        <v>650.77</v>
      </c>
      <c r="F541">
        <v>0</v>
      </c>
      <c r="G541">
        <v>0.14718999999999999</v>
      </c>
      <c r="H541">
        <v>1</v>
      </c>
      <c r="I541">
        <v>0</v>
      </c>
    </row>
    <row r="542" spans="1:9" x14ac:dyDescent="0.25">
      <c r="A542" t="s">
        <v>40</v>
      </c>
      <c r="B542">
        <v>1601.54</v>
      </c>
      <c r="C542">
        <v>1569.53</v>
      </c>
      <c r="D542">
        <v>1527.18</v>
      </c>
      <c r="E542">
        <v>650.86699999999996</v>
      </c>
      <c r="F542">
        <v>0</v>
      </c>
      <c r="G542">
        <v>0.14718999999999999</v>
      </c>
      <c r="H542">
        <v>1</v>
      </c>
      <c r="I542">
        <v>0</v>
      </c>
    </row>
    <row r="543" spans="1:9" x14ac:dyDescent="0.25">
      <c r="A543" t="s">
        <v>40</v>
      </c>
      <c r="B543">
        <v>1607.9</v>
      </c>
      <c r="C543">
        <v>1576.31</v>
      </c>
      <c r="D543">
        <v>1528.19</v>
      </c>
      <c r="E543">
        <v>650.71400000000006</v>
      </c>
      <c r="F543">
        <v>0</v>
      </c>
      <c r="G543">
        <v>0.14719099999999999</v>
      </c>
      <c r="H543">
        <v>1</v>
      </c>
      <c r="I543">
        <v>0</v>
      </c>
    </row>
    <row r="544" spans="1:9" x14ac:dyDescent="0.25">
      <c r="A544" t="s">
        <v>40</v>
      </c>
      <c r="B544">
        <v>1608.14</v>
      </c>
      <c r="C544">
        <v>1576.52</v>
      </c>
      <c r="D544">
        <v>1528.37</v>
      </c>
      <c r="E544">
        <v>650.73</v>
      </c>
      <c r="F544">
        <v>0</v>
      </c>
      <c r="G544">
        <v>0.14718999999999999</v>
      </c>
      <c r="H544">
        <v>1</v>
      </c>
      <c r="I544">
        <v>0</v>
      </c>
    </row>
    <row r="545" spans="1:25" x14ac:dyDescent="0.25">
      <c r="A545" t="s">
        <v>40</v>
      </c>
      <c r="B545">
        <v>1609.42</v>
      </c>
      <c r="C545">
        <v>1577.6</v>
      </c>
      <c r="D545">
        <v>1528.18</v>
      </c>
      <c r="E545">
        <v>650.678</v>
      </c>
      <c r="F545">
        <v>0</v>
      </c>
      <c r="G545">
        <v>6.0302799999999997E-2</v>
      </c>
      <c r="H545">
        <v>1</v>
      </c>
      <c r="I545">
        <v>0</v>
      </c>
    </row>
    <row r="546" spans="1:25" x14ac:dyDescent="0.25">
      <c r="A546" t="s">
        <v>40</v>
      </c>
      <c r="B546">
        <v>1605.49</v>
      </c>
      <c r="C546">
        <v>1572.97</v>
      </c>
      <c r="D546">
        <v>1527.77</v>
      </c>
      <c r="E546">
        <v>650.60400000000004</v>
      </c>
      <c r="F546">
        <v>0</v>
      </c>
      <c r="G546">
        <v>0.14718999999999999</v>
      </c>
      <c r="H546">
        <v>1</v>
      </c>
      <c r="I546">
        <v>0</v>
      </c>
    </row>
    <row r="547" spans="1:25" x14ac:dyDescent="0.25">
      <c r="A547" t="s">
        <v>40</v>
      </c>
      <c r="B547">
        <v>1606.78</v>
      </c>
      <c r="C547">
        <v>1574.79</v>
      </c>
      <c r="D547">
        <v>1527.77</v>
      </c>
      <c r="E547">
        <v>650.72299999999996</v>
      </c>
      <c r="F547">
        <v>0</v>
      </c>
      <c r="G547">
        <v>1.6639000000000001E-2</v>
      </c>
      <c r="H547">
        <v>1</v>
      </c>
      <c r="I547">
        <v>0</v>
      </c>
    </row>
    <row r="548" spans="1:25" x14ac:dyDescent="0.25">
      <c r="A548" t="s">
        <v>40</v>
      </c>
      <c r="B548">
        <v>1603.84</v>
      </c>
      <c r="C548">
        <v>1571.65</v>
      </c>
      <c r="D548">
        <v>1527.51</v>
      </c>
      <c r="E548">
        <v>650.75199999999995</v>
      </c>
      <c r="F548">
        <v>0</v>
      </c>
      <c r="G548">
        <v>0.14718999999999999</v>
      </c>
      <c r="H548">
        <v>1</v>
      </c>
      <c r="I548">
        <v>0</v>
      </c>
    </row>
    <row r="549" spans="1:25" x14ac:dyDescent="0.25">
      <c r="A549" t="s">
        <v>40</v>
      </c>
      <c r="B549">
        <v>1608.94</v>
      </c>
      <c r="C549">
        <v>1576.83</v>
      </c>
      <c r="D549">
        <v>1527.76</v>
      </c>
      <c r="E549">
        <v>650.678</v>
      </c>
      <c r="F549">
        <v>0</v>
      </c>
      <c r="G549">
        <v>1.03696E-2</v>
      </c>
      <c r="H549">
        <v>1</v>
      </c>
      <c r="I549">
        <v>0</v>
      </c>
    </row>
    <row r="550" spans="1:25" x14ac:dyDescent="0.25">
      <c r="A550" t="s">
        <v>40</v>
      </c>
      <c r="B550">
        <v>1605.49</v>
      </c>
      <c r="C550">
        <v>1573.56</v>
      </c>
      <c r="D550">
        <v>1527.84</v>
      </c>
      <c r="E550">
        <v>650.69799999999998</v>
      </c>
      <c r="F550">
        <v>0</v>
      </c>
      <c r="G550">
        <v>0.14719099999999999</v>
      </c>
      <c r="H550">
        <v>1</v>
      </c>
      <c r="I550">
        <v>0</v>
      </c>
    </row>
    <row r="551" spans="1:25" x14ac:dyDescent="0.25">
      <c r="A551" t="s">
        <v>40</v>
      </c>
      <c r="B551">
        <v>1606.66</v>
      </c>
      <c r="C551">
        <v>1574.24</v>
      </c>
      <c r="D551">
        <v>1527.79</v>
      </c>
      <c r="E551">
        <v>650.73099999999999</v>
      </c>
      <c r="F551">
        <v>0</v>
      </c>
      <c r="G551">
        <v>0.187806</v>
      </c>
      <c r="H551">
        <v>1</v>
      </c>
      <c r="I551">
        <v>0</v>
      </c>
    </row>
    <row r="552" spans="1:25" x14ac:dyDescent="0.25">
      <c r="A552" t="s">
        <v>40</v>
      </c>
      <c r="B552">
        <v>1603.15</v>
      </c>
      <c r="C552">
        <v>1571.52</v>
      </c>
      <c r="D552">
        <v>1527.32</v>
      </c>
      <c r="E552">
        <v>650.79600000000005</v>
      </c>
      <c r="F552">
        <v>0</v>
      </c>
      <c r="G552">
        <v>0.14718999999999999</v>
      </c>
      <c r="H552">
        <v>1</v>
      </c>
      <c r="I552">
        <v>0</v>
      </c>
    </row>
    <row r="553" spans="1:25" x14ac:dyDescent="0.25">
      <c r="A553" t="s">
        <v>40</v>
      </c>
      <c r="B553">
        <v>1605.22</v>
      </c>
      <c r="C553">
        <v>1573.61</v>
      </c>
      <c r="D553">
        <v>1527.71</v>
      </c>
      <c r="E553">
        <v>650.74900000000002</v>
      </c>
      <c r="F553">
        <v>0</v>
      </c>
      <c r="G553">
        <v>0.11624</v>
      </c>
      <c r="H553">
        <v>1</v>
      </c>
      <c r="I553">
        <v>0</v>
      </c>
    </row>
    <row r="554" spans="1:25" x14ac:dyDescent="0.25">
      <c r="A554" t="s">
        <v>40</v>
      </c>
      <c r="B554">
        <v>1604.73</v>
      </c>
      <c r="C554">
        <v>1572.56</v>
      </c>
      <c r="D554">
        <v>1527.28</v>
      </c>
      <c r="E554">
        <v>650.52099999999996</v>
      </c>
      <c r="F554">
        <v>0</v>
      </c>
      <c r="G554">
        <v>1.6769200000000001E-2</v>
      </c>
      <c r="H554">
        <v>1</v>
      </c>
      <c r="I554">
        <v>0</v>
      </c>
    </row>
    <row r="555" spans="1:25" x14ac:dyDescent="0.25">
      <c r="A555" t="s">
        <v>40</v>
      </c>
      <c r="B555">
        <v>1604.22</v>
      </c>
      <c r="C555">
        <v>1572.4</v>
      </c>
      <c r="D555">
        <v>1527.18</v>
      </c>
      <c r="E555">
        <v>650.55200000000002</v>
      </c>
      <c r="F555">
        <v>0</v>
      </c>
      <c r="G555">
        <v>0.11014</v>
      </c>
      <c r="H555">
        <v>1</v>
      </c>
      <c r="I555">
        <v>0</v>
      </c>
    </row>
    <row r="556" spans="1:25" x14ac:dyDescent="0.25">
      <c r="A556" t="s">
        <v>40</v>
      </c>
      <c r="B556">
        <v>1605.97</v>
      </c>
      <c r="C556">
        <v>1573.74</v>
      </c>
      <c r="D556">
        <v>1527.45</v>
      </c>
      <c r="E556">
        <v>650.63</v>
      </c>
      <c r="F556">
        <v>0</v>
      </c>
      <c r="G556">
        <v>0.187806</v>
      </c>
      <c r="H556">
        <v>1</v>
      </c>
      <c r="I556">
        <v>0</v>
      </c>
    </row>
    <row r="557" spans="1:25" x14ac:dyDescent="0.25">
      <c r="A557" t="s">
        <v>40</v>
      </c>
      <c r="B557">
        <v>1601.94</v>
      </c>
      <c r="C557">
        <v>1570.07</v>
      </c>
      <c r="D557">
        <v>1526.66</v>
      </c>
      <c r="E557">
        <v>650.5</v>
      </c>
      <c r="F557">
        <v>0</v>
      </c>
      <c r="G557">
        <v>3.0786099999999999E-3</v>
      </c>
      <c r="H557">
        <v>1</v>
      </c>
      <c r="I557">
        <v>0</v>
      </c>
    </row>
    <row r="558" spans="1:25" x14ac:dyDescent="0.25">
      <c r="A558" t="s">
        <v>40</v>
      </c>
      <c r="B558">
        <v>1602.82</v>
      </c>
      <c r="C558">
        <v>1569.81</v>
      </c>
      <c r="D558">
        <v>1527.11</v>
      </c>
      <c r="E558">
        <v>650.64</v>
      </c>
      <c r="F558">
        <v>0</v>
      </c>
      <c r="G558">
        <v>0.14719099999999999</v>
      </c>
      <c r="H558">
        <v>1</v>
      </c>
      <c r="I558">
        <v>0</v>
      </c>
    </row>
    <row r="559" spans="1:25" x14ac:dyDescent="0.25">
      <c r="A559" t="s">
        <v>40</v>
      </c>
      <c r="B559">
        <v>1603.66</v>
      </c>
      <c r="C559">
        <v>1571.56</v>
      </c>
      <c r="D559">
        <v>1527.6</v>
      </c>
      <c r="E559">
        <v>650.67899999999997</v>
      </c>
      <c r="F559">
        <v>0</v>
      </c>
      <c r="G559">
        <v>0.14719099999999999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1603.22</v>
      </c>
      <c r="C560">
        <v>1571.07</v>
      </c>
      <c r="D560">
        <v>1527.07</v>
      </c>
      <c r="E560">
        <v>650.57899999999995</v>
      </c>
      <c r="F560">
        <v>0</v>
      </c>
      <c r="G560">
        <v>0.14718999999999999</v>
      </c>
      <c r="H560">
        <v>1</v>
      </c>
      <c r="I560">
        <v>0</v>
      </c>
      <c r="R560">
        <f>AVERAGE(B511:B560)</f>
        <v>1597.3652000000002</v>
      </c>
      <c r="S560">
        <f>AVERAGE(C511:C560)</f>
        <v>1565.328</v>
      </c>
      <c r="U560">
        <f>_xlfn.VAR.P(B511:B560)</f>
        <v>93.427612960000246</v>
      </c>
      <c r="V560">
        <f>_xlfn.VAR.P(C511:C560)</f>
        <v>90.776675999999682</v>
      </c>
      <c r="X560">
        <f>1.96*SQRT(U560)/50</f>
        <v>0.37889920451071779</v>
      </c>
      <c r="Y560">
        <f>1.96*SQRT(V560)/50</f>
        <v>0.37348503505313241</v>
      </c>
    </row>
    <row r="561" spans="1:9" x14ac:dyDescent="0.25">
      <c r="A561" t="s">
        <v>40</v>
      </c>
      <c r="B561">
        <v>79959.738899999997</v>
      </c>
      <c r="C561" t="s">
        <v>36</v>
      </c>
    </row>
    <row r="562" spans="1:9" x14ac:dyDescent="0.25">
      <c r="A562" t="s">
        <v>89</v>
      </c>
      <c r="B562">
        <v>5241.5</v>
      </c>
      <c r="C562">
        <v>5204.6400000000003</v>
      </c>
      <c r="D562">
        <v>5134.74</v>
      </c>
      <c r="E562">
        <v>4263.13</v>
      </c>
      <c r="F562">
        <v>0</v>
      </c>
      <c r="G562">
        <v>0.15574099999999999</v>
      </c>
      <c r="H562">
        <v>0.83705200000000002</v>
      </c>
      <c r="I562">
        <v>0</v>
      </c>
    </row>
    <row r="563" spans="1:9" x14ac:dyDescent="0.25">
      <c r="A563" t="s">
        <v>89</v>
      </c>
      <c r="B563">
        <v>5240.07</v>
      </c>
      <c r="C563">
        <v>5203.07</v>
      </c>
      <c r="D563">
        <v>5132.08</v>
      </c>
      <c r="E563">
        <v>4261.41</v>
      </c>
      <c r="F563">
        <v>0</v>
      </c>
      <c r="G563">
        <v>0.14713100000000001</v>
      </c>
      <c r="H563">
        <v>0.83705300000000005</v>
      </c>
      <c r="I563">
        <v>0</v>
      </c>
    </row>
    <row r="564" spans="1:9" x14ac:dyDescent="0.25">
      <c r="A564" t="s">
        <v>89</v>
      </c>
      <c r="B564">
        <v>5245.76</v>
      </c>
      <c r="C564">
        <v>5208</v>
      </c>
      <c r="D564">
        <v>5136.1000000000004</v>
      </c>
      <c r="E564">
        <v>4264.33</v>
      </c>
      <c r="F564">
        <v>0</v>
      </c>
      <c r="G564">
        <v>0.14721200000000001</v>
      </c>
      <c r="H564">
        <v>0.83704599999999996</v>
      </c>
      <c r="I564">
        <v>0</v>
      </c>
    </row>
    <row r="565" spans="1:9" x14ac:dyDescent="0.25">
      <c r="A565" t="s">
        <v>89</v>
      </c>
      <c r="B565">
        <v>5242.6099999999997</v>
      </c>
      <c r="C565">
        <v>5205.54</v>
      </c>
      <c r="D565">
        <v>5135.6400000000003</v>
      </c>
      <c r="E565">
        <v>4264.7700000000004</v>
      </c>
      <c r="F565">
        <v>0</v>
      </c>
      <c r="G565">
        <v>0.155081</v>
      </c>
      <c r="H565">
        <v>0.83701899999999996</v>
      </c>
      <c r="I565">
        <v>0</v>
      </c>
    </row>
    <row r="566" spans="1:9" x14ac:dyDescent="0.25">
      <c r="A566" t="s">
        <v>89</v>
      </c>
      <c r="B566">
        <v>5237.6499999999996</v>
      </c>
      <c r="C566">
        <v>5199.8100000000004</v>
      </c>
      <c r="D566">
        <v>5129.0600000000004</v>
      </c>
      <c r="E566">
        <v>4261.1099999999997</v>
      </c>
      <c r="F566">
        <v>0</v>
      </c>
      <c r="G566">
        <v>0.178456</v>
      </c>
      <c r="H566">
        <v>0.86796600000000002</v>
      </c>
      <c r="I566">
        <v>0</v>
      </c>
    </row>
    <row r="567" spans="1:9" x14ac:dyDescent="0.25">
      <c r="A567" t="s">
        <v>89</v>
      </c>
      <c r="B567">
        <v>5242.3500000000004</v>
      </c>
      <c r="C567">
        <v>5204.96</v>
      </c>
      <c r="D567">
        <v>5134.82</v>
      </c>
      <c r="E567">
        <v>4263.4399999999996</v>
      </c>
      <c r="F567">
        <v>0</v>
      </c>
      <c r="G567">
        <v>0.16079399999999999</v>
      </c>
      <c r="H567">
        <v>0.83694299999999999</v>
      </c>
      <c r="I567">
        <v>0</v>
      </c>
    </row>
    <row r="568" spans="1:9" x14ac:dyDescent="0.25">
      <c r="A568" t="s">
        <v>89</v>
      </c>
      <c r="B568">
        <v>5241.2299999999996</v>
      </c>
      <c r="C568">
        <v>5203.96</v>
      </c>
      <c r="D568">
        <v>5134.3100000000004</v>
      </c>
      <c r="E568">
        <v>4262.5600000000004</v>
      </c>
      <c r="F568">
        <v>0</v>
      </c>
      <c r="G568">
        <v>0.17847199999999999</v>
      </c>
      <c r="H568">
        <v>0.83674999999999999</v>
      </c>
      <c r="I568">
        <v>0</v>
      </c>
    </row>
    <row r="569" spans="1:9" x14ac:dyDescent="0.25">
      <c r="A569" t="s">
        <v>89</v>
      </c>
      <c r="B569">
        <v>5244.26</v>
      </c>
      <c r="C569">
        <v>5206.79</v>
      </c>
      <c r="D569">
        <v>5136.63</v>
      </c>
      <c r="E569">
        <v>4264.93</v>
      </c>
      <c r="F569">
        <v>0</v>
      </c>
      <c r="G569">
        <v>0.15557499999999999</v>
      </c>
      <c r="H569">
        <v>0.83704500000000004</v>
      </c>
      <c r="I569">
        <v>0</v>
      </c>
    </row>
    <row r="570" spans="1:9" x14ac:dyDescent="0.25">
      <c r="A570" t="s">
        <v>89</v>
      </c>
      <c r="B570">
        <v>5245.36</v>
      </c>
      <c r="C570">
        <v>5207.7</v>
      </c>
      <c r="D570">
        <v>5135.45</v>
      </c>
      <c r="E570">
        <v>4264.67</v>
      </c>
      <c r="F570">
        <v>0</v>
      </c>
      <c r="G570">
        <v>0.15123700000000001</v>
      </c>
      <c r="H570">
        <v>0.83642700000000003</v>
      </c>
      <c r="I570">
        <v>0</v>
      </c>
    </row>
    <row r="571" spans="1:9" x14ac:dyDescent="0.25">
      <c r="A571" t="s">
        <v>89</v>
      </c>
      <c r="B571">
        <v>5248.26</v>
      </c>
      <c r="C571">
        <v>5211.09</v>
      </c>
      <c r="D571">
        <v>5137.08</v>
      </c>
      <c r="E571">
        <v>4265.1899999999996</v>
      </c>
      <c r="F571">
        <v>0</v>
      </c>
      <c r="G571">
        <v>0.151058</v>
      </c>
      <c r="H571">
        <v>0.837032</v>
      </c>
      <c r="I571">
        <v>0</v>
      </c>
    </row>
    <row r="572" spans="1:9" x14ac:dyDescent="0.25">
      <c r="A572" t="s">
        <v>89</v>
      </c>
      <c r="B572">
        <v>5244.08</v>
      </c>
      <c r="C572">
        <v>5205.4799999999996</v>
      </c>
      <c r="D572">
        <v>5132.05</v>
      </c>
      <c r="E572">
        <v>4264.42</v>
      </c>
      <c r="F572">
        <v>0</v>
      </c>
      <c r="G572">
        <v>0.178455</v>
      </c>
      <c r="H572">
        <v>0.83696999999999999</v>
      </c>
      <c r="I572">
        <v>0</v>
      </c>
    </row>
    <row r="573" spans="1:9" x14ac:dyDescent="0.25">
      <c r="A573" t="s">
        <v>89</v>
      </c>
      <c r="B573">
        <v>5247.46</v>
      </c>
      <c r="C573">
        <v>5210.3599999999997</v>
      </c>
      <c r="D573">
        <v>5135.3599999999997</v>
      </c>
      <c r="E573">
        <v>4263.8</v>
      </c>
      <c r="F573">
        <v>0</v>
      </c>
      <c r="G573">
        <v>0.14742</v>
      </c>
      <c r="H573">
        <v>0.83681700000000003</v>
      </c>
      <c r="I573">
        <v>0</v>
      </c>
    </row>
    <row r="574" spans="1:9" x14ac:dyDescent="0.25">
      <c r="A574" t="s">
        <v>89</v>
      </c>
      <c r="B574">
        <v>5244.64</v>
      </c>
      <c r="C574">
        <v>5206.3</v>
      </c>
      <c r="D574">
        <v>5133.6099999999997</v>
      </c>
      <c r="E574">
        <v>4263.18</v>
      </c>
      <c r="F574">
        <v>0</v>
      </c>
      <c r="G574">
        <v>0.15332499999999999</v>
      </c>
      <c r="H574">
        <v>0.83665999999999996</v>
      </c>
      <c r="I574">
        <v>0</v>
      </c>
    </row>
    <row r="575" spans="1:9" x14ac:dyDescent="0.25">
      <c r="A575" t="s">
        <v>89</v>
      </c>
      <c r="B575">
        <v>5247.28</v>
      </c>
      <c r="C575">
        <v>5209.0200000000004</v>
      </c>
      <c r="D575">
        <v>5134.78</v>
      </c>
      <c r="E575">
        <v>4266.6899999999996</v>
      </c>
      <c r="F575">
        <v>0</v>
      </c>
      <c r="G575">
        <v>0.17846999999999999</v>
      </c>
      <c r="H575">
        <v>0.83664000000000005</v>
      </c>
      <c r="I575">
        <v>0</v>
      </c>
    </row>
    <row r="576" spans="1:9" x14ac:dyDescent="0.25">
      <c r="A576" t="s">
        <v>89</v>
      </c>
      <c r="B576">
        <v>5236.3999999999996</v>
      </c>
      <c r="C576">
        <v>5198.75</v>
      </c>
      <c r="D576">
        <v>5131.1899999999996</v>
      </c>
      <c r="E576">
        <v>4263.6099999999997</v>
      </c>
      <c r="F576">
        <v>0</v>
      </c>
      <c r="G576">
        <v>0.14777799999999999</v>
      </c>
      <c r="H576">
        <v>0.83661600000000003</v>
      </c>
      <c r="I576">
        <v>0</v>
      </c>
    </row>
    <row r="577" spans="1:9" x14ac:dyDescent="0.25">
      <c r="A577" t="s">
        <v>89</v>
      </c>
      <c r="B577">
        <v>5240.0200000000004</v>
      </c>
      <c r="C577">
        <v>5201.95</v>
      </c>
      <c r="D577">
        <v>5136.1000000000004</v>
      </c>
      <c r="E577">
        <v>4269.33</v>
      </c>
      <c r="F577">
        <v>0</v>
      </c>
      <c r="G577">
        <v>0.15720999999999999</v>
      </c>
      <c r="H577">
        <v>0.83488899999999999</v>
      </c>
      <c r="I577">
        <v>0</v>
      </c>
    </row>
    <row r="578" spans="1:9" x14ac:dyDescent="0.25">
      <c r="A578" t="s">
        <v>89</v>
      </c>
      <c r="B578">
        <v>5228.1000000000004</v>
      </c>
      <c r="C578">
        <v>5191.01</v>
      </c>
      <c r="D578">
        <v>5129.67</v>
      </c>
      <c r="E578">
        <v>4264.47</v>
      </c>
      <c r="F578">
        <v>0</v>
      </c>
      <c r="G578">
        <v>0.15049699999999999</v>
      </c>
      <c r="H578">
        <v>0.83336299999999996</v>
      </c>
      <c r="I578">
        <v>0</v>
      </c>
    </row>
    <row r="579" spans="1:9" x14ac:dyDescent="0.25">
      <c r="A579" t="s">
        <v>89</v>
      </c>
      <c r="B579">
        <v>5229.2299999999996</v>
      </c>
      <c r="C579">
        <v>5191.6899999999996</v>
      </c>
      <c r="D579">
        <v>5131.16</v>
      </c>
      <c r="E579">
        <v>4265.8900000000003</v>
      </c>
      <c r="F579">
        <v>0</v>
      </c>
      <c r="G579">
        <v>0.158888</v>
      </c>
      <c r="H579">
        <v>0.83705200000000002</v>
      </c>
      <c r="I579">
        <v>0</v>
      </c>
    </row>
    <row r="580" spans="1:9" x14ac:dyDescent="0.25">
      <c r="A580" t="s">
        <v>89</v>
      </c>
      <c r="B580">
        <v>5226.8599999999997</v>
      </c>
      <c r="C580">
        <v>5189.4799999999996</v>
      </c>
      <c r="D580">
        <v>5130.2700000000004</v>
      </c>
      <c r="E580">
        <v>4265.58</v>
      </c>
      <c r="F580">
        <v>0</v>
      </c>
      <c r="G580">
        <v>0.15132200000000001</v>
      </c>
      <c r="H580">
        <v>0.84467800000000004</v>
      </c>
      <c r="I580">
        <v>0</v>
      </c>
    </row>
    <row r="581" spans="1:9" x14ac:dyDescent="0.25">
      <c r="A581" t="s">
        <v>89</v>
      </c>
      <c r="B581">
        <v>5228.33</v>
      </c>
      <c r="C581">
        <v>5191.07</v>
      </c>
      <c r="D581">
        <v>5132.28</v>
      </c>
      <c r="E581">
        <v>4267</v>
      </c>
      <c r="F581">
        <v>0</v>
      </c>
      <c r="G581">
        <v>0.178456</v>
      </c>
      <c r="H581">
        <v>0.83673399999999998</v>
      </c>
      <c r="I581">
        <v>0</v>
      </c>
    </row>
    <row r="582" spans="1:9" x14ac:dyDescent="0.25">
      <c r="A582" t="s">
        <v>89</v>
      </c>
      <c r="B582">
        <v>5225.1499999999996</v>
      </c>
      <c r="C582">
        <v>5187.67</v>
      </c>
      <c r="D582">
        <v>5127.13</v>
      </c>
      <c r="E582">
        <v>4262.75</v>
      </c>
      <c r="F582">
        <v>0</v>
      </c>
      <c r="G582">
        <v>0.17095299999999999</v>
      </c>
      <c r="H582">
        <v>0.83596899999999996</v>
      </c>
      <c r="I582">
        <v>0</v>
      </c>
    </row>
    <row r="583" spans="1:9" x14ac:dyDescent="0.25">
      <c r="A583" t="s">
        <v>89</v>
      </c>
      <c r="B583">
        <v>5227.45</v>
      </c>
      <c r="C583">
        <v>5189.54</v>
      </c>
      <c r="D583">
        <v>5131.3500000000004</v>
      </c>
      <c r="E583">
        <v>4266.2</v>
      </c>
      <c r="F583">
        <v>0</v>
      </c>
      <c r="G583">
        <v>0.178455</v>
      </c>
      <c r="H583">
        <v>0.83704699999999999</v>
      </c>
      <c r="I583">
        <v>0</v>
      </c>
    </row>
    <row r="584" spans="1:9" x14ac:dyDescent="0.25">
      <c r="A584" t="s">
        <v>89</v>
      </c>
      <c r="B584">
        <v>5224.68</v>
      </c>
      <c r="C584">
        <v>5187.6400000000003</v>
      </c>
      <c r="D584">
        <v>5126.62</v>
      </c>
      <c r="E584">
        <v>4262</v>
      </c>
      <c r="F584">
        <v>0</v>
      </c>
      <c r="G584">
        <v>0.15689500000000001</v>
      </c>
      <c r="H584">
        <v>0.83698499999999998</v>
      </c>
      <c r="I584">
        <v>0</v>
      </c>
    </row>
    <row r="585" spans="1:9" x14ac:dyDescent="0.25">
      <c r="A585" t="s">
        <v>89</v>
      </c>
      <c r="B585">
        <v>5229.25</v>
      </c>
      <c r="C585">
        <v>5191.42</v>
      </c>
      <c r="D585">
        <v>5131.75</v>
      </c>
      <c r="E585">
        <v>4266.4399999999996</v>
      </c>
      <c r="F585">
        <v>0</v>
      </c>
      <c r="G585">
        <v>0.178454</v>
      </c>
      <c r="H585">
        <v>0.836615</v>
      </c>
      <c r="I585">
        <v>0</v>
      </c>
    </row>
    <row r="586" spans="1:9" x14ac:dyDescent="0.25">
      <c r="A586" t="s">
        <v>89</v>
      </c>
      <c r="B586">
        <v>5225.42</v>
      </c>
      <c r="C586">
        <v>5188.21</v>
      </c>
      <c r="D586">
        <v>5129.1000000000004</v>
      </c>
      <c r="E586">
        <v>4264.83</v>
      </c>
      <c r="F586">
        <v>0</v>
      </c>
      <c r="G586">
        <v>0.147226</v>
      </c>
      <c r="H586">
        <v>0.83174300000000001</v>
      </c>
      <c r="I586">
        <v>0</v>
      </c>
    </row>
    <row r="587" spans="1:9" x14ac:dyDescent="0.25">
      <c r="A587" t="s">
        <v>89</v>
      </c>
      <c r="B587">
        <v>5234.33</v>
      </c>
      <c r="C587">
        <v>5196.12</v>
      </c>
      <c r="D587">
        <v>5132.2</v>
      </c>
      <c r="E587">
        <v>4266.07</v>
      </c>
      <c r="F587">
        <v>0</v>
      </c>
      <c r="G587">
        <v>0.153222</v>
      </c>
      <c r="H587">
        <v>0.83432600000000001</v>
      </c>
      <c r="I587">
        <v>0</v>
      </c>
    </row>
    <row r="588" spans="1:9" x14ac:dyDescent="0.25">
      <c r="A588" t="s">
        <v>89</v>
      </c>
      <c r="B588">
        <v>5236.59</v>
      </c>
      <c r="C588">
        <v>5199.03</v>
      </c>
      <c r="D588">
        <v>5131.01</v>
      </c>
      <c r="E588">
        <v>4264.07</v>
      </c>
      <c r="F588">
        <v>0</v>
      </c>
      <c r="G588">
        <v>0.17601800000000001</v>
      </c>
      <c r="H588">
        <v>0.83502399999999999</v>
      </c>
      <c r="I588">
        <v>0</v>
      </c>
    </row>
    <row r="589" spans="1:9" x14ac:dyDescent="0.25">
      <c r="A589" t="s">
        <v>89</v>
      </c>
      <c r="B589">
        <v>5230.55</v>
      </c>
      <c r="C589">
        <v>5193</v>
      </c>
      <c r="D589">
        <v>5130.25</v>
      </c>
      <c r="E589">
        <v>4263.3100000000004</v>
      </c>
      <c r="F589">
        <v>0</v>
      </c>
      <c r="G589">
        <v>0.178455</v>
      </c>
      <c r="H589">
        <v>0.83664700000000003</v>
      </c>
      <c r="I589">
        <v>0</v>
      </c>
    </row>
    <row r="590" spans="1:9" x14ac:dyDescent="0.25">
      <c r="A590" t="s">
        <v>89</v>
      </c>
      <c r="B590">
        <v>5226.4799999999996</v>
      </c>
      <c r="C590">
        <v>5188.57</v>
      </c>
      <c r="D590">
        <v>5129.16</v>
      </c>
      <c r="E590">
        <v>4263.8100000000004</v>
      </c>
      <c r="F590">
        <v>0</v>
      </c>
      <c r="G590">
        <v>0.16308600000000001</v>
      </c>
      <c r="H590">
        <v>0.83016400000000001</v>
      </c>
      <c r="I590">
        <v>0</v>
      </c>
    </row>
    <row r="591" spans="1:9" x14ac:dyDescent="0.25">
      <c r="A591" t="s">
        <v>89</v>
      </c>
      <c r="B591">
        <v>5233.6899999999996</v>
      </c>
      <c r="C591">
        <v>5195.8999999999996</v>
      </c>
      <c r="D591">
        <v>5132.08</v>
      </c>
      <c r="E591">
        <v>4265.2</v>
      </c>
      <c r="F591">
        <v>0</v>
      </c>
      <c r="G591">
        <v>0.147616</v>
      </c>
      <c r="H591">
        <v>0.85903799999999997</v>
      </c>
      <c r="I591">
        <v>0</v>
      </c>
    </row>
    <row r="592" spans="1:9" x14ac:dyDescent="0.25">
      <c r="A592" t="s">
        <v>89</v>
      </c>
      <c r="B592">
        <v>5225.3500000000004</v>
      </c>
      <c r="C592">
        <v>5187.54</v>
      </c>
      <c r="D592">
        <v>5127.8100000000004</v>
      </c>
      <c r="E592">
        <v>4262.8500000000004</v>
      </c>
      <c r="F592">
        <v>0</v>
      </c>
      <c r="G592">
        <v>0.147869</v>
      </c>
      <c r="H592">
        <v>0.836677</v>
      </c>
      <c r="I592">
        <v>0</v>
      </c>
    </row>
    <row r="593" spans="1:9" x14ac:dyDescent="0.25">
      <c r="A593" t="s">
        <v>89</v>
      </c>
      <c r="B593">
        <v>5229.51</v>
      </c>
      <c r="C593">
        <v>5191.95</v>
      </c>
      <c r="D593">
        <v>5129.55</v>
      </c>
      <c r="E593">
        <v>4263.2</v>
      </c>
      <c r="F593">
        <v>0</v>
      </c>
      <c r="G593">
        <v>0.178456</v>
      </c>
      <c r="H593">
        <v>0.837036</v>
      </c>
      <c r="I593">
        <v>0</v>
      </c>
    </row>
    <row r="594" spans="1:9" x14ac:dyDescent="0.25">
      <c r="A594" t="s">
        <v>89</v>
      </c>
      <c r="B594">
        <v>5237</v>
      </c>
      <c r="C594">
        <v>5199.49</v>
      </c>
      <c r="D594">
        <v>5132.6000000000004</v>
      </c>
      <c r="E594">
        <v>4265.03</v>
      </c>
      <c r="F594">
        <v>0</v>
      </c>
      <c r="G594">
        <v>0.159909</v>
      </c>
      <c r="H594">
        <v>0.83702799999999999</v>
      </c>
      <c r="I594">
        <v>0</v>
      </c>
    </row>
    <row r="595" spans="1:9" x14ac:dyDescent="0.25">
      <c r="A595" t="s">
        <v>89</v>
      </c>
      <c r="B595">
        <v>5244.04</v>
      </c>
      <c r="C595">
        <v>5206</v>
      </c>
      <c r="D595">
        <v>5134.3500000000004</v>
      </c>
      <c r="E595">
        <v>4265.66</v>
      </c>
      <c r="F595">
        <v>0</v>
      </c>
      <c r="G595">
        <v>0.15453500000000001</v>
      </c>
      <c r="H595">
        <v>0.83704699999999999</v>
      </c>
      <c r="I595">
        <v>0</v>
      </c>
    </row>
    <row r="596" spans="1:9" x14ac:dyDescent="0.25">
      <c r="A596" t="s">
        <v>89</v>
      </c>
      <c r="B596">
        <v>5235.74</v>
      </c>
      <c r="C596">
        <v>5197.55</v>
      </c>
      <c r="D596">
        <v>5133.1400000000003</v>
      </c>
      <c r="E596">
        <v>4266.04</v>
      </c>
      <c r="F596">
        <v>0</v>
      </c>
      <c r="G596">
        <v>0.1474</v>
      </c>
      <c r="H596">
        <v>0.837005</v>
      </c>
      <c r="I596">
        <v>0</v>
      </c>
    </row>
    <row r="597" spans="1:9" x14ac:dyDescent="0.25">
      <c r="A597" t="s">
        <v>89</v>
      </c>
      <c r="B597">
        <v>5228.53</v>
      </c>
      <c r="C597">
        <v>5190.97</v>
      </c>
      <c r="D597">
        <v>5129.03</v>
      </c>
      <c r="E597">
        <v>4263.82</v>
      </c>
      <c r="F597">
        <v>0</v>
      </c>
      <c r="G597">
        <v>0.17851300000000001</v>
      </c>
      <c r="H597">
        <v>0.86886099999999999</v>
      </c>
      <c r="I597">
        <v>0</v>
      </c>
    </row>
    <row r="598" spans="1:9" x14ac:dyDescent="0.25">
      <c r="A598" t="s">
        <v>89</v>
      </c>
      <c r="B598">
        <v>5228.63</v>
      </c>
      <c r="C598">
        <v>5191.24</v>
      </c>
      <c r="D598">
        <v>5129.7700000000004</v>
      </c>
      <c r="E598">
        <v>4263.21</v>
      </c>
      <c r="F598">
        <v>0</v>
      </c>
      <c r="G598">
        <v>0.14855699999999999</v>
      </c>
      <c r="H598">
        <v>0.86890100000000003</v>
      </c>
      <c r="I598">
        <v>0</v>
      </c>
    </row>
    <row r="599" spans="1:9" x14ac:dyDescent="0.25">
      <c r="A599" t="s">
        <v>89</v>
      </c>
      <c r="B599">
        <v>5242.16</v>
      </c>
      <c r="C599">
        <v>5205.37</v>
      </c>
      <c r="D599">
        <v>5136.03</v>
      </c>
      <c r="E599">
        <v>4266.04</v>
      </c>
      <c r="F599">
        <v>0</v>
      </c>
      <c r="G599">
        <v>0.178456</v>
      </c>
      <c r="H599">
        <v>0.83699100000000004</v>
      </c>
      <c r="I599">
        <v>0</v>
      </c>
    </row>
    <row r="600" spans="1:9" x14ac:dyDescent="0.25">
      <c r="A600" t="s">
        <v>89</v>
      </c>
      <c r="B600">
        <v>5241.99</v>
      </c>
      <c r="C600">
        <v>5202.42</v>
      </c>
      <c r="D600">
        <v>5132.49</v>
      </c>
      <c r="E600">
        <v>4264.92</v>
      </c>
      <c r="F600">
        <v>0</v>
      </c>
      <c r="G600">
        <v>0.178454</v>
      </c>
      <c r="H600">
        <v>0.83693799999999996</v>
      </c>
      <c r="I600">
        <v>0</v>
      </c>
    </row>
    <row r="601" spans="1:9" x14ac:dyDescent="0.25">
      <c r="A601" t="s">
        <v>89</v>
      </c>
      <c r="B601">
        <v>5246.03</v>
      </c>
      <c r="C601">
        <v>5208.99</v>
      </c>
      <c r="D601">
        <v>5138.87</v>
      </c>
      <c r="E601">
        <v>4266.26</v>
      </c>
      <c r="F601">
        <v>0</v>
      </c>
      <c r="G601">
        <v>0.178455</v>
      </c>
      <c r="H601">
        <v>0.83692900000000003</v>
      </c>
      <c r="I601">
        <v>0</v>
      </c>
    </row>
    <row r="602" spans="1:9" x14ac:dyDescent="0.25">
      <c r="A602" t="s">
        <v>89</v>
      </c>
      <c r="B602">
        <v>5241.28</v>
      </c>
      <c r="C602">
        <v>5204.0600000000004</v>
      </c>
      <c r="D602">
        <v>5136.13</v>
      </c>
      <c r="E602">
        <v>4265.53</v>
      </c>
      <c r="F602">
        <v>0</v>
      </c>
      <c r="G602">
        <v>0.15029100000000001</v>
      </c>
      <c r="H602">
        <v>0.83701199999999998</v>
      </c>
      <c r="I602">
        <v>0</v>
      </c>
    </row>
    <row r="603" spans="1:9" x14ac:dyDescent="0.25">
      <c r="A603" t="s">
        <v>89</v>
      </c>
      <c r="B603">
        <v>5243.89</v>
      </c>
      <c r="C603">
        <v>5207.91</v>
      </c>
      <c r="D603">
        <v>5137.4799999999996</v>
      </c>
      <c r="E603">
        <v>4265.3900000000003</v>
      </c>
      <c r="F603">
        <v>0</v>
      </c>
      <c r="G603">
        <v>0.175925</v>
      </c>
      <c r="H603">
        <v>0.83589800000000003</v>
      </c>
      <c r="I603">
        <v>0</v>
      </c>
    </row>
    <row r="604" spans="1:9" x14ac:dyDescent="0.25">
      <c r="A604" t="s">
        <v>89</v>
      </c>
      <c r="B604">
        <v>5243.19</v>
      </c>
      <c r="C604">
        <v>5206.51</v>
      </c>
      <c r="D604">
        <v>5137.9399999999996</v>
      </c>
      <c r="E604">
        <v>4266.3100000000004</v>
      </c>
      <c r="F604">
        <v>0</v>
      </c>
      <c r="G604">
        <v>0.167852</v>
      </c>
      <c r="H604">
        <v>0.83704000000000001</v>
      </c>
      <c r="I604">
        <v>0</v>
      </c>
    </row>
    <row r="605" spans="1:9" x14ac:dyDescent="0.25">
      <c r="A605" t="s">
        <v>89</v>
      </c>
      <c r="B605">
        <v>5243.35</v>
      </c>
      <c r="C605">
        <v>5205.83</v>
      </c>
      <c r="D605">
        <v>5135.6000000000004</v>
      </c>
      <c r="E605">
        <v>4263.7700000000004</v>
      </c>
      <c r="F605">
        <v>0</v>
      </c>
      <c r="G605">
        <v>0.17845800000000001</v>
      </c>
      <c r="H605">
        <v>0.83618899999999996</v>
      </c>
      <c r="I605">
        <v>0</v>
      </c>
    </row>
    <row r="606" spans="1:9" x14ac:dyDescent="0.25">
      <c r="A606" t="s">
        <v>89</v>
      </c>
      <c r="B606">
        <v>5247.76</v>
      </c>
      <c r="C606">
        <v>5209.18</v>
      </c>
      <c r="D606">
        <v>5136.9399999999996</v>
      </c>
      <c r="E606">
        <v>4264.92</v>
      </c>
      <c r="F606">
        <v>0</v>
      </c>
      <c r="G606">
        <v>0.17388500000000001</v>
      </c>
      <c r="H606">
        <v>0.83685900000000002</v>
      </c>
      <c r="I606">
        <v>0</v>
      </c>
    </row>
    <row r="607" spans="1:9" x14ac:dyDescent="0.25">
      <c r="A607" t="s">
        <v>89</v>
      </c>
      <c r="B607">
        <v>5243.31</v>
      </c>
      <c r="C607">
        <v>5204.84</v>
      </c>
      <c r="D607">
        <v>5134.42</v>
      </c>
      <c r="E607">
        <v>4262.95</v>
      </c>
      <c r="F607">
        <v>0</v>
      </c>
      <c r="G607">
        <v>0.154171</v>
      </c>
      <c r="H607">
        <v>0.83650999999999998</v>
      </c>
      <c r="I607">
        <v>0</v>
      </c>
    </row>
    <row r="608" spans="1:9" x14ac:dyDescent="0.25">
      <c r="A608" t="s">
        <v>89</v>
      </c>
      <c r="B608">
        <v>5242.8599999999997</v>
      </c>
      <c r="C608">
        <v>5206.04</v>
      </c>
      <c r="D608">
        <v>5136.4399999999996</v>
      </c>
      <c r="E608">
        <v>4264.6899999999996</v>
      </c>
      <c r="F608">
        <v>0</v>
      </c>
      <c r="G608">
        <v>0.17847099999999999</v>
      </c>
      <c r="H608">
        <v>0.83643500000000004</v>
      </c>
      <c r="I608">
        <v>0</v>
      </c>
    </row>
    <row r="609" spans="1:25" x14ac:dyDescent="0.25">
      <c r="A609" t="s">
        <v>89</v>
      </c>
      <c r="B609">
        <v>5238.8900000000003</v>
      </c>
      <c r="C609">
        <v>5201.13</v>
      </c>
      <c r="D609">
        <v>5131.58</v>
      </c>
      <c r="E609">
        <v>4263.8999999999996</v>
      </c>
      <c r="F609">
        <v>0</v>
      </c>
      <c r="G609">
        <v>0.148641</v>
      </c>
      <c r="H609">
        <v>0.83705099999999999</v>
      </c>
      <c r="I609">
        <v>0</v>
      </c>
    </row>
    <row r="610" spans="1:25" x14ac:dyDescent="0.25">
      <c r="A610" t="s">
        <v>89</v>
      </c>
      <c r="B610">
        <v>5243.97</v>
      </c>
      <c r="C610">
        <v>5206.87</v>
      </c>
      <c r="D610">
        <v>5136.37</v>
      </c>
      <c r="E610">
        <v>4264.24</v>
      </c>
      <c r="F610">
        <v>0</v>
      </c>
      <c r="G610">
        <v>0.178454</v>
      </c>
      <c r="H610">
        <v>0.83699199999999996</v>
      </c>
      <c r="I610">
        <v>0</v>
      </c>
    </row>
    <row r="611" spans="1:25" x14ac:dyDescent="0.25">
      <c r="A611" t="s">
        <v>89</v>
      </c>
      <c r="B611">
        <v>5241.49</v>
      </c>
      <c r="C611">
        <v>5204.62</v>
      </c>
      <c r="D611">
        <v>5135.72</v>
      </c>
      <c r="E611">
        <v>4265.25</v>
      </c>
      <c r="F611">
        <v>0</v>
      </c>
      <c r="G611">
        <v>0.178454</v>
      </c>
      <c r="H611">
        <v>0.83702500000000002</v>
      </c>
      <c r="I611">
        <v>0</v>
      </c>
    </row>
    <row r="612" spans="1:25" x14ac:dyDescent="0.25">
      <c r="A612" t="s">
        <v>89</v>
      </c>
      <c r="B612">
        <v>5244.81</v>
      </c>
      <c r="C612">
        <v>5206.8900000000003</v>
      </c>
      <c r="D612">
        <v>5136.6000000000004</v>
      </c>
      <c r="E612">
        <v>4264.18</v>
      </c>
      <c r="F612">
        <v>0</v>
      </c>
      <c r="G612">
        <v>0.118766</v>
      </c>
      <c r="H612">
        <v>0.83593099999999998</v>
      </c>
      <c r="I612">
        <v>0</v>
      </c>
    </row>
    <row r="613" spans="1:25" x14ac:dyDescent="0.25">
      <c r="A613" t="s">
        <v>89</v>
      </c>
      <c r="B613">
        <v>5245.55</v>
      </c>
      <c r="C613">
        <v>5208.3999999999996</v>
      </c>
      <c r="D613">
        <v>5137.09</v>
      </c>
      <c r="E613">
        <v>4265.6899999999996</v>
      </c>
      <c r="F613">
        <v>0</v>
      </c>
      <c r="G613">
        <v>0.178454</v>
      </c>
      <c r="H613">
        <v>0.83705300000000005</v>
      </c>
      <c r="I613">
        <v>0</v>
      </c>
    </row>
    <row r="614" spans="1:25" x14ac:dyDescent="0.25">
      <c r="A614" t="s">
        <v>89</v>
      </c>
      <c r="B614">
        <v>5243.4</v>
      </c>
      <c r="C614">
        <v>5206.3999999999996</v>
      </c>
      <c r="D614">
        <v>5136.0600000000004</v>
      </c>
      <c r="E614">
        <v>4264.1400000000003</v>
      </c>
      <c r="F614">
        <v>0</v>
      </c>
      <c r="G614">
        <v>0.14710300000000001</v>
      </c>
      <c r="H614">
        <v>0.83697699999999997</v>
      </c>
      <c r="I614">
        <v>0</v>
      </c>
    </row>
    <row r="615" spans="1:25" x14ac:dyDescent="0.25">
      <c r="A615" t="s">
        <v>89</v>
      </c>
      <c r="B615">
        <v>5247.7</v>
      </c>
      <c r="C615">
        <v>5210.03</v>
      </c>
      <c r="D615">
        <v>5140.24</v>
      </c>
      <c r="E615">
        <v>4268.29</v>
      </c>
      <c r="F615">
        <v>0</v>
      </c>
      <c r="G615">
        <v>0.14761299999999999</v>
      </c>
      <c r="H615">
        <v>0.83693899999999999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5238.7700000000004</v>
      </c>
      <c r="C616">
        <v>5200.97</v>
      </c>
      <c r="D616">
        <v>5132.57</v>
      </c>
      <c r="E616">
        <v>4265.75</v>
      </c>
      <c r="F616">
        <v>0</v>
      </c>
      <c r="G616">
        <v>0.178455</v>
      </c>
      <c r="H616">
        <v>0.83610799999999996</v>
      </c>
      <c r="I616">
        <v>0</v>
      </c>
      <c r="R616">
        <f>AVERAGE(B567:B616)</f>
        <v>5237.933</v>
      </c>
      <c r="S616">
        <f>AVERAGE(C567:C616)</f>
        <v>5200.3581999999988</v>
      </c>
      <c r="U616">
        <f>_xlfn.VAR.P(B567:B616)</f>
        <v>57.365981000000431</v>
      </c>
      <c r="V616">
        <f>_xlfn.VAR.P(C567:C616)</f>
        <v>57.433174760000185</v>
      </c>
      <c r="X616">
        <f>1.96*SQRT(U616)/50</f>
        <v>0.29690210683631174</v>
      </c>
      <c r="Y616">
        <f>1.96*SQRT(V616)/50</f>
        <v>0.29707593921959868</v>
      </c>
    </row>
    <row r="617" spans="1:25" x14ac:dyDescent="0.25">
      <c r="A617" t="s">
        <v>89</v>
      </c>
      <c r="B617">
        <v>261982.9166</v>
      </c>
      <c r="C617" t="s">
        <v>36</v>
      </c>
    </row>
    <row r="618" spans="1:25" x14ac:dyDescent="0.25">
      <c r="A618" t="s">
        <v>90</v>
      </c>
      <c r="B618">
        <v>5026.1099999999997</v>
      </c>
      <c r="C618">
        <v>4988.6899999999996</v>
      </c>
      <c r="D618">
        <v>4920.47</v>
      </c>
      <c r="E618">
        <v>4052.66</v>
      </c>
      <c r="F618">
        <v>0</v>
      </c>
      <c r="G618">
        <v>0.178454</v>
      </c>
      <c r="H618">
        <v>0.83661399999999997</v>
      </c>
      <c r="I618">
        <v>0</v>
      </c>
    </row>
    <row r="619" spans="1:25" x14ac:dyDescent="0.25">
      <c r="A619" t="s">
        <v>90</v>
      </c>
      <c r="B619">
        <v>5023.0600000000004</v>
      </c>
      <c r="C619">
        <v>4986.18</v>
      </c>
      <c r="D619">
        <v>4921.3500000000004</v>
      </c>
      <c r="E619">
        <v>4055.09</v>
      </c>
      <c r="F619">
        <v>0</v>
      </c>
      <c r="G619">
        <v>0.178456</v>
      </c>
      <c r="H619">
        <v>0.83702699999999997</v>
      </c>
      <c r="I619">
        <v>0</v>
      </c>
    </row>
    <row r="620" spans="1:25" x14ac:dyDescent="0.25">
      <c r="A620" t="s">
        <v>90</v>
      </c>
      <c r="B620">
        <v>5030.54</v>
      </c>
      <c r="C620">
        <v>4994.3500000000004</v>
      </c>
      <c r="D620">
        <v>4927.3100000000004</v>
      </c>
      <c r="E620">
        <v>4055.37</v>
      </c>
      <c r="F620">
        <v>0</v>
      </c>
      <c r="G620">
        <v>0.15237500000000001</v>
      </c>
      <c r="H620">
        <v>0.83574499999999996</v>
      </c>
      <c r="I620">
        <v>0</v>
      </c>
    </row>
    <row r="621" spans="1:25" x14ac:dyDescent="0.25">
      <c r="A621" t="s">
        <v>90</v>
      </c>
      <c r="B621">
        <v>5024.82</v>
      </c>
      <c r="C621">
        <v>4987.8900000000003</v>
      </c>
      <c r="D621">
        <v>4921.0600000000004</v>
      </c>
      <c r="E621">
        <v>4054.26</v>
      </c>
      <c r="F621">
        <v>0</v>
      </c>
      <c r="G621">
        <v>0.165905</v>
      </c>
      <c r="H621">
        <v>0.83500099999999999</v>
      </c>
      <c r="I621">
        <v>0</v>
      </c>
    </row>
    <row r="622" spans="1:25" x14ac:dyDescent="0.25">
      <c r="A622" t="s">
        <v>90</v>
      </c>
      <c r="B622">
        <v>5030.76</v>
      </c>
      <c r="C622">
        <v>4994.71</v>
      </c>
      <c r="D622">
        <v>4924.33</v>
      </c>
      <c r="E622">
        <v>4052.97</v>
      </c>
      <c r="F622">
        <v>0</v>
      </c>
      <c r="G622">
        <v>0.16808500000000001</v>
      </c>
      <c r="H622">
        <v>0.83665299999999998</v>
      </c>
      <c r="I622">
        <v>0</v>
      </c>
    </row>
    <row r="623" spans="1:25" x14ac:dyDescent="0.25">
      <c r="A623" t="s">
        <v>90</v>
      </c>
      <c r="B623">
        <v>5023.09</v>
      </c>
      <c r="C623">
        <v>4985.7299999999996</v>
      </c>
      <c r="D623">
        <v>4919.01</v>
      </c>
      <c r="E623">
        <v>4050.46</v>
      </c>
      <c r="F623">
        <v>0</v>
      </c>
      <c r="G623">
        <v>0.178476</v>
      </c>
      <c r="H623">
        <v>0.83662499999999995</v>
      </c>
      <c r="I623">
        <v>0</v>
      </c>
    </row>
    <row r="624" spans="1:25" x14ac:dyDescent="0.25">
      <c r="A624" t="s">
        <v>90</v>
      </c>
      <c r="B624">
        <v>5030.6499999999996</v>
      </c>
      <c r="C624">
        <v>4992.83</v>
      </c>
      <c r="D624">
        <v>4920.1400000000003</v>
      </c>
      <c r="E624">
        <v>4050.11</v>
      </c>
      <c r="F624">
        <v>0</v>
      </c>
      <c r="G624">
        <v>0.14899000000000001</v>
      </c>
      <c r="H624">
        <v>0.83506000000000002</v>
      </c>
      <c r="I624">
        <v>0</v>
      </c>
    </row>
    <row r="625" spans="1:9" x14ac:dyDescent="0.25">
      <c r="A625" t="s">
        <v>90</v>
      </c>
      <c r="B625">
        <v>5036.24</v>
      </c>
      <c r="C625">
        <v>4998.47</v>
      </c>
      <c r="D625">
        <v>4922.07</v>
      </c>
      <c r="E625">
        <v>4052.54</v>
      </c>
      <c r="F625">
        <v>0</v>
      </c>
      <c r="G625">
        <v>0.178456</v>
      </c>
      <c r="H625">
        <v>0.83449099999999998</v>
      </c>
      <c r="I625">
        <v>0</v>
      </c>
    </row>
    <row r="626" spans="1:9" x14ac:dyDescent="0.25">
      <c r="A626" t="s">
        <v>90</v>
      </c>
      <c r="B626">
        <v>5036.83</v>
      </c>
      <c r="C626">
        <v>4999.17</v>
      </c>
      <c r="D626">
        <v>4919.93</v>
      </c>
      <c r="E626">
        <v>4051.4</v>
      </c>
      <c r="F626">
        <v>0</v>
      </c>
      <c r="G626">
        <v>0.14710500000000001</v>
      </c>
      <c r="H626">
        <v>0.83690399999999998</v>
      </c>
      <c r="I626">
        <v>0</v>
      </c>
    </row>
    <row r="627" spans="1:9" x14ac:dyDescent="0.25">
      <c r="A627" t="s">
        <v>90</v>
      </c>
      <c r="B627">
        <v>5038.71</v>
      </c>
      <c r="C627">
        <v>5000.9399999999996</v>
      </c>
      <c r="D627">
        <v>4922.8599999999997</v>
      </c>
      <c r="E627">
        <v>4052.64</v>
      </c>
      <c r="F627">
        <v>0</v>
      </c>
      <c r="G627">
        <v>0.14746000000000001</v>
      </c>
      <c r="H627">
        <v>0.83703499999999997</v>
      </c>
      <c r="I627">
        <v>0</v>
      </c>
    </row>
    <row r="628" spans="1:9" x14ac:dyDescent="0.25">
      <c r="A628" t="s">
        <v>90</v>
      </c>
      <c r="B628">
        <v>5041.8999999999996</v>
      </c>
      <c r="C628">
        <v>5004.13</v>
      </c>
      <c r="D628">
        <v>4922</v>
      </c>
      <c r="E628">
        <v>4052.26</v>
      </c>
      <c r="F628">
        <v>0</v>
      </c>
      <c r="G628">
        <v>0.147201</v>
      </c>
      <c r="H628">
        <v>0.83462700000000001</v>
      </c>
      <c r="I628">
        <v>0</v>
      </c>
    </row>
    <row r="629" spans="1:9" x14ac:dyDescent="0.25">
      <c r="A629" t="s">
        <v>90</v>
      </c>
      <c r="B629">
        <v>5032.8</v>
      </c>
      <c r="C629">
        <v>4994.71</v>
      </c>
      <c r="D629">
        <v>4922.63</v>
      </c>
      <c r="E629">
        <v>4053.58</v>
      </c>
      <c r="F629">
        <v>0</v>
      </c>
      <c r="G629">
        <v>0.178454</v>
      </c>
      <c r="H629">
        <v>0.83700799999999997</v>
      </c>
      <c r="I629">
        <v>0</v>
      </c>
    </row>
    <row r="630" spans="1:9" x14ac:dyDescent="0.25">
      <c r="A630" t="s">
        <v>90</v>
      </c>
      <c r="B630">
        <v>5022.7700000000004</v>
      </c>
      <c r="C630">
        <v>4985.58</v>
      </c>
      <c r="D630">
        <v>4917.3100000000004</v>
      </c>
      <c r="E630">
        <v>4049.62</v>
      </c>
      <c r="F630">
        <v>0</v>
      </c>
      <c r="G630">
        <v>0.147893</v>
      </c>
      <c r="H630">
        <v>0.83688300000000004</v>
      </c>
      <c r="I630">
        <v>0</v>
      </c>
    </row>
    <row r="631" spans="1:9" x14ac:dyDescent="0.25">
      <c r="A631" t="s">
        <v>90</v>
      </c>
      <c r="B631">
        <v>5011.1400000000003</v>
      </c>
      <c r="C631">
        <v>4974.09</v>
      </c>
      <c r="D631">
        <v>4914.63</v>
      </c>
      <c r="E631">
        <v>4048.79</v>
      </c>
      <c r="F631">
        <v>0</v>
      </c>
      <c r="G631">
        <v>0.178481</v>
      </c>
      <c r="H631">
        <v>0.83616299999999999</v>
      </c>
      <c r="I631">
        <v>0</v>
      </c>
    </row>
    <row r="632" spans="1:9" x14ac:dyDescent="0.25">
      <c r="A632" t="s">
        <v>90</v>
      </c>
      <c r="B632">
        <v>5014.3900000000003</v>
      </c>
      <c r="C632">
        <v>4976.32</v>
      </c>
      <c r="D632">
        <v>4917.83</v>
      </c>
      <c r="E632">
        <v>4052.85</v>
      </c>
      <c r="F632">
        <v>0</v>
      </c>
      <c r="G632">
        <v>0.16420599999999999</v>
      </c>
      <c r="H632">
        <v>0.83581099999999997</v>
      </c>
      <c r="I632">
        <v>0</v>
      </c>
    </row>
    <row r="633" spans="1:9" x14ac:dyDescent="0.25">
      <c r="A633" t="s">
        <v>90</v>
      </c>
      <c r="B633">
        <v>5011.71</v>
      </c>
      <c r="C633">
        <v>4973.9799999999996</v>
      </c>
      <c r="D633">
        <v>4916.3</v>
      </c>
      <c r="E633">
        <v>4050.78</v>
      </c>
      <c r="F633">
        <v>0</v>
      </c>
      <c r="G633">
        <v>0.154499</v>
      </c>
      <c r="H633">
        <v>0.835951</v>
      </c>
      <c r="I633">
        <v>0</v>
      </c>
    </row>
    <row r="634" spans="1:9" x14ac:dyDescent="0.25">
      <c r="A634" t="s">
        <v>90</v>
      </c>
      <c r="B634">
        <v>5010.8599999999997</v>
      </c>
      <c r="C634">
        <v>4973.49</v>
      </c>
      <c r="D634">
        <v>4916.8100000000004</v>
      </c>
      <c r="E634">
        <v>4052.03</v>
      </c>
      <c r="F634">
        <v>0</v>
      </c>
      <c r="G634">
        <v>0.14724300000000001</v>
      </c>
      <c r="H634">
        <v>0.83671700000000004</v>
      </c>
      <c r="I634">
        <v>0</v>
      </c>
    </row>
    <row r="635" spans="1:9" x14ac:dyDescent="0.25">
      <c r="A635" t="s">
        <v>90</v>
      </c>
      <c r="B635">
        <v>5014.12</v>
      </c>
      <c r="C635">
        <v>4978.3</v>
      </c>
      <c r="D635">
        <v>4920.33</v>
      </c>
      <c r="E635">
        <v>4054.44</v>
      </c>
      <c r="F635">
        <v>0</v>
      </c>
      <c r="G635">
        <v>0.150225</v>
      </c>
      <c r="H635">
        <v>0.83515099999999998</v>
      </c>
      <c r="I635">
        <v>0</v>
      </c>
    </row>
    <row r="636" spans="1:9" x14ac:dyDescent="0.25">
      <c r="A636" t="s">
        <v>90</v>
      </c>
      <c r="B636">
        <v>5009.43</v>
      </c>
      <c r="C636">
        <v>4973.12</v>
      </c>
      <c r="D636">
        <v>4914.68</v>
      </c>
      <c r="E636">
        <v>4049.4</v>
      </c>
      <c r="F636">
        <v>0</v>
      </c>
      <c r="G636">
        <v>0.17848</v>
      </c>
      <c r="H636">
        <v>0.83686400000000005</v>
      </c>
      <c r="I636">
        <v>0</v>
      </c>
    </row>
    <row r="637" spans="1:9" x14ac:dyDescent="0.25">
      <c r="A637" t="s">
        <v>90</v>
      </c>
      <c r="B637">
        <v>5013.4399999999996</v>
      </c>
      <c r="C637">
        <v>4976.63</v>
      </c>
      <c r="D637">
        <v>4919.01</v>
      </c>
      <c r="E637">
        <v>4053.27</v>
      </c>
      <c r="F637">
        <v>0</v>
      </c>
      <c r="G637">
        <v>0.178457</v>
      </c>
      <c r="H637">
        <v>0.83622600000000002</v>
      </c>
      <c r="I637">
        <v>0</v>
      </c>
    </row>
    <row r="638" spans="1:9" x14ac:dyDescent="0.25">
      <c r="A638" t="s">
        <v>90</v>
      </c>
      <c r="B638">
        <v>5014.71</v>
      </c>
      <c r="C638">
        <v>4977.63</v>
      </c>
      <c r="D638">
        <v>4917.8100000000004</v>
      </c>
      <c r="E638">
        <v>4052.06</v>
      </c>
      <c r="F638">
        <v>0</v>
      </c>
      <c r="G638">
        <v>0.14815200000000001</v>
      </c>
      <c r="H638">
        <v>0.83687100000000003</v>
      </c>
      <c r="I638">
        <v>0</v>
      </c>
    </row>
    <row r="639" spans="1:9" x14ac:dyDescent="0.25">
      <c r="A639" t="s">
        <v>90</v>
      </c>
      <c r="B639">
        <v>5015.9399999999996</v>
      </c>
      <c r="C639">
        <v>4979.25</v>
      </c>
      <c r="D639">
        <v>4919.87</v>
      </c>
      <c r="E639">
        <v>4053.76</v>
      </c>
      <c r="F639">
        <v>0</v>
      </c>
      <c r="G639">
        <v>0.148509</v>
      </c>
      <c r="H639">
        <v>0.83590699999999996</v>
      </c>
      <c r="I639">
        <v>0</v>
      </c>
    </row>
    <row r="640" spans="1:9" x14ac:dyDescent="0.25">
      <c r="A640" t="s">
        <v>90</v>
      </c>
      <c r="B640">
        <v>5016.29</v>
      </c>
      <c r="C640">
        <v>4978.67</v>
      </c>
      <c r="D640">
        <v>4918.49</v>
      </c>
      <c r="E640">
        <v>4053.02</v>
      </c>
      <c r="F640">
        <v>0</v>
      </c>
      <c r="G640">
        <v>0.17846600000000001</v>
      </c>
      <c r="H640">
        <v>0.83699599999999996</v>
      </c>
      <c r="I640">
        <v>0</v>
      </c>
    </row>
    <row r="641" spans="1:9" x14ac:dyDescent="0.25">
      <c r="A641" t="s">
        <v>90</v>
      </c>
      <c r="B641">
        <v>5013.66</v>
      </c>
      <c r="C641">
        <v>4975.3100000000004</v>
      </c>
      <c r="D641">
        <v>4916.03</v>
      </c>
      <c r="E641">
        <v>4051.27</v>
      </c>
      <c r="F641">
        <v>0</v>
      </c>
      <c r="G641">
        <v>0.126281</v>
      </c>
      <c r="H641">
        <v>0.837032</v>
      </c>
      <c r="I641">
        <v>0</v>
      </c>
    </row>
    <row r="642" spans="1:9" x14ac:dyDescent="0.25">
      <c r="A642" t="s">
        <v>90</v>
      </c>
      <c r="B642">
        <v>5014.96</v>
      </c>
      <c r="C642">
        <v>4977.46</v>
      </c>
      <c r="D642">
        <v>4917.9799999999996</v>
      </c>
      <c r="E642">
        <v>4051.95</v>
      </c>
      <c r="F642">
        <v>0</v>
      </c>
      <c r="G642">
        <v>0.178485</v>
      </c>
      <c r="H642">
        <v>0.83637899999999998</v>
      </c>
      <c r="I642">
        <v>0</v>
      </c>
    </row>
    <row r="643" spans="1:9" x14ac:dyDescent="0.25">
      <c r="A643" t="s">
        <v>90</v>
      </c>
      <c r="B643">
        <v>5012.24</v>
      </c>
      <c r="C643">
        <v>4975.41</v>
      </c>
      <c r="D643">
        <v>4917.37</v>
      </c>
      <c r="E643">
        <v>4052.71</v>
      </c>
      <c r="F643">
        <v>0</v>
      </c>
      <c r="G643">
        <v>0.178456</v>
      </c>
      <c r="H643">
        <v>0.83705099999999999</v>
      </c>
      <c r="I643">
        <v>0</v>
      </c>
    </row>
    <row r="644" spans="1:9" x14ac:dyDescent="0.25">
      <c r="A644" t="s">
        <v>90</v>
      </c>
      <c r="B644">
        <v>5019.84</v>
      </c>
      <c r="C644">
        <v>4982.7299999999996</v>
      </c>
      <c r="D644">
        <v>4923.28</v>
      </c>
      <c r="E644">
        <v>4056.76</v>
      </c>
      <c r="F644">
        <v>0</v>
      </c>
      <c r="G644">
        <v>0.178454</v>
      </c>
      <c r="H644">
        <v>0.83616699999999999</v>
      </c>
      <c r="I644">
        <v>0</v>
      </c>
    </row>
    <row r="645" spans="1:9" x14ac:dyDescent="0.25">
      <c r="A645" t="s">
        <v>90</v>
      </c>
      <c r="B645">
        <v>5017.28</v>
      </c>
      <c r="C645">
        <v>4979.5600000000004</v>
      </c>
      <c r="D645">
        <v>4919.21</v>
      </c>
      <c r="E645">
        <v>4053.85</v>
      </c>
      <c r="F645">
        <v>0</v>
      </c>
      <c r="G645">
        <v>0.17847399999999999</v>
      </c>
      <c r="H645">
        <v>0.83705099999999999</v>
      </c>
      <c r="I645">
        <v>0</v>
      </c>
    </row>
    <row r="646" spans="1:9" x14ac:dyDescent="0.25">
      <c r="A646" t="s">
        <v>90</v>
      </c>
      <c r="B646">
        <v>5017.75</v>
      </c>
      <c r="C646">
        <v>4981.41</v>
      </c>
      <c r="D646">
        <v>4921.04</v>
      </c>
      <c r="E646">
        <v>4054.82</v>
      </c>
      <c r="F646">
        <v>0</v>
      </c>
      <c r="G646">
        <v>0.178454</v>
      </c>
      <c r="H646">
        <v>0.83699400000000002</v>
      </c>
      <c r="I646">
        <v>0</v>
      </c>
    </row>
    <row r="647" spans="1:9" x14ac:dyDescent="0.25">
      <c r="A647" t="s">
        <v>90</v>
      </c>
      <c r="B647">
        <v>5025.7</v>
      </c>
      <c r="C647">
        <v>4987.38</v>
      </c>
      <c r="D647">
        <v>4921.51</v>
      </c>
      <c r="E647">
        <v>4053.22</v>
      </c>
      <c r="F647">
        <v>0</v>
      </c>
      <c r="G647">
        <v>0.14838200000000001</v>
      </c>
      <c r="H647">
        <v>0.83696099999999996</v>
      </c>
      <c r="I647">
        <v>0</v>
      </c>
    </row>
    <row r="648" spans="1:9" x14ac:dyDescent="0.25">
      <c r="A648" t="s">
        <v>90</v>
      </c>
      <c r="B648">
        <v>5028.6000000000004</v>
      </c>
      <c r="C648">
        <v>4990.2700000000004</v>
      </c>
      <c r="D648">
        <v>4924.88</v>
      </c>
      <c r="E648">
        <v>4054.34</v>
      </c>
      <c r="F648">
        <v>0</v>
      </c>
      <c r="G648">
        <v>0.14821899999999999</v>
      </c>
      <c r="H648">
        <v>0.83956399999999998</v>
      </c>
      <c r="I648">
        <v>0</v>
      </c>
    </row>
    <row r="649" spans="1:9" x14ac:dyDescent="0.25">
      <c r="A649" t="s">
        <v>90</v>
      </c>
      <c r="B649">
        <v>5029.3900000000003</v>
      </c>
      <c r="C649">
        <v>4991.47</v>
      </c>
      <c r="D649">
        <v>4921.43</v>
      </c>
      <c r="E649">
        <v>4051.05</v>
      </c>
      <c r="F649">
        <v>0</v>
      </c>
      <c r="G649">
        <v>0.159414</v>
      </c>
      <c r="H649">
        <v>0.83705200000000002</v>
      </c>
      <c r="I649">
        <v>0</v>
      </c>
    </row>
    <row r="650" spans="1:9" x14ac:dyDescent="0.25">
      <c r="A650" t="s">
        <v>90</v>
      </c>
      <c r="B650">
        <v>5032.75</v>
      </c>
      <c r="C650">
        <v>4995.2</v>
      </c>
      <c r="D650">
        <v>4925.43</v>
      </c>
      <c r="E650">
        <v>4054.62</v>
      </c>
      <c r="F650">
        <v>0</v>
      </c>
      <c r="G650">
        <v>0.15587599999999999</v>
      </c>
      <c r="H650">
        <v>0.83671700000000004</v>
      </c>
      <c r="I650">
        <v>0</v>
      </c>
    </row>
    <row r="651" spans="1:9" x14ac:dyDescent="0.25">
      <c r="A651" t="s">
        <v>90</v>
      </c>
      <c r="B651">
        <v>5033.55</v>
      </c>
      <c r="C651">
        <v>4996.5</v>
      </c>
      <c r="D651">
        <v>4924.3999999999996</v>
      </c>
      <c r="E651">
        <v>4054.19</v>
      </c>
      <c r="F651">
        <v>0</v>
      </c>
      <c r="G651">
        <v>0.16001699999999999</v>
      </c>
      <c r="H651">
        <v>0.83645400000000003</v>
      </c>
      <c r="I651">
        <v>0</v>
      </c>
    </row>
    <row r="652" spans="1:9" x14ac:dyDescent="0.25">
      <c r="A652" t="s">
        <v>90</v>
      </c>
      <c r="B652">
        <v>5027.21</v>
      </c>
      <c r="C652">
        <v>4989.63</v>
      </c>
      <c r="D652">
        <v>4923.1400000000003</v>
      </c>
      <c r="E652">
        <v>4055.34</v>
      </c>
      <c r="F652">
        <v>0</v>
      </c>
      <c r="G652">
        <v>0.164907</v>
      </c>
      <c r="H652">
        <v>0.83705200000000002</v>
      </c>
      <c r="I652">
        <v>0</v>
      </c>
    </row>
    <row r="653" spans="1:9" x14ac:dyDescent="0.25">
      <c r="A653" t="s">
        <v>90</v>
      </c>
      <c r="B653">
        <v>5028.75</v>
      </c>
      <c r="C653">
        <v>4991.54</v>
      </c>
      <c r="D653">
        <v>4921.2700000000004</v>
      </c>
      <c r="E653">
        <v>4051.13</v>
      </c>
      <c r="F653">
        <v>0</v>
      </c>
      <c r="G653">
        <v>0.15596299999999999</v>
      </c>
      <c r="H653">
        <v>0.85789000000000004</v>
      </c>
      <c r="I653">
        <v>0</v>
      </c>
    </row>
    <row r="654" spans="1:9" x14ac:dyDescent="0.25">
      <c r="A654" t="s">
        <v>90</v>
      </c>
      <c r="B654">
        <v>5023.3</v>
      </c>
      <c r="C654">
        <v>4985.96</v>
      </c>
      <c r="D654">
        <v>4920.6899999999996</v>
      </c>
      <c r="E654">
        <v>4052.93</v>
      </c>
      <c r="F654">
        <v>0</v>
      </c>
      <c r="G654">
        <v>0.17849200000000001</v>
      </c>
      <c r="H654">
        <v>0.83702399999999999</v>
      </c>
      <c r="I654">
        <v>0</v>
      </c>
    </row>
    <row r="655" spans="1:9" x14ac:dyDescent="0.25">
      <c r="A655" t="s">
        <v>90</v>
      </c>
      <c r="B655">
        <v>5034.92</v>
      </c>
      <c r="C655">
        <v>4997.75</v>
      </c>
      <c r="D655">
        <v>4923.05</v>
      </c>
      <c r="E655">
        <v>4052.71</v>
      </c>
      <c r="F655">
        <v>0</v>
      </c>
      <c r="G655">
        <v>0.14788899999999999</v>
      </c>
      <c r="H655">
        <v>0.836534</v>
      </c>
      <c r="I655">
        <v>0</v>
      </c>
    </row>
    <row r="656" spans="1:9" x14ac:dyDescent="0.25">
      <c r="A656" t="s">
        <v>90</v>
      </c>
      <c r="B656">
        <v>5023.92</v>
      </c>
      <c r="C656">
        <v>4986.2700000000004</v>
      </c>
      <c r="D656">
        <v>4922.88</v>
      </c>
      <c r="E656">
        <v>4055.65</v>
      </c>
      <c r="F656">
        <v>0</v>
      </c>
      <c r="G656">
        <v>0.156499</v>
      </c>
      <c r="H656">
        <v>0.86661299999999997</v>
      </c>
      <c r="I656">
        <v>0</v>
      </c>
    </row>
    <row r="657" spans="1:25" x14ac:dyDescent="0.25">
      <c r="A657" t="s">
        <v>90</v>
      </c>
      <c r="B657">
        <v>5033.04</v>
      </c>
      <c r="C657">
        <v>4995.5600000000004</v>
      </c>
      <c r="D657">
        <v>4922.58</v>
      </c>
      <c r="E657">
        <v>4052.31</v>
      </c>
      <c r="F657">
        <v>0</v>
      </c>
      <c r="G657">
        <v>0.17845800000000001</v>
      </c>
      <c r="H657">
        <v>0.83667100000000005</v>
      </c>
      <c r="I657">
        <v>0</v>
      </c>
    </row>
    <row r="658" spans="1:25" x14ac:dyDescent="0.25">
      <c r="A658" t="s">
        <v>90</v>
      </c>
      <c r="B658">
        <v>5022.7700000000004</v>
      </c>
      <c r="C658">
        <v>4985.3900000000003</v>
      </c>
      <c r="D658">
        <v>4919</v>
      </c>
      <c r="E658">
        <v>4050.92</v>
      </c>
      <c r="F658">
        <v>0</v>
      </c>
      <c r="G658">
        <v>0.15865000000000001</v>
      </c>
      <c r="H658">
        <v>0.83678399999999997</v>
      </c>
      <c r="I658">
        <v>0</v>
      </c>
    </row>
    <row r="659" spans="1:25" x14ac:dyDescent="0.25">
      <c r="A659" t="s">
        <v>90</v>
      </c>
      <c r="B659">
        <v>5027.5</v>
      </c>
      <c r="C659">
        <v>4990.79</v>
      </c>
      <c r="D659">
        <v>4923.76</v>
      </c>
      <c r="E659">
        <v>4052.89</v>
      </c>
      <c r="F659">
        <v>0</v>
      </c>
      <c r="G659">
        <v>0.17845800000000001</v>
      </c>
      <c r="H659">
        <v>0.83705300000000005</v>
      </c>
      <c r="I659">
        <v>0</v>
      </c>
    </row>
    <row r="660" spans="1:25" x14ac:dyDescent="0.25">
      <c r="A660" t="s">
        <v>90</v>
      </c>
      <c r="B660">
        <v>5031.26</v>
      </c>
      <c r="C660">
        <v>4993.53</v>
      </c>
      <c r="D660">
        <v>4924.3999999999996</v>
      </c>
      <c r="E660">
        <v>4053.03</v>
      </c>
      <c r="F660">
        <v>0</v>
      </c>
      <c r="G660">
        <v>0.163992</v>
      </c>
      <c r="H660">
        <v>0.83703899999999998</v>
      </c>
      <c r="I660">
        <v>0</v>
      </c>
    </row>
    <row r="661" spans="1:25" x14ac:dyDescent="0.25">
      <c r="A661" t="s">
        <v>90</v>
      </c>
      <c r="B661">
        <v>5029.8</v>
      </c>
      <c r="C661">
        <v>4993.82</v>
      </c>
      <c r="D661">
        <v>4925.6899999999996</v>
      </c>
      <c r="E661">
        <v>4053.65</v>
      </c>
      <c r="F661">
        <v>0</v>
      </c>
      <c r="G661">
        <v>0.14885899999999999</v>
      </c>
      <c r="H661">
        <v>0.837001</v>
      </c>
      <c r="I661">
        <v>0</v>
      </c>
    </row>
    <row r="662" spans="1:25" x14ac:dyDescent="0.25">
      <c r="A662" t="s">
        <v>90</v>
      </c>
      <c r="B662">
        <v>5030.08</v>
      </c>
      <c r="C662">
        <v>4993.87</v>
      </c>
      <c r="D662">
        <v>4925.7</v>
      </c>
      <c r="E662">
        <v>4053.61</v>
      </c>
      <c r="F662">
        <v>0</v>
      </c>
      <c r="G662">
        <v>0.115367</v>
      </c>
      <c r="H662">
        <v>0.836198</v>
      </c>
      <c r="I662">
        <v>0</v>
      </c>
    </row>
    <row r="663" spans="1:25" x14ac:dyDescent="0.25">
      <c r="A663" t="s">
        <v>90</v>
      </c>
      <c r="B663">
        <v>5023.43</v>
      </c>
      <c r="C663">
        <v>4987.1099999999997</v>
      </c>
      <c r="D663">
        <v>4920.91</v>
      </c>
      <c r="E663">
        <v>4053.83</v>
      </c>
      <c r="F663">
        <v>0</v>
      </c>
      <c r="G663">
        <v>0.14713399999999999</v>
      </c>
      <c r="H663">
        <v>0.83384499999999995</v>
      </c>
      <c r="I663">
        <v>0</v>
      </c>
    </row>
    <row r="664" spans="1:25" x14ac:dyDescent="0.25">
      <c r="A664" t="s">
        <v>90</v>
      </c>
      <c r="B664">
        <v>5035.3100000000004</v>
      </c>
      <c r="C664">
        <v>4998.1899999999996</v>
      </c>
      <c r="D664">
        <v>4924.1499999999996</v>
      </c>
      <c r="E664">
        <v>4051.73</v>
      </c>
      <c r="F664">
        <v>0</v>
      </c>
      <c r="G664">
        <v>0.15037300000000001</v>
      </c>
      <c r="H664">
        <v>0.83438800000000002</v>
      </c>
      <c r="I664">
        <v>0</v>
      </c>
    </row>
    <row r="665" spans="1:25" x14ac:dyDescent="0.25">
      <c r="A665" t="s">
        <v>90</v>
      </c>
      <c r="B665">
        <v>5031.8599999999997</v>
      </c>
      <c r="C665">
        <v>4994.62</v>
      </c>
      <c r="D665">
        <v>4923.6400000000003</v>
      </c>
      <c r="E665">
        <v>4052.81</v>
      </c>
      <c r="F665">
        <v>0</v>
      </c>
      <c r="G665">
        <v>0.17845900000000001</v>
      </c>
      <c r="H665">
        <v>0.86729000000000001</v>
      </c>
      <c r="I665">
        <v>0</v>
      </c>
    </row>
    <row r="666" spans="1:25" x14ac:dyDescent="0.25">
      <c r="A666" t="s">
        <v>90</v>
      </c>
      <c r="B666">
        <v>5027.08</v>
      </c>
      <c r="C666">
        <v>4990.29</v>
      </c>
      <c r="D666">
        <v>4921.7700000000004</v>
      </c>
      <c r="E666">
        <v>4049.92</v>
      </c>
      <c r="F666">
        <v>0</v>
      </c>
      <c r="G666">
        <v>0.17849499999999999</v>
      </c>
      <c r="H666">
        <v>0.83669000000000004</v>
      </c>
      <c r="I666">
        <v>0</v>
      </c>
    </row>
    <row r="667" spans="1:25" x14ac:dyDescent="0.25">
      <c r="A667" t="s">
        <v>90</v>
      </c>
      <c r="B667">
        <v>5029.9399999999996</v>
      </c>
      <c r="C667">
        <v>4992.3900000000003</v>
      </c>
      <c r="D667">
        <v>4921.42</v>
      </c>
      <c r="E667">
        <v>4050.62</v>
      </c>
      <c r="F667">
        <v>0</v>
      </c>
      <c r="G667">
        <v>0.147783</v>
      </c>
      <c r="H667">
        <v>0.83532399999999996</v>
      </c>
      <c r="I667">
        <v>0</v>
      </c>
    </row>
    <row r="668" spans="1:25" x14ac:dyDescent="0.25">
      <c r="A668" t="s">
        <v>90</v>
      </c>
      <c r="B668">
        <v>5028.54</v>
      </c>
      <c r="C668">
        <v>4990.95</v>
      </c>
      <c r="D668">
        <v>4923.53</v>
      </c>
      <c r="E668">
        <v>4051.31</v>
      </c>
      <c r="F668">
        <v>0</v>
      </c>
      <c r="G668">
        <v>0.14890600000000001</v>
      </c>
      <c r="H668">
        <v>0.83680500000000002</v>
      </c>
      <c r="I668">
        <v>0</v>
      </c>
    </row>
    <row r="669" spans="1:25" x14ac:dyDescent="0.25">
      <c r="A669" t="s">
        <v>90</v>
      </c>
      <c r="B669">
        <v>5034.0200000000004</v>
      </c>
      <c r="C669">
        <v>4996.58</v>
      </c>
      <c r="D669">
        <v>4923.84</v>
      </c>
      <c r="E669">
        <v>4051.12</v>
      </c>
      <c r="F669">
        <v>0</v>
      </c>
      <c r="G669">
        <v>0.17846899999999999</v>
      </c>
      <c r="H669">
        <v>0.83696599999999999</v>
      </c>
      <c r="I669">
        <v>0</v>
      </c>
    </row>
    <row r="670" spans="1:25" x14ac:dyDescent="0.25">
      <c r="A670" t="s">
        <v>90</v>
      </c>
      <c r="B670">
        <v>5033.55</v>
      </c>
      <c r="C670">
        <v>4996.22</v>
      </c>
      <c r="D670">
        <v>4926.01</v>
      </c>
      <c r="E670">
        <v>4053.57</v>
      </c>
      <c r="F670">
        <v>0</v>
      </c>
      <c r="G670">
        <v>0.178456</v>
      </c>
      <c r="H670">
        <v>0.83700600000000003</v>
      </c>
      <c r="I670">
        <v>0</v>
      </c>
    </row>
    <row r="671" spans="1:25" x14ac:dyDescent="0.25">
      <c r="A671" t="s">
        <v>90</v>
      </c>
      <c r="B671">
        <v>5013.34</v>
      </c>
      <c r="C671">
        <v>4976.38</v>
      </c>
      <c r="D671">
        <v>4917.62</v>
      </c>
      <c r="E671">
        <v>4050.93</v>
      </c>
      <c r="F671">
        <v>0</v>
      </c>
      <c r="G671">
        <v>0.14735500000000001</v>
      </c>
      <c r="H671">
        <v>0.83614900000000003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5021.28</v>
      </c>
      <c r="C672">
        <v>4982.95</v>
      </c>
      <c r="D672">
        <v>4918.45</v>
      </c>
      <c r="E672">
        <v>4051.08</v>
      </c>
      <c r="F672">
        <v>0</v>
      </c>
      <c r="G672">
        <v>0.17847299999999999</v>
      </c>
      <c r="H672">
        <v>0.836839</v>
      </c>
      <c r="I672">
        <v>0</v>
      </c>
      <c r="R672">
        <f>AVERAGE(B623:B672)</f>
        <v>5024.6327999999994</v>
      </c>
      <c r="S672">
        <f>AVERAGE(C623:C672)</f>
        <v>4987.3106000000007</v>
      </c>
      <c r="U672">
        <f>_xlfn.VAR.P(B623:B672)</f>
        <v>75.150756160000185</v>
      </c>
      <c r="V672">
        <f>_xlfn.VAR.P(C623:C672)</f>
        <v>73.134733640000036</v>
      </c>
      <c r="X672">
        <f>1.96*SQRT(U672)/50</f>
        <v>0.33982298030842872</v>
      </c>
      <c r="Y672">
        <f>1.96*SQRT(V672)/50</f>
        <v>0.33523388417725564</v>
      </c>
    </row>
    <row r="673" spans="1:9" x14ac:dyDescent="0.25">
      <c r="A673" t="s">
        <v>90</v>
      </c>
      <c r="B673">
        <v>251321.432</v>
      </c>
      <c r="C673" t="s">
        <v>36</v>
      </c>
    </row>
    <row r="674" spans="1:9" x14ac:dyDescent="0.25">
      <c r="A674" t="s">
        <v>109</v>
      </c>
      <c r="B674">
        <v>5166.1499999999996</v>
      </c>
      <c r="C674">
        <v>5128.22</v>
      </c>
      <c r="D674">
        <v>5064.29</v>
      </c>
      <c r="E674">
        <v>4099.16</v>
      </c>
      <c r="F674">
        <v>0</v>
      </c>
      <c r="G674">
        <v>0.14894499999999999</v>
      </c>
      <c r="H674">
        <v>0.83457499999999996</v>
      </c>
      <c r="I674">
        <v>0</v>
      </c>
    </row>
    <row r="675" spans="1:9" x14ac:dyDescent="0.25">
      <c r="A675" t="s">
        <v>109</v>
      </c>
      <c r="B675">
        <v>5154.0200000000004</v>
      </c>
      <c r="C675">
        <v>5116.7</v>
      </c>
      <c r="D675">
        <v>5060.07</v>
      </c>
      <c r="E675">
        <v>4098.74</v>
      </c>
      <c r="F675">
        <v>0</v>
      </c>
      <c r="G675">
        <v>0.178455</v>
      </c>
      <c r="H675">
        <v>0.83672899999999995</v>
      </c>
      <c r="I675">
        <v>0</v>
      </c>
    </row>
    <row r="676" spans="1:9" x14ac:dyDescent="0.25">
      <c r="A676" t="s">
        <v>109</v>
      </c>
      <c r="B676">
        <v>5156.08</v>
      </c>
      <c r="C676">
        <v>5119.37</v>
      </c>
      <c r="D676">
        <v>5061.0600000000004</v>
      </c>
      <c r="E676">
        <v>4099.51</v>
      </c>
      <c r="F676">
        <v>0</v>
      </c>
      <c r="G676">
        <v>0.14987400000000001</v>
      </c>
      <c r="H676">
        <v>0.83673699999999995</v>
      </c>
      <c r="I676">
        <v>0</v>
      </c>
    </row>
    <row r="677" spans="1:9" x14ac:dyDescent="0.25">
      <c r="A677" t="s">
        <v>109</v>
      </c>
      <c r="B677">
        <v>5153.04</v>
      </c>
      <c r="C677">
        <v>5117.41</v>
      </c>
      <c r="D677">
        <v>5061.25</v>
      </c>
      <c r="E677">
        <v>4099.6400000000003</v>
      </c>
      <c r="F677">
        <v>0</v>
      </c>
      <c r="G677">
        <v>0.17846899999999999</v>
      </c>
      <c r="H677">
        <v>0.83705099999999999</v>
      </c>
      <c r="I677">
        <v>0</v>
      </c>
    </row>
    <row r="678" spans="1:9" x14ac:dyDescent="0.25">
      <c r="A678" t="s">
        <v>109</v>
      </c>
      <c r="B678">
        <v>5154.05</v>
      </c>
      <c r="C678">
        <v>5117.83</v>
      </c>
      <c r="D678">
        <v>5060.83</v>
      </c>
      <c r="E678">
        <v>4099.2700000000004</v>
      </c>
      <c r="F678">
        <v>0</v>
      </c>
      <c r="G678">
        <v>0.170573</v>
      </c>
      <c r="H678">
        <v>0.83364499999999997</v>
      </c>
      <c r="I678">
        <v>0</v>
      </c>
    </row>
    <row r="679" spans="1:9" x14ac:dyDescent="0.25">
      <c r="A679" t="s">
        <v>109</v>
      </c>
      <c r="B679">
        <v>5153.6499999999996</v>
      </c>
      <c r="C679">
        <v>5116.29</v>
      </c>
      <c r="D679">
        <v>5061.45</v>
      </c>
      <c r="E679">
        <v>4099.3900000000003</v>
      </c>
      <c r="F679">
        <v>0</v>
      </c>
      <c r="G679">
        <v>0.147147</v>
      </c>
      <c r="H679">
        <v>0.83143100000000003</v>
      </c>
      <c r="I679">
        <v>0</v>
      </c>
    </row>
    <row r="680" spans="1:9" x14ac:dyDescent="0.25">
      <c r="A680" t="s">
        <v>109</v>
      </c>
      <c r="B680">
        <v>5149.0600000000004</v>
      </c>
      <c r="C680">
        <v>5110.28</v>
      </c>
      <c r="D680">
        <v>5061.67</v>
      </c>
      <c r="E680">
        <v>4098.8500000000004</v>
      </c>
      <c r="F680">
        <v>0</v>
      </c>
      <c r="G680">
        <v>0.178454</v>
      </c>
      <c r="H680">
        <v>0.83609299999999998</v>
      </c>
      <c r="I680">
        <v>0</v>
      </c>
    </row>
    <row r="681" spans="1:9" x14ac:dyDescent="0.25">
      <c r="A681" t="s">
        <v>109</v>
      </c>
      <c r="B681">
        <v>5169.9399999999996</v>
      </c>
      <c r="C681">
        <v>5129.49</v>
      </c>
      <c r="D681">
        <v>5063.96</v>
      </c>
      <c r="E681">
        <v>4099.37</v>
      </c>
      <c r="F681">
        <v>0</v>
      </c>
      <c r="G681">
        <v>0.14790900000000001</v>
      </c>
      <c r="H681">
        <v>0.83629500000000001</v>
      </c>
      <c r="I681">
        <v>0</v>
      </c>
    </row>
    <row r="682" spans="1:9" x14ac:dyDescent="0.25">
      <c r="A682" t="s">
        <v>109</v>
      </c>
      <c r="B682">
        <v>5161.5200000000004</v>
      </c>
      <c r="C682">
        <v>5123.26</v>
      </c>
      <c r="D682">
        <v>5061.97</v>
      </c>
      <c r="E682">
        <v>4098.97</v>
      </c>
      <c r="F682">
        <v>0</v>
      </c>
      <c r="G682">
        <v>0.17845800000000001</v>
      </c>
      <c r="H682">
        <v>0.83701300000000001</v>
      </c>
      <c r="I682">
        <v>0</v>
      </c>
    </row>
    <row r="683" spans="1:9" x14ac:dyDescent="0.25">
      <c r="A683" t="s">
        <v>109</v>
      </c>
      <c r="B683">
        <v>5169.1400000000003</v>
      </c>
      <c r="C683">
        <v>5132.97</v>
      </c>
      <c r="D683">
        <v>5063.9799999999996</v>
      </c>
      <c r="E683">
        <v>4099.12</v>
      </c>
      <c r="F683">
        <v>0</v>
      </c>
      <c r="G683">
        <v>0.15751200000000001</v>
      </c>
      <c r="H683">
        <v>0.83459700000000003</v>
      </c>
      <c r="I683">
        <v>0</v>
      </c>
    </row>
    <row r="684" spans="1:9" x14ac:dyDescent="0.25">
      <c r="A684" t="s">
        <v>109</v>
      </c>
      <c r="B684">
        <v>5161.2299999999996</v>
      </c>
      <c r="C684">
        <v>5123.59</v>
      </c>
      <c r="D684">
        <v>5064.4799999999996</v>
      </c>
      <c r="E684">
        <v>4098.82</v>
      </c>
      <c r="F684">
        <v>0</v>
      </c>
      <c r="G684">
        <v>0.178455</v>
      </c>
      <c r="H684">
        <v>0.83487599999999995</v>
      </c>
      <c r="I684">
        <v>0</v>
      </c>
    </row>
    <row r="685" spans="1:9" x14ac:dyDescent="0.25">
      <c r="A685" t="s">
        <v>109</v>
      </c>
      <c r="B685">
        <v>5173.3100000000004</v>
      </c>
      <c r="C685">
        <v>5136.9799999999996</v>
      </c>
      <c r="D685">
        <v>5066.3900000000003</v>
      </c>
      <c r="E685">
        <v>4098.84</v>
      </c>
      <c r="F685">
        <v>0</v>
      </c>
      <c r="G685">
        <v>0.178454</v>
      </c>
      <c r="H685">
        <v>0.83704800000000001</v>
      </c>
      <c r="I685">
        <v>0</v>
      </c>
    </row>
    <row r="686" spans="1:9" x14ac:dyDescent="0.25">
      <c r="A686" t="s">
        <v>109</v>
      </c>
      <c r="B686">
        <v>5174.03</v>
      </c>
      <c r="C686">
        <v>5135.28</v>
      </c>
      <c r="D686">
        <v>5066.55</v>
      </c>
      <c r="E686">
        <v>4098.88</v>
      </c>
      <c r="F686">
        <v>0</v>
      </c>
      <c r="G686">
        <v>0.14810999999999999</v>
      </c>
      <c r="H686">
        <v>0.83694000000000002</v>
      </c>
      <c r="I686">
        <v>0</v>
      </c>
    </row>
    <row r="687" spans="1:9" x14ac:dyDescent="0.25">
      <c r="A687" t="s">
        <v>109</v>
      </c>
      <c r="B687">
        <v>5169.97</v>
      </c>
      <c r="C687">
        <v>5130.96</v>
      </c>
      <c r="D687">
        <v>5066.16</v>
      </c>
      <c r="E687">
        <v>4098.74</v>
      </c>
      <c r="F687">
        <v>0</v>
      </c>
      <c r="G687">
        <v>0.14757600000000001</v>
      </c>
      <c r="H687">
        <v>0.83705200000000002</v>
      </c>
      <c r="I687">
        <v>0</v>
      </c>
    </row>
    <row r="688" spans="1:9" x14ac:dyDescent="0.25">
      <c r="A688" t="s">
        <v>109</v>
      </c>
      <c r="B688">
        <v>5172.8999999999996</v>
      </c>
      <c r="C688">
        <v>5130.99</v>
      </c>
      <c r="D688">
        <v>5066.08</v>
      </c>
      <c r="E688">
        <v>4098.68</v>
      </c>
      <c r="F688">
        <v>0</v>
      </c>
      <c r="G688">
        <v>0.178455</v>
      </c>
      <c r="H688">
        <v>0.82907699999999995</v>
      </c>
      <c r="I688">
        <v>0</v>
      </c>
    </row>
    <row r="689" spans="1:9" x14ac:dyDescent="0.25">
      <c r="A689" t="s">
        <v>109</v>
      </c>
      <c r="B689">
        <v>5172.8999999999996</v>
      </c>
      <c r="C689">
        <v>5127.8999999999996</v>
      </c>
      <c r="D689">
        <v>5065.91</v>
      </c>
      <c r="E689">
        <v>4098.99</v>
      </c>
      <c r="F689">
        <v>0</v>
      </c>
      <c r="G689">
        <v>0.17627300000000001</v>
      </c>
      <c r="H689">
        <v>0.86886099999999999</v>
      </c>
      <c r="I689">
        <v>0</v>
      </c>
    </row>
    <row r="690" spans="1:9" x14ac:dyDescent="0.25">
      <c r="A690" t="s">
        <v>109</v>
      </c>
      <c r="B690">
        <v>5171.87</v>
      </c>
      <c r="C690">
        <v>5131.66</v>
      </c>
      <c r="D690">
        <v>5066.59</v>
      </c>
      <c r="E690">
        <v>4099.0200000000004</v>
      </c>
      <c r="F690">
        <v>0</v>
      </c>
      <c r="G690">
        <v>0.148086</v>
      </c>
      <c r="H690">
        <v>0.83701400000000004</v>
      </c>
      <c r="I690">
        <v>0</v>
      </c>
    </row>
    <row r="691" spans="1:9" x14ac:dyDescent="0.25">
      <c r="A691" t="s">
        <v>109</v>
      </c>
      <c r="B691">
        <v>5174.96</v>
      </c>
      <c r="C691">
        <v>5134.8900000000003</v>
      </c>
      <c r="D691">
        <v>5067.09</v>
      </c>
      <c r="E691">
        <v>4098.8100000000004</v>
      </c>
      <c r="F691">
        <v>0</v>
      </c>
      <c r="G691">
        <v>0.178454</v>
      </c>
      <c r="H691">
        <v>0.83692599999999995</v>
      </c>
      <c r="I691">
        <v>0</v>
      </c>
    </row>
    <row r="692" spans="1:9" x14ac:dyDescent="0.25">
      <c r="A692" t="s">
        <v>109</v>
      </c>
      <c r="B692">
        <v>5161.6499999999996</v>
      </c>
      <c r="C692">
        <v>5123.2</v>
      </c>
      <c r="D692">
        <v>5065.34</v>
      </c>
      <c r="E692">
        <v>4099.07</v>
      </c>
      <c r="F692">
        <v>0</v>
      </c>
      <c r="G692">
        <v>0.178454</v>
      </c>
      <c r="H692">
        <v>0.83392999999999995</v>
      </c>
      <c r="I692">
        <v>0</v>
      </c>
    </row>
    <row r="693" spans="1:9" x14ac:dyDescent="0.25">
      <c r="A693" t="s">
        <v>109</v>
      </c>
      <c r="B693">
        <v>5168.6000000000004</v>
      </c>
      <c r="C693">
        <v>5127.59</v>
      </c>
      <c r="D693">
        <v>5065.07</v>
      </c>
      <c r="E693">
        <v>4098.75</v>
      </c>
      <c r="F693">
        <v>0</v>
      </c>
      <c r="G693">
        <v>0.150173</v>
      </c>
      <c r="H693">
        <v>0.83689999999999998</v>
      </c>
      <c r="I693">
        <v>0</v>
      </c>
    </row>
    <row r="694" spans="1:9" x14ac:dyDescent="0.25">
      <c r="A694" t="s">
        <v>109</v>
      </c>
      <c r="B694">
        <v>5156.82</v>
      </c>
      <c r="C694">
        <v>5118.76</v>
      </c>
      <c r="D694">
        <v>5063.6499999999996</v>
      </c>
      <c r="E694">
        <v>4098.1400000000003</v>
      </c>
      <c r="F694">
        <v>0</v>
      </c>
      <c r="G694">
        <v>0.15009600000000001</v>
      </c>
      <c r="H694">
        <v>0.83202500000000001</v>
      </c>
      <c r="I694">
        <v>0</v>
      </c>
    </row>
    <row r="695" spans="1:9" x14ac:dyDescent="0.25">
      <c r="A695" t="s">
        <v>109</v>
      </c>
      <c r="B695">
        <v>5160.01</v>
      </c>
      <c r="C695">
        <v>5121.07</v>
      </c>
      <c r="D695">
        <v>5064.72</v>
      </c>
      <c r="E695">
        <v>4098.41</v>
      </c>
      <c r="F695">
        <v>0</v>
      </c>
      <c r="G695">
        <v>0.178454</v>
      </c>
      <c r="H695">
        <v>0.83294900000000005</v>
      </c>
      <c r="I695">
        <v>0</v>
      </c>
    </row>
    <row r="696" spans="1:9" x14ac:dyDescent="0.25">
      <c r="A696" t="s">
        <v>109</v>
      </c>
      <c r="B696">
        <v>5165.16</v>
      </c>
      <c r="C696">
        <v>5127.1400000000003</v>
      </c>
      <c r="D696">
        <v>5065.57</v>
      </c>
      <c r="E696">
        <v>4098.62</v>
      </c>
      <c r="F696">
        <v>0</v>
      </c>
      <c r="G696">
        <v>0.178456</v>
      </c>
      <c r="H696">
        <v>0.83701700000000001</v>
      </c>
      <c r="I696">
        <v>0</v>
      </c>
    </row>
    <row r="697" spans="1:9" x14ac:dyDescent="0.25">
      <c r="A697" t="s">
        <v>109</v>
      </c>
      <c r="B697">
        <v>5160.92</v>
      </c>
      <c r="C697">
        <v>5122.2</v>
      </c>
      <c r="D697">
        <v>5064.6099999999997</v>
      </c>
      <c r="E697">
        <v>4098.34</v>
      </c>
      <c r="F697">
        <v>0</v>
      </c>
      <c r="G697">
        <v>0.178455</v>
      </c>
      <c r="H697">
        <v>0.83704999999999996</v>
      </c>
      <c r="I697">
        <v>0</v>
      </c>
    </row>
    <row r="698" spans="1:9" x14ac:dyDescent="0.25">
      <c r="A698" t="s">
        <v>109</v>
      </c>
      <c r="B698">
        <v>5158.3</v>
      </c>
      <c r="C698">
        <v>5120.42</v>
      </c>
      <c r="D698">
        <v>5064.03</v>
      </c>
      <c r="E698">
        <v>4098.32</v>
      </c>
      <c r="F698">
        <v>0</v>
      </c>
      <c r="G698">
        <v>0.178454</v>
      </c>
      <c r="H698">
        <v>0.83670100000000003</v>
      </c>
      <c r="I698">
        <v>0</v>
      </c>
    </row>
    <row r="699" spans="1:9" x14ac:dyDescent="0.25">
      <c r="A699" t="s">
        <v>109</v>
      </c>
      <c r="B699">
        <v>5161.38</v>
      </c>
      <c r="C699">
        <v>5123.6400000000003</v>
      </c>
      <c r="D699">
        <v>5064.74</v>
      </c>
      <c r="E699">
        <v>4098.43</v>
      </c>
      <c r="F699">
        <v>0</v>
      </c>
      <c r="G699">
        <v>0.17732500000000001</v>
      </c>
      <c r="H699">
        <v>0.83163699999999996</v>
      </c>
      <c r="I699">
        <v>0</v>
      </c>
    </row>
    <row r="700" spans="1:9" x14ac:dyDescent="0.25">
      <c r="A700" t="s">
        <v>109</v>
      </c>
      <c r="B700">
        <v>5159.7</v>
      </c>
      <c r="C700">
        <v>5123.01</v>
      </c>
      <c r="D700">
        <v>5064.46</v>
      </c>
      <c r="E700">
        <v>4098.13</v>
      </c>
      <c r="F700">
        <v>0</v>
      </c>
      <c r="G700">
        <v>0.178454</v>
      </c>
      <c r="H700">
        <v>0.83661399999999997</v>
      </c>
      <c r="I700">
        <v>0</v>
      </c>
    </row>
    <row r="701" spans="1:9" x14ac:dyDescent="0.25">
      <c r="A701" t="s">
        <v>109</v>
      </c>
      <c r="B701">
        <v>5156.3900000000003</v>
      </c>
      <c r="C701">
        <v>5119.07</v>
      </c>
      <c r="D701">
        <v>5064.42</v>
      </c>
      <c r="E701">
        <v>4098.2299999999996</v>
      </c>
      <c r="F701">
        <v>0</v>
      </c>
      <c r="G701">
        <v>0.17846400000000001</v>
      </c>
      <c r="H701">
        <v>0.83705300000000005</v>
      </c>
      <c r="I701">
        <v>0</v>
      </c>
    </row>
    <row r="702" spans="1:9" x14ac:dyDescent="0.25">
      <c r="A702" t="s">
        <v>109</v>
      </c>
      <c r="B702">
        <v>5167.3500000000004</v>
      </c>
      <c r="C702">
        <v>5128.91</v>
      </c>
      <c r="D702">
        <v>5065.26</v>
      </c>
      <c r="E702">
        <v>4098.04</v>
      </c>
      <c r="F702">
        <v>0</v>
      </c>
      <c r="G702">
        <v>0.15132300000000001</v>
      </c>
      <c r="H702">
        <v>0.83520099999999997</v>
      </c>
      <c r="I702">
        <v>0</v>
      </c>
    </row>
    <row r="703" spans="1:9" x14ac:dyDescent="0.25">
      <c r="A703" t="s">
        <v>109</v>
      </c>
      <c r="B703">
        <v>5160.37</v>
      </c>
      <c r="C703">
        <v>5121.2299999999996</v>
      </c>
      <c r="D703">
        <v>5064.55</v>
      </c>
      <c r="E703">
        <v>4098.0600000000004</v>
      </c>
      <c r="F703">
        <v>0</v>
      </c>
      <c r="G703">
        <v>0.15587699999999999</v>
      </c>
      <c r="H703">
        <v>0.83699500000000004</v>
      </c>
      <c r="I703">
        <v>0</v>
      </c>
    </row>
    <row r="704" spans="1:9" x14ac:dyDescent="0.25">
      <c r="A704" t="s">
        <v>109</v>
      </c>
      <c r="B704">
        <v>5159.0600000000004</v>
      </c>
      <c r="C704">
        <v>5120.67</v>
      </c>
      <c r="D704">
        <v>5065.09</v>
      </c>
      <c r="E704">
        <v>4098.33</v>
      </c>
      <c r="F704">
        <v>0</v>
      </c>
      <c r="G704">
        <v>0.14967800000000001</v>
      </c>
      <c r="H704">
        <v>0.83701400000000004</v>
      </c>
      <c r="I704">
        <v>0</v>
      </c>
    </row>
    <row r="705" spans="1:9" x14ac:dyDescent="0.25">
      <c r="A705" t="s">
        <v>109</v>
      </c>
      <c r="B705">
        <v>5158</v>
      </c>
      <c r="C705">
        <v>5118.62</v>
      </c>
      <c r="D705">
        <v>5064.47</v>
      </c>
      <c r="E705">
        <v>4098.54</v>
      </c>
      <c r="F705">
        <v>0</v>
      </c>
      <c r="G705">
        <v>0.178454</v>
      </c>
      <c r="H705">
        <v>0.83690200000000003</v>
      </c>
      <c r="I705">
        <v>0</v>
      </c>
    </row>
    <row r="706" spans="1:9" x14ac:dyDescent="0.25">
      <c r="A706" t="s">
        <v>109</v>
      </c>
      <c r="B706">
        <v>5155.25</v>
      </c>
      <c r="C706">
        <v>5116.0200000000004</v>
      </c>
      <c r="D706">
        <v>5063.8</v>
      </c>
      <c r="E706">
        <v>4098.53</v>
      </c>
      <c r="F706">
        <v>0</v>
      </c>
      <c r="G706">
        <v>0.17039899999999999</v>
      </c>
      <c r="H706">
        <v>0.83672299999999999</v>
      </c>
      <c r="I706">
        <v>0</v>
      </c>
    </row>
    <row r="707" spans="1:9" x14ac:dyDescent="0.25">
      <c r="A707" t="s">
        <v>109</v>
      </c>
      <c r="B707">
        <v>5160.22</v>
      </c>
      <c r="C707">
        <v>5120.84</v>
      </c>
      <c r="D707">
        <v>5064.96</v>
      </c>
      <c r="E707">
        <v>4098.24</v>
      </c>
      <c r="F707">
        <v>0</v>
      </c>
      <c r="G707">
        <v>0.149426</v>
      </c>
      <c r="H707">
        <v>0.83700600000000003</v>
      </c>
      <c r="I707">
        <v>0</v>
      </c>
    </row>
    <row r="708" spans="1:9" x14ac:dyDescent="0.25">
      <c r="A708" t="s">
        <v>109</v>
      </c>
      <c r="B708">
        <v>5156.97</v>
      </c>
      <c r="C708">
        <v>5118.1400000000003</v>
      </c>
      <c r="D708">
        <v>5063.6000000000004</v>
      </c>
      <c r="E708">
        <v>4097.8900000000003</v>
      </c>
      <c r="F708">
        <v>0</v>
      </c>
      <c r="G708">
        <v>0.17857700000000001</v>
      </c>
      <c r="H708">
        <v>0.83688499999999999</v>
      </c>
      <c r="I708">
        <v>0</v>
      </c>
    </row>
    <row r="709" spans="1:9" x14ac:dyDescent="0.25">
      <c r="A709" t="s">
        <v>109</v>
      </c>
      <c r="B709">
        <v>5158.6499999999996</v>
      </c>
      <c r="C709">
        <v>5119.79</v>
      </c>
      <c r="D709">
        <v>5064.93</v>
      </c>
      <c r="E709">
        <v>4098.55</v>
      </c>
      <c r="F709">
        <v>0</v>
      </c>
      <c r="G709">
        <v>0.17847099999999999</v>
      </c>
      <c r="H709">
        <v>0.83503899999999998</v>
      </c>
      <c r="I709">
        <v>0</v>
      </c>
    </row>
    <row r="710" spans="1:9" x14ac:dyDescent="0.25">
      <c r="A710" t="s">
        <v>109</v>
      </c>
      <c r="B710">
        <v>5169.45</v>
      </c>
      <c r="C710">
        <v>5130.74</v>
      </c>
      <c r="D710">
        <v>5064.46</v>
      </c>
      <c r="E710">
        <v>4098.3</v>
      </c>
      <c r="F710">
        <v>0</v>
      </c>
      <c r="G710">
        <v>0.14742</v>
      </c>
      <c r="H710">
        <v>0.83668600000000004</v>
      </c>
      <c r="I710">
        <v>0</v>
      </c>
    </row>
    <row r="711" spans="1:9" x14ac:dyDescent="0.25">
      <c r="A711" t="s">
        <v>109</v>
      </c>
      <c r="B711">
        <v>5162.8900000000003</v>
      </c>
      <c r="C711">
        <v>5124.45</v>
      </c>
      <c r="D711">
        <v>5064.8500000000004</v>
      </c>
      <c r="E711">
        <v>4098.1099999999997</v>
      </c>
      <c r="F711">
        <v>0</v>
      </c>
      <c r="G711">
        <v>0.16072600000000001</v>
      </c>
      <c r="H711">
        <v>0.83618300000000001</v>
      </c>
      <c r="I711">
        <v>0</v>
      </c>
    </row>
    <row r="712" spans="1:9" x14ac:dyDescent="0.25">
      <c r="A712" t="s">
        <v>109</v>
      </c>
      <c r="B712">
        <v>5159.42</v>
      </c>
      <c r="C712">
        <v>5121.29</v>
      </c>
      <c r="D712">
        <v>5064.8100000000004</v>
      </c>
      <c r="E712">
        <v>4098.09</v>
      </c>
      <c r="F712">
        <v>0</v>
      </c>
      <c r="G712">
        <v>0.14713899999999999</v>
      </c>
      <c r="H712">
        <v>0.83701499999999995</v>
      </c>
      <c r="I712">
        <v>0</v>
      </c>
    </row>
    <row r="713" spans="1:9" x14ac:dyDescent="0.25">
      <c r="A713" t="s">
        <v>109</v>
      </c>
      <c r="B713">
        <v>5153.6000000000004</v>
      </c>
      <c r="C713">
        <v>5115.28</v>
      </c>
      <c r="D713">
        <v>5063.8599999999997</v>
      </c>
      <c r="E713">
        <v>4098.25</v>
      </c>
      <c r="F713">
        <v>0</v>
      </c>
      <c r="G713">
        <v>0.178454</v>
      </c>
      <c r="H713">
        <v>0.83663100000000001</v>
      </c>
      <c r="I713">
        <v>0</v>
      </c>
    </row>
    <row r="714" spans="1:9" x14ac:dyDescent="0.25">
      <c r="A714" t="s">
        <v>109</v>
      </c>
      <c r="B714">
        <v>5165.93</v>
      </c>
      <c r="C714">
        <v>5126.99</v>
      </c>
      <c r="D714">
        <v>5064.57</v>
      </c>
      <c r="E714">
        <v>4098.29</v>
      </c>
      <c r="F714">
        <v>0</v>
      </c>
      <c r="G714">
        <v>0.15245900000000001</v>
      </c>
      <c r="H714">
        <v>0.83642499999999997</v>
      </c>
      <c r="I714">
        <v>0</v>
      </c>
    </row>
    <row r="715" spans="1:9" x14ac:dyDescent="0.25">
      <c r="A715" t="s">
        <v>109</v>
      </c>
      <c r="B715">
        <v>5161.3100000000004</v>
      </c>
      <c r="C715">
        <v>5123.03</v>
      </c>
      <c r="D715">
        <v>5064.3100000000004</v>
      </c>
      <c r="E715">
        <v>4098.45</v>
      </c>
      <c r="F715">
        <v>0</v>
      </c>
      <c r="G715">
        <v>0.14716599999999999</v>
      </c>
      <c r="H715">
        <v>0.83681399999999995</v>
      </c>
      <c r="I715">
        <v>0</v>
      </c>
    </row>
    <row r="716" spans="1:9" x14ac:dyDescent="0.25">
      <c r="A716" t="s">
        <v>109</v>
      </c>
      <c r="B716">
        <v>5161.51</v>
      </c>
      <c r="C716">
        <v>5123.71</v>
      </c>
      <c r="D716">
        <v>5065.09</v>
      </c>
      <c r="E716">
        <v>4098.51</v>
      </c>
      <c r="F716">
        <v>0</v>
      </c>
      <c r="G716">
        <v>0.15007400000000001</v>
      </c>
      <c r="H716">
        <v>0.83697500000000002</v>
      </c>
      <c r="I716">
        <v>0</v>
      </c>
    </row>
    <row r="717" spans="1:9" x14ac:dyDescent="0.25">
      <c r="A717" t="s">
        <v>109</v>
      </c>
      <c r="B717">
        <v>5160.76</v>
      </c>
      <c r="C717">
        <v>5123.53</v>
      </c>
      <c r="D717">
        <v>5065.51</v>
      </c>
      <c r="E717">
        <v>4098.66</v>
      </c>
      <c r="F717">
        <v>0</v>
      </c>
      <c r="G717">
        <v>0.17854900000000001</v>
      </c>
      <c r="H717">
        <v>0.83705200000000002</v>
      </c>
      <c r="I717">
        <v>0</v>
      </c>
    </row>
    <row r="718" spans="1:9" x14ac:dyDescent="0.25">
      <c r="A718" t="s">
        <v>109</v>
      </c>
      <c r="B718">
        <v>5163.28</v>
      </c>
      <c r="C718">
        <v>5125.45</v>
      </c>
      <c r="D718">
        <v>5066.3500000000004</v>
      </c>
      <c r="E718">
        <v>4099.03</v>
      </c>
      <c r="F718">
        <v>0</v>
      </c>
      <c r="G718">
        <v>0.17846500000000001</v>
      </c>
      <c r="H718">
        <v>0.83674099999999996</v>
      </c>
      <c r="I718">
        <v>0</v>
      </c>
    </row>
    <row r="719" spans="1:9" x14ac:dyDescent="0.25">
      <c r="A719" t="s">
        <v>109</v>
      </c>
      <c r="B719">
        <v>5166.6000000000004</v>
      </c>
      <c r="C719">
        <v>5128.57</v>
      </c>
      <c r="D719">
        <v>5064.28</v>
      </c>
      <c r="E719">
        <v>4098.8900000000003</v>
      </c>
      <c r="F719">
        <v>0</v>
      </c>
      <c r="G719">
        <v>0.178455</v>
      </c>
      <c r="H719">
        <v>0.83704999999999996</v>
      </c>
      <c r="I719">
        <v>0</v>
      </c>
    </row>
    <row r="720" spans="1:9" x14ac:dyDescent="0.25">
      <c r="A720" t="s">
        <v>109</v>
      </c>
      <c r="B720">
        <v>5151.3900000000003</v>
      </c>
      <c r="C720">
        <v>5114.3900000000003</v>
      </c>
      <c r="D720">
        <v>5062.9799999999996</v>
      </c>
      <c r="E720">
        <v>4098.63</v>
      </c>
      <c r="F720">
        <v>0</v>
      </c>
      <c r="G720">
        <v>0.14876200000000001</v>
      </c>
      <c r="H720">
        <v>0.83704699999999999</v>
      </c>
      <c r="I720">
        <v>0</v>
      </c>
    </row>
    <row r="721" spans="1:25" x14ac:dyDescent="0.25">
      <c r="A721" t="s">
        <v>109</v>
      </c>
      <c r="B721">
        <v>5143.76</v>
      </c>
      <c r="C721">
        <v>5106.38</v>
      </c>
      <c r="D721">
        <v>5061.49</v>
      </c>
      <c r="E721">
        <v>4098.33</v>
      </c>
      <c r="F721">
        <v>0</v>
      </c>
      <c r="G721">
        <v>0.155279</v>
      </c>
      <c r="H721">
        <v>0.83692500000000003</v>
      </c>
      <c r="I721">
        <v>0</v>
      </c>
    </row>
    <row r="722" spans="1:25" x14ac:dyDescent="0.25">
      <c r="A722" t="s">
        <v>109</v>
      </c>
      <c r="B722">
        <v>5150.6099999999997</v>
      </c>
      <c r="C722">
        <v>5112.1400000000003</v>
      </c>
      <c r="D722">
        <v>5062.71</v>
      </c>
      <c r="E722">
        <v>4098.7700000000004</v>
      </c>
      <c r="F722">
        <v>0</v>
      </c>
      <c r="G722">
        <v>0.14896300000000001</v>
      </c>
      <c r="H722">
        <v>0.83698499999999998</v>
      </c>
      <c r="I722">
        <v>0</v>
      </c>
    </row>
    <row r="723" spans="1:25" x14ac:dyDescent="0.25">
      <c r="A723" t="s">
        <v>109</v>
      </c>
      <c r="B723">
        <v>5149.9799999999996</v>
      </c>
      <c r="C723">
        <v>5111.49</v>
      </c>
      <c r="D723">
        <v>5062.07</v>
      </c>
      <c r="E723">
        <v>4098.8500000000004</v>
      </c>
      <c r="F723">
        <v>0</v>
      </c>
      <c r="G723">
        <v>0.173709</v>
      </c>
      <c r="H723">
        <v>0.83692599999999995</v>
      </c>
      <c r="I723">
        <v>0</v>
      </c>
    </row>
    <row r="724" spans="1:25" x14ac:dyDescent="0.25">
      <c r="A724" t="s">
        <v>109</v>
      </c>
      <c r="B724">
        <v>5156.8900000000003</v>
      </c>
      <c r="C724">
        <v>5118.63</v>
      </c>
      <c r="D724">
        <v>5061.51</v>
      </c>
      <c r="E724">
        <v>4098.49</v>
      </c>
      <c r="F724">
        <v>0</v>
      </c>
      <c r="G724">
        <v>0.14751500000000001</v>
      </c>
      <c r="H724">
        <v>0.83705300000000005</v>
      </c>
      <c r="I724">
        <v>0</v>
      </c>
    </row>
    <row r="725" spans="1:25" x14ac:dyDescent="0.25">
      <c r="A725" t="s">
        <v>109</v>
      </c>
      <c r="B725">
        <v>5151.9799999999996</v>
      </c>
      <c r="C725">
        <v>5114.8</v>
      </c>
      <c r="D725">
        <v>5060.03</v>
      </c>
      <c r="E725">
        <v>4098.3500000000004</v>
      </c>
      <c r="F725">
        <v>0</v>
      </c>
      <c r="G725">
        <v>0.178454</v>
      </c>
      <c r="H725">
        <v>0.83672299999999999</v>
      </c>
      <c r="I725">
        <v>0</v>
      </c>
    </row>
    <row r="726" spans="1:25" x14ac:dyDescent="0.25">
      <c r="A726" t="s">
        <v>109</v>
      </c>
      <c r="B726">
        <v>5161.2</v>
      </c>
      <c r="C726">
        <v>5123.55</v>
      </c>
      <c r="D726">
        <v>5062.17</v>
      </c>
      <c r="E726">
        <v>4098.3100000000004</v>
      </c>
      <c r="F726">
        <v>0</v>
      </c>
      <c r="G726">
        <v>0.15035699999999999</v>
      </c>
      <c r="H726">
        <v>0.83667000000000002</v>
      </c>
      <c r="I726">
        <v>0</v>
      </c>
    </row>
    <row r="727" spans="1:25" x14ac:dyDescent="0.25">
      <c r="A727" t="s">
        <v>109</v>
      </c>
      <c r="B727">
        <v>5158.1000000000004</v>
      </c>
      <c r="C727">
        <v>5121.54</v>
      </c>
      <c r="D727">
        <v>5061.22</v>
      </c>
      <c r="E727">
        <v>4098.16</v>
      </c>
      <c r="F727">
        <v>0</v>
      </c>
      <c r="G727">
        <v>0.17845800000000001</v>
      </c>
      <c r="H727">
        <v>0.83704599999999996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5162.8500000000004</v>
      </c>
      <c r="C728">
        <v>5125.4799999999996</v>
      </c>
      <c r="D728">
        <v>5061.8999999999996</v>
      </c>
      <c r="E728">
        <v>4099.08</v>
      </c>
      <c r="F728">
        <v>0</v>
      </c>
      <c r="G728">
        <v>0.163162</v>
      </c>
      <c r="H728">
        <v>0.83691800000000005</v>
      </c>
      <c r="I728">
        <v>0</v>
      </c>
      <c r="R728">
        <f>AVERAGE(B679:B728)</f>
        <v>5161.4158000000034</v>
      </c>
      <c r="S728">
        <f>AVERAGE(C679:C728)</f>
        <v>5122.9259999999995</v>
      </c>
      <c r="U728">
        <f>_xlfn.VAR.P(B679:B728)</f>
        <v>49.766412359999805</v>
      </c>
      <c r="V728">
        <f>_xlfn.VAR.P(C679:C728)</f>
        <v>43.387047999999261</v>
      </c>
      <c r="X728">
        <f>1.96*SQRT(U728)/50</f>
        <v>0.27653762834173234</v>
      </c>
      <c r="Y728">
        <f>1.96*SQRT(V728)/50</f>
        <v>0.25820587413674168</v>
      </c>
    </row>
    <row r="729" spans="1:25" x14ac:dyDescent="0.25">
      <c r="A729" t="s">
        <v>109</v>
      </c>
      <c r="B729">
        <v>258164.87100000001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4152.3599999999997</v>
      </c>
      <c r="C730">
        <v>4056.12</v>
      </c>
      <c r="D730">
        <v>4056</v>
      </c>
      <c r="E730">
        <v>3985.09</v>
      </c>
      <c r="F730">
        <v>179.29</v>
      </c>
      <c r="G730">
        <v>253.249</v>
      </c>
      <c r="H730">
        <v>64.796899999999994</v>
      </c>
      <c r="I730">
        <v>57.882199999999997</v>
      </c>
      <c r="J730">
        <v>103.92</v>
      </c>
      <c r="K730">
        <v>3532.77</v>
      </c>
      <c r="L730">
        <v>0.15751699999999999</v>
      </c>
      <c r="M730">
        <v>0.83696800000000005</v>
      </c>
      <c r="N730">
        <v>0</v>
      </c>
      <c r="O730" t="s">
        <v>42</v>
      </c>
      <c r="U730">
        <f>_xlfn.STDEV.P(B679:B728)</f>
        <v>7.0545313352482744</v>
      </c>
      <c r="V730">
        <f>_xlfn.STDEV.P(C679:C728)</f>
        <v>6.5868845443046338</v>
      </c>
    </row>
    <row r="731" spans="1:25" x14ac:dyDescent="0.25">
      <c r="A731" t="s">
        <v>41</v>
      </c>
      <c r="B731">
        <v>4055.98</v>
      </c>
      <c r="C731">
        <v>3966.98</v>
      </c>
      <c r="D731">
        <v>3966.88</v>
      </c>
      <c r="E731">
        <v>3896.73</v>
      </c>
      <c r="F731">
        <v>173.72300000000001</v>
      </c>
      <c r="G731">
        <v>250.39500000000001</v>
      </c>
      <c r="H731">
        <v>64.418000000000006</v>
      </c>
      <c r="I731">
        <v>57.3185</v>
      </c>
      <c r="J731">
        <v>102.107</v>
      </c>
      <c r="K731">
        <v>3453.77</v>
      </c>
      <c r="L731">
        <v>0.164218</v>
      </c>
      <c r="M731">
        <v>0.83701700000000001</v>
      </c>
      <c r="N731">
        <v>0</v>
      </c>
      <c r="O731" t="s">
        <v>42</v>
      </c>
    </row>
    <row r="732" spans="1:25" x14ac:dyDescent="0.25">
      <c r="A732" t="s">
        <v>41</v>
      </c>
      <c r="B732">
        <v>4117.5600000000004</v>
      </c>
      <c r="C732">
        <v>4029.74</v>
      </c>
      <c r="D732">
        <v>4029.61</v>
      </c>
      <c r="E732">
        <v>3958.98</v>
      </c>
      <c r="F732">
        <v>176.858</v>
      </c>
      <c r="G732">
        <v>254.33199999999999</v>
      </c>
      <c r="H732">
        <v>65.110799999999998</v>
      </c>
      <c r="I732">
        <v>58.249000000000002</v>
      </c>
      <c r="J732">
        <v>104.43</v>
      </c>
      <c r="K732">
        <v>3508.67</v>
      </c>
      <c r="L732">
        <v>0.175759</v>
      </c>
      <c r="M732">
        <v>0.83633800000000003</v>
      </c>
      <c r="N732">
        <v>0</v>
      </c>
      <c r="O732" t="s">
        <v>42</v>
      </c>
    </row>
    <row r="733" spans="1:25" x14ac:dyDescent="0.25">
      <c r="A733" t="s">
        <v>41</v>
      </c>
      <c r="B733">
        <v>4063.01</v>
      </c>
      <c r="C733">
        <v>3973.32</v>
      </c>
      <c r="D733">
        <v>3973.21</v>
      </c>
      <c r="E733">
        <v>3902.89</v>
      </c>
      <c r="F733">
        <v>173.923</v>
      </c>
      <c r="G733">
        <v>252.06399999999999</v>
      </c>
      <c r="H733">
        <v>64.019199999999998</v>
      </c>
      <c r="I733">
        <v>57.738</v>
      </c>
      <c r="J733">
        <v>103.575</v>
      </c>
      <c r="K733">
        <v>3457.77</v>
      </c>
      <c r="L733">
        <v>0.14860300000000001</v>
      </c>
      <c r="M733">
        <v>0.83682900000000005</v>
      </c>
      <c r="N733">
        <v>0</v>
      </c>
      <c r="O733" t="s">
        <v>42</v>
      </c>
    </row>
    <row r="734" spans="1:25" x14ac:dyDescent="0.25">
      <c r="A734" t="s">
        <v>41</v>
      </c>
      <c r="B734">
        <v>4066.91</v>
      </c>
      <c r="C734">
        <v>3977.4</v>
      </c>
      <c r="D734">
        <v>3977.29</v>
      </c>
      <c r="E734">
        <v>3907.67</v>
      </c>
      <c r="F734">
        <v>174.29599999999999</v>
      </c>
      <c r="G734">
        <v>251.905</v>
      </c>
      <c r="H734">
        <v>63.892200000000003</v>
      </c>
      <c r="I734">
        <v>58.951700000000002</v>
      </c>
      <c r="J734">
        <v>102.568</v>
      </c>
      <c r="K734">
        <v>3462.24</v>
      </c>
      <c r="L734">
        <v>0.160052</v>
      </c>
      <c r="M734">
        <v>0.83592200000000005</v>
      </c>
      <c r="N734">
        <v>0</v>
      </c>
      <c r="O734" t="s">
        <v>42</v>
      </c>
    </row>
    <row r="735" spans="1:25" x14ac:dyDescent="0.25">
      <c r="A735" t="s">
        <v>41</v>
      </c>
      <c r="B735">
        <v>4059.22</v>
      </c>
      <c r="C735">
        <v>3969.18</v>
      </c>
      <c r="D735">
        <v>3969.07</v>
      </c>
      <c r="E735">
        <v>3899.59</v>
      </c>
      <c r="F735">
        <v>171.44200000000001</v>
      </c>
      <c r="G735">
        <v>250.26300000000001</v>
      </c>
      <c r="H735">
        <v>63.930300000000003</v>
      </c>
      <c r="I735">
        <v>57.532600000000002</v>
      </c>
      <c r="J735">
        <v>102.44</v>
      </c>
      <c r="K735">
        <v>3459.13</v>
      </c>
      <c r="L735">
        <v>0.14796400000000001</v>
      </c>
      <c r="M735">
        <v>0.83602600000000005</v>
      </c>
      <c r="N735">
        <v>0</v>
      </c>
      <c r="O735" t="s">
        <v>42</v>
      </c>
    </row>
    <row r="736" spans="1:25" x14ac:dyDescent="0.25">
      <c r="A736" t="s">
        <v>41</v>
      </c>
      <c r="B736">
        <v>4101.95</v>
      </c>
      <c r="C736">
        <v>4009.41</v>
      </c>
      <c r="D736">
        <v>4009.29</v>
      </c>
      <c r="E736">
        <v>3939.4</v>
      </c>
      <c r="F736">
        <v>172.98099999999999</v>
      </c>
      <c r="G736">
        <v>251.25800000000001</v>
      </c>
      <c r="H736">
        <v>64.305400000000006</v>
      </c>
      <c r="I736">
        <v>57.823799999999999</v>
      </c>
      <c r="J736">
        <v>102.462</v>
      </c>
      <c r="K736">
        <v>3496.18</v>
      </c>
      <c r="L736">
        <v>0.17558399999999999</v>
      </c>
      <c r="M736">
        <v>0.83703799999999995</v>
      </c>
      <c r="N736">
        <v>0</v>
      </c>
      <c r="O736" t="s">
        <v>42</v>
      </c>
    </row>
    <row r="737" spans="1:15" x14ac:dyDescent="0.25">
      <c r="A737" t="s">
        <v>41</v>
      </c>
      <c r="B737">
        <v>4008.17</v>
      </c>
      <c r="C737">
        <v>3918.72</v>
      </c>
      <c r="D737">
        <v>3918.62</v>
      </c>
      <c r="E737">
        <v>3849.18</v>
      </c>
      <c r="F737">
        <v>168.60300000000001</v>
      </c>
      <c r="G737">
        <v>250.28299999999999</v>
      </c>
      <c r="H737">
        <v>63.5184</v>
      </c>
      <c r="I737">
        <v>57.736600000000003</v>
      </c>
      <c r="J737">
        <v>102.63200000000001</v>
      </c>
      <c r="K737">
        <v>3411.66</v>
      </c>
      <c r="L737">
        <v>0.15582299999999999</v>
      </c>
      <c r="M737">
        <v>0.83672599999999997</v>
      </c>
      <c r="N737">
        <v>0</v>
      </c>
      <c r="O737" t="s">
        <v>42</v>
      </c>
    </row>
    <row r="738" spans="1:15" x14ac:dyDescent="0.25">
      <c r="A738" t="s">
        <v>41</v>
      </c>
      <c r="B738">
        <v>4019.8</v>
      </c>
      <c r="C738">
        <v>3931.71</v>
      </c>
      <c r="D738">
        <v>3931.6</v>
      </c>
      <c r="E738">
        <v>3861.93</v>
      </c>
      <c r="F738">
        <v>170.113</v>
      </c>
      <c r="G738">
        <v>250.8</v>
      </c>
      <c r="H738">
        <v>63.567599999999999</v>
      </c>
      <c r="I738">
        <v>57.652999999999999</v>
      </c>
      <c r="J738">
        <v>103.218</v>
      </c>
      <c r="K738">
        <v>3422.27</v>
      </c>
      <c r="L738">
        <v>0.178454</v>
      </c>
      <c r="M738">
        <v>0.83691899999999997</v>
      </c>
      <c r="N738">
        <v>0</v>
      </c>
      <c r="O738" t="s">
        <v>42</v>
      </c>
    </row>
    <row r="739" spans="1:15" x14ac:dyDescent="0.25">
      <c r="A739" t="s">
        <v>41</v>
      </c>
      <c r="B739">
        <v>4031.24</v>
      </c>
      <c r="C739">
        <v>3942.66</v>
      </c>
      <c r="D739">
        <v>3942.55</v>
      </c>
      <c r="E739">
        <v>3873.34</v>
      </c>
      <c r="F739">
        <v>168.126</v>
      </c>
      <c r="G739">
        <v>250.202</v>
      </c>
      <c r="H739">
        <v>63.253500000000003</v>
      </c>
      <c r="I739">
        <v>58.031799999999997</v>
      </c>
      <c r="J739">
        <v>102.59099999999999</v>
      </c>
      <c r="K739">
        <v>3436.31</v>
      </c>
      <c r="L739">
        <v>0.14713300000000001</v>
      </c>
      <c r="M739">
        <v>0.83458399999999999</v>
      </c>
      <c r="N739">
        <v>0</v>
      </c>
      <c r="O739" t="s">
        <v>42</v>
      </c>
    </row>
    <row r="740" spans="1:15" x14ac:dyDescent="0.25">
      <c r="A740" t="s">
        <v>41</v>
      </c>
      <c r="B740">
        <v>4009.28</v>
      </c>
      <c r="C740">
        <v>3919.56</v>
      </c>
      <c r="D740">
        <v>3919.46</v>
      </c>
      <c r="E740">
        <v>3850.12</v>
      </c>
      <c r="F740">
        <v>170.804</v>
      </c>
      <c r="G740">
        <v>249.126</v>
      </c>
      <c r="H740">
        <v>63.357799999999997</v>
      </c>
      <c r="I740">
        <v>57.521500000000003</v>
      </c>
      <c r="J740">
        <v>101.998</v>
      </c>
      <c r="K740">
        <v>3411.24</v>
      </c>
      <c r="L740">
        <v>0.148169</v>
      </c>
      <c r="M740">
        <v>0.83437899999999998</v>
      </c>
      <c r="N740">
        <v>0</v>
      </c>
      <c r="O740" t="s">
        <v>42</v>
      </c>
    </row>
    <row r="741" spans="1:15" x14ac:dyDescent="0.25">
      <c r="A741" t="s">
        <v>41</v>
      </c>
      <c r="B741">
        <v>4017.17</v>
      </c>
      <c r="C741">
        <v>3927.73</v>
      </c>
      <c r="D741">
        <v>3927.63</v>
      </c>
      <c r="E741">
        <v>3858.52</v>
      </c>
      <c r="F741">
        <v>169.33199999999999</v>
      </c>
      <c r="G741">
        <v>249.54300000000001</v>
      </c>
      <c r="H741">
        <v>63.517200000000003</v>
      </c>
      <c r="I741">
        <v>57.726799999999997</v>
      </c>
      <c r="J741">
        <v>101.97</v>
      </c>
      <c r="K741">
        <v>3421.03</v>
      </c>
      <c r="L741">
        <v>0.178455</v>
      </c>
      <c r="M741">
        <v>0.83699199999999996</v>
      </c>
      <c r="N741">
        <v>0</v>
      </c>
      <c r="O741" t="s">
        <v>42</v>
      </c>
    </row>
    <row r="742" spans="1:15" x14ac:dyDescent="0.25">
      <c r="A742" t="s">
        <v>41</v>
      </c>
      <c r="B742">
        <v>3961.15</v>
      </c>
      <c r="C742">
        <v>3871.36</v>
      </c>
      <c r="D742">
        <v>3871.26</v>
      </c>
      <c r="E742">
        <v>3802.04</v>
      </c>
      <c r="F742">
        <v>170.48099999999999</v>
      </c>
      <c r="G742">
        <v>251.12799999999999</v>
      </c>
      <c r="H742">
        <v>63.567</v>
      </c>
      <c r="I742">
        <v>58.289000000000001</v>
      </c>
      <c r="J742">
        <v>102.896</v>
      </c>
      <c r="K742">
        <v>3361.95</v>
      </c>
      <c r="L742">
        <v>0.14934800000000001</v>
      </c>
      <c r="M742">
        <v>0.86613399999999996</v>
      </c>
      <c r="N742">
        <v>0</v>
      </c>
      <c r="O742" t="s">
        <v>42</v>
      </c>
    </row>
    <row r="743" spans="1:15" x14ac:dyDescent="0.25">
      <c r="A743" t="s">
        <v>41</v>
      </c>
      <c r="B743">
        <v>4017.83</v>
      </c>
      <c r="C743">
        <v>3929.5</v>
      </c>
      <c r="D743">
        <v>3929.39</v>
      </c>
      <c r="E743">
        <v>3860.16</v>
      </c>
      <c r="F743">
        <v>170.76</v>
      </c>
      <c r="G743">
        <v>247.49799999999999</v>
      </c>
      <c r="H743">
        <v>63.416699999999999</v>
      </c>
      <c r="I743">
        <v>57.07</v>
      </c>
      <c r="J743">
        <v>100.852</v>
      </c>
      <c r="K743">
        <v>3423.39</v>
      </c>
      <c r="L743">
        <v>0.15498899999999999</v>
      </c>
      <c r="M743">
        <v>0.83659600000000001</v>
      </c>
      <c r="N743">
        <v>0</v>
      </c>
      <c r="O743" t="s">
        <v>42</v>
      </c>
    </row>
    <row r="744" spans="1:15" x14ac:dyDescent="0.25">
      <c r="A744" t="s">
        <v>41</v>
      </c>
      <c r="B744">
        <v>3977.28</v>
      </c>
      <c r="C744">
        <v>3890.34</v>
      </c>
      <c r="D744">
        <v>3890.24</v>
      </c>
      <c r="E744">
        <v>3821.02</v>
      </c>
      <c r="F744">
        <v>168.37</v>
      </c>
      <c r="G744">
        <v>249.209</v>
      </c>
      <c r="H744">
        <v>63.272300000000001</v>
      </c>
      <c r="I744">
        <v>57.3536</v>
      </c>
      <c r="J744">
        <v>102.261</v>
      </c>
      <c r="K744">
        <v>3384.73</v>
      </c>
      <c r="L744">
        <v>0.14926400000000001</v>
      </c>
      <c r="M744">
        <v>0.83688099999999999</v>
      </c>
      <c r="N744">
        <v>0</v>
      </c>
      <c r="O744" t="s">
        <v>42</v>
      </c>
    </row>
    <row r="745" spans="1:15" x14ac:dyDescent="0.25">
      <c r="A745" t="s">
        <v>41</v>
      </c>
      <c r="B745">
        <v>4002.62</v>
      </c>
      <c r="C745">
        <v>3913.49</v>
      </c>
      <c r="D745">
        <v>3913.39</v>
      </c>
      <c r="E745">
        <v>3843.91</v>
      </c>
      <c r="F745">
        <v>170.74199999999999</v>
      </c>
      <c r="G745">
        <v>249.93100000000001</v>
      </c>
      <c r="H745">
        <v>63.591000000000001</v>
      </c>
      <c r="I745">
        <v>57.542700000000004</v>
      </c>
      <c r="J745">
        <v>102.488</v>
      </c>
      <c r="K745">
        <v>3404.66</v>
      </c>
      <c r="L745">
        <v>0.17846200000000001</v>
      </c>
      <c r="M745">
        <v>0.83462199999999998</v>
      </c>
      <c r="N745">
        <v>0</v>
      </c>
      <c r="O745" t="s">
        <v>42</v>
      </c>
    </row>
    <row r="746" spans="1:15" x14ac:dyDescent="0.25">
      <c r="A746" t="s">
        <v>41</v>
      </c>
      <c r="B746">
        <v>4069.73</v>
      </c>
      <c r="C746">
        <v>3982.23</v>
      </c>
      <c r="D746">
        <v>3982.11</v>
      </c>
      <c r="E746">
        <v>3912.62</v>
      </c>
      <c r="F746">
        <v>170.203</v>
      </c>
      <c r="G746">
        <v>251.001</v>
      </c>
      <c r="H746">
        <v>63.823399999999999</v>
      </c>
      <c r="I746">
        <v>57.947099999999999</v>
      </c>
      <c r="J746">
        <v>102.782</v>
      </c>
      <c r="K746">
        <v>3472.48</v>
      </c>
      <c r="L746">
        <v>0.14821100000000001</v>
      </c>
      <c r="M746">
        <v>0.86532500000000001</v>
      </c>
      <c r="N746">
        <v>0</v>
      </c>
      <c r="O746" t="s">
        <v>42</v>
      </c>
    </row>
    <row r="747" spans="1:15" x14ac:dyDescent="0.25">
      <c r="A747" t="s">
        <v>41</v>
      </c>
      <c r="B747">
        <v>4115.62</v>
      </c>
      <c r="C747">
        <v>4024.71</v>
      </c>
      <c r="D747">
        <v>4024.56</v>
      </c>
      <c r="E747">
        <v>3954.34</v>
      </c>
      <c r="F747">
        <v>175.77799999999999</v>
      </c>
      <c r="G747">
        <v>254.91800000000001</v>
      </c>
      <c r="H747">
        <v>64.767300000000006</v>
      </c>
      <c r="I747">
        <v>58.564500000000002</v>
      </c>
      <c r="J747">
        <v>105.005</v>
      </c>
      <c r="K747">
        <v>3504.58</v>
      </c>
      <c r="L747">
        <v>0.147172</v>
      </c>
      <c r="M747">
        <v>0.83702200000000004</v>
      </c>
      <c r="N747">
        <v>0</v>
      </c>
      <c r="O747" t="s">
        <v>42</v>
      </c>
    </row>
    <row r="748" spans="1:15" x14ac:dyDescent="0.25">
      <c r="A748" t="s">
        <v>41</v>
      </c>
      <c r="B748">
        <v>4125.78</v>
      </c>
      <c r="C748">
        <v>4033.81</v>
      </c>
      <c r="D748">
        <v>4033.66</v>
      </c>
      <c r="E748">
        <v>3963.41</v>
      </c>
      <c r="F748">
        <v>174.262</v>
      </c>
      <c r="G748">
        <v>252.70400000000001</v>
      </c>
      <c r="H748">
        <v>64.727099999999993</v>
      </c>
      <c r="I748">
        <v>57.357799999999997</v>
      </c>
      <c r="J748">
        <v>103.87</v>
      </c>
      <c r="K748">
        <v>3517.26</v>
      </c>
      <c r="L748">
        <v>0.15195900000000001</v>
      </c>
      <c r="M748">
        <v>0.83669700000000002</v>
      </c>
      <c r="N748">
        <v>0</v>
      </c>
      <c r="O748" t="s">
        <v>42</v>
      </c>
    </row>
    <row r="749" spans="1:15" x14ac:dyDescent="0.25">
      <c r="A749" t="s">
        <v>41</v>
      </c>
      <c r="B749">
        <v>4106.82</v>
      </c>
      <c r="C749">
        <v>4019.21</v>
      </c>
      <c r="D749">
        <v>4019.07</v>
      </c>
      <c r="E749">
        <v>3949.31</v>
      </c>
      <c r="F749">
        <v>173.48699999999999</v>
      </c>
      <c r="G749">
        <v>252.33099999999999</v>
      </c>
      <c r="H749">
        <v>64.5167</v>
      </c>
      <c r="I749">
        <v>57.988</v>
      </c>
      <c r="J749">
        <v>103.179</v>
      </c>
      <c r="K749">
        <v>3504.45</v>
      </c>
      <c r="L749">
        <v>0.152283</v>
      </c>
      <c r="M749">
        <v>0.83691000000000004</v>
      </c>
      <c r="N749">
        <v>0</v>
      </c>
      <c r="O749" t="s">
        <v>42</v>
      </c>
    </row>
    <row r="750" spans="1:15" x14ac:dyDescent="0.25">
      <c r="A750" t="s">
        <v>41</v>
      </c>
      <c r="B750">
        <v>4137.4799999999996</v>
      </c>
      <c r="C750">
        <v>4048.71</v>
      </c>
      <c r="D750">
        <v>4048.57</v>
      </c>
      <c r="E750">
        <v>3978.16</v>
      </c>
      <c r="F750">
        <v>175.84899999999999</v>
      </c>
      <c r="G750">
        <v>252.68299999999999</v>
      </c>
      <c r="H750">
        <v>64.967399999999998</v>
      </c>
      <c r="I750">
        <v>57.818600000000004</v>
      </c>
      <c r="J750">
        <v>103.32299999999999</v>
      </c>
      <c r="K750">
        <v>3530.36</v>
      </c>
      <c r="L750">
        <v>0.178454</v>
      </c>
      <c r="M750">
        <v>0.83700200000000002</v>
      </c>
      <c r="N750">
        <v>0</v>
      </c>
      <c r="O750" t="s">
        <v>42</v>
      </c>
    </row>
    <row r="751" spans="1:15" x14ac:dyDescent="0.25">
      <c r="A751" t="s">
        <v>41</v>
      </c>
      <c r="B751">
        <v>4118.28</v>
      </c>
      <c r="C751">
        <v>4026.22</v>
      </c>
      <c r="D751">
        <v>4026.09</v>
      </c>
      <c r="E751">
        <v>3954.94</v>
      </c>
      <c r="F751">
        <v>174.95599999999999</v>
      </c>
      <c r="G751">
        <v>250.58500000000001</v>
      </c>
      <c r="H751">
        <v>64.380799999999994</v>
      </c>
      <c r="I751">
        <v>57.469499999999996</v>
      </c>
      <c r="J751">
        <v>101.985</v>
      </c>
      <c r="K751">
        <v>3510.46</v>
      </c>
      <c r="L751">
        <v>0.147145</v>
      </c>
      <c r="M751">
        <v>0.83261300000000005</v>
      </c>
      <c r="N751">
        <v>0</v>
      </c>
      <c r="O751" t="s">
        <v>42</v>
      </c>
    </row>
    <row r="752" spans="1:15" x14ac:dyDescent="0.25">
      <c r="A752" t="s">
        <v>41</v>
      </c>
      <c r="B752">
        <v>4132.0600000000004</v>
      </c>
      <c r="C752">
        <v>4040.37</v>
      </c>
      <c r="D752">
        <v>4040.24</v>
      </c>
      <c r="E752">
        <v>3970.16</v>
      </c>
      <c r="F752">
        <v>175.428</v>
      </c>
      <c r="G752">
        <v>252.565</v>
      </c>
      <c r="H752">
        <v>64.876999999999995</v>
      </c>
      <c r="I752">
        <v>57.415900000000001</v>
      </c>
      <c r="J752">
        <v>103.681</v>
      </c>
      <c r="K752">
        <v>3523.08</v>
      </c>
      <c r="L752">
        <v>0.15229999999999999</v>
      </c>
      <c r="M752">
        <v>0.83696300000000001</v>
      </c>
      <c r="N752">
        <v>0</v>
      </c>
      <c r="O752" t="s">
        <v>42</v>
      </c>
    </row>
    <row r="753" spans="1:15" x14ac:dyDescent="0.25">
      <c r="A753" t="s">
        <v>41</v>
      </c>
      <c r="B753">
        <v>4137.55</v>
      </c>
      <c r="C753">
        <v>4048.24</v>
      </c>
      <c r="D753">
        <v>4048.1</v>
      </c>
      <c r="E753">
        <v>3977.53</v>
      </c>
      <c r="F753">
        <v>175.85499999999999</v>
      </c>
      <c r="G753">
        <v>252.05699999999999</v>
      </c>
      <c r="H753">
        <v>65.054199999999994</v>
      </c>
      <c r="I753">
        <v>57.077399999999997</v>
      </c>
      <c r="J753">
        <v>103.51900000000001</v>
      </c>
      <c r="K753">
        <v>3530.38</v>
      </c>
      <c r="L753">
        <v>0.178454</v>
      </c>
      <c r="M753">
        <v>0.86707800000000002</v>
      </c>
      <c r="N753">
        <v>0</v>
      </c>
      <c r="O753" t="s">
        <v>42</v>
      </c>
    </row>
    <row r="754" spans="1:15" x14ac:dyDescent="0.25">
      <c r="A754" t="s">
        <v>41</v>
      </c>
      <c r="B754">
        <v>4073.18</v>
      </c>
      <c r="C754">
        <v>3983.68</v>
      </c>
      <c r="D754">
        <v>3983.55</v>
      </c>
      <c r="E754">
        <v>3913.39</v>
      </c>
      <c r="F754">
        <v>173.16900000000001</v>
      </c>
      <c r="G754">
        <v>251.768</v>
      </c>
      <c r="H754">
        <v>64.006399999999999</v>
      </c>
      <c r="I754">
        <v>57.759799999999998</v>
      </c>
      <c r="J754">
        <v>103.563</v>
      </c>
      <c r="K754">
        <v>3469.5</v>
      </c>
      <c r="L754">
        <v>0.178454</v>
      </c>
      <c r="M754">
        <v>0.83697600000000005</v>
      </c>
      <c r="N754">
        <v>0</v>
      </c>
      <c r="O754" t="s">
        <v>42</v>
      </c>
    </row>
    <row r="755" spans="1:15" x14ac:dyDescent="0.25">
      <c r="A755" t="s">
        <v>41</v>
      </c>
      <c r="B755">
        <v>4119.96</v>
      </c>
      <c r="C755">
        <v>4029.33</v>
      </c>
      <c r="D755">
        <v>4029.18</v>
      </c>
      <c r="E755">
        <v>3958.98</v>
      </c>
      <c r="F755">
        <v>174.29900000000001</v>
      </c>
      <c r="G755">
        <v>252.79</v>
      </c>
      <c r="H755">
        <v>64.540199999999999</v>
      </c>
      <c r="I755">
        <v>57.827399999999997</v>
      </c>
      <c r="J755">
        <v>103.70099999999999</v>
      </c>
      <c r="K755">
        <v>3512.77</v>
      </c>
      <c r="L755">
        <v>0.14958199999999999</v>
      </c>
      <c r="M755">
        <v>0.86587800000000004</v>
      </c>
      <c r="N755">
        <v>0</v>
      </c>
      <c r="O755" t="s">
        <v>42</v>
      </c>
    </row>
    <row r="756" spans="1:15" x14ac:dyDescent="0.25">
      <c r="A756" t="s">
        <v>41</v>
      </c>
      <c r="B756">
        <v>4108.79</v>
      </c>
      <c r="C756">
        <v>4019.8</v>
      </c>
      <c r="D756">
        <v>4019.66</v>
      </c>
      <c r="E756">
        <v>3949.25</v>
      </c>
      <c r="F756">
        <v>173.81</v>
      </c>
      <c r="G756">
        <v>251.755</v>
      </c>
      <c r="H756">
        <v>64.732799999999997</v>
      </c>
      <c r="I756">
        <v>57.382199999999997</v>
      </c>
      <c r="J756">
        <v>103.178</v>
      </c>
      <c r="K756">
        <v>3504.56</v>
      </c>
      <c r="L756">
        <v>0.147396</v>
      </c>
      <c r="M756">
        <v>0.83704900000000004</v>
      </c>
      <c r="N756">
        <v>0</v>
      </c>
      <c r="O756" t="s">
        <v>42</v>
      </c>
    </row>
    <row r="757" spans="1:15" x14ac:dyDescent="0.25">
      <c r="A757" t="s">
        <v>41</v>
      </c>
      <c r="B757">
        <v>4101.5200000000004</v>
      </c>
      <c r="C757">
        <v>4009.83</v>
      </c>
      <c r="D757">
        <v>4009.69</v>
      </c>
      <c r="E757">
        <v>3939.59</v>
      </c>
      <c r="F757">
        <v>175.08199999999999</v>
      </c>
      <c r="G757">
        <v>251.82</v>
      </c>
      <c r="H757">
        <v>64.848200000000006</v>
      </c>
      <c r="I757">
        <v>57.438400000000001</v>
      </c>
      <c r="J757">
        <v>102.884</v>
      </c>
      <c r="K757">
        <v>3493.51</v>
      </c>
      <c r="L757">
        <v>0.15814600000000001</v>
      </c>
      <c r="M757">
        <v>0.83703000000000005</v>
      </c>
      <c r="N757">
        <v>0</v>
      </c>
      <c r="O757" t="s">
        <v>42</v>
      </c>
    </row>
    <row r="758" spans="1:15" x14ac:dyDescent="0.25">
      <c r="A758" t="s">
        <v>41</v>
      </c>
      <c r="B758">
        <v>4110.28</v>
      </c>
      <c r="C758">
        <v>4021.17</v>
      </c>
      <c r="D758">
        <v>4021.03</v>
      </c>
      <c r="E758">
        <v>3951.35</v>
      </c>
      <c r="F758">
        <v>174.285</v>
      </c>
      <c r="G758">
        <v>252.29400000000001</v>
      </c>
      <c r="H758">
        <v>64.669300000000007</v>
      </c>
      <c r="I758">
        <v>57.636099999999999</v>
      </c>
      <c r="J758">
        <v>103.42700000000001</v>
      </c>
      <c r="K758">
        <v>3505.84</v>
      </c>
      <c r="L758">
        <v>0.15316099999999999</v>
      </c>
      <c r="M758">
        <v>0.83696899999999996</v>
      </c>
      <c r="N758">
        <v>0</v>
      </c>
      <c r="O758" t="s">
        <v>42</v>
      </c>
    </row>
    <row r="759" spans="1:15" x14ac:dyDescent="0.25">
      <c r="A759" t="s">
        <v>41</v>
      </c>
      <c r="B759">
        <v>4136.9399999999996</v>
      </c>
      <c r="C759">
        <v>4048.61</v>
      </c>
      <c r="D759">
        <v>4048.46</v>
      </c>
      <c r="E759">
        <v>3978.15</v>
      </c>
      <c r="F759">
        <v>177.101</v>
      </c>
      <c r="G759">
        <v>253.16300000000001</v>
      </c>
      <c r="H759">
        <v>64.922700000000006</v>
      </c>
      <c r="I759">
        <v>58.0914</v>
      </c>
      <c r="J759">
        <v>103.66200000000001</v>
      </c>
      <c r="K759">
        <v>3528.73</v>
      </c>
      <c r="L759">
        <v>0.157587</v>
      </c>
      <c r="M759">
        <v>0.837001</v>
      </c>
      <c r="N759">
        <v>0</v>
      </c>
      <c r="O759" t="s">
        <v>42</v>
      </c>
    </row>
    <row r="760" spans="1:15" x14ac:dyDescent="0.25">
      <c r="A760" t="s">
        <v>41</v>
      </c>
      <c r="B760">
        <v>4130.2</v>
      </c>
      <c r="C760">
        <v>4042.62</v>
      </c>
      <c r="D760">
        <v>4042.48</v>
      </c>
      <c r="E760">
        <v>3971.9</v>
      </c>
      <c r="F760">
        <v>176.34200000000001</v>
      </c>
      <c r="G760">
        <v>251.55699999999999</v>
      </c>
      <c r="H760">
        <v>64.5077</v>
      </c>
      <c r="I760">
        <v>56.978900000000003</v>
      </c>
      <c r="J760">
        <v>102.414</v>
      </c>
      <c r="K760">
        <v>3524.89</v>
      </c>
      <c r="L760">
        <v>0.14777199999999999</v>
      </c>
      <c r="M760">
        <v>0.83685399999999999</v>
      </c>
      <c r="N760">
        <v>0</v>
      </c>
      <c r="O760" t="s">
        <v>42</v>
      </c>
    </row>
    <row r="761" spans="1:15" x14ac:dyDescent="0.25">
      <c r="A761" t="s">
        <v>41</v>
      </c>
      <c r="B761">
        <v>4135.16</v>
      </c>
      <c r="C761">
        <v>4046.24</v>
      </c>
      <c r="D761">
        <v>4046.09</v>
      </c>
      <c r="E761">
        <v>3976.07</v>
      </c>
      <c r="F761">
        <v>178.19800000000001</v>
      </c>
      <c r="G761">
        <v>254.35400000000001</v>
      </c>
      <c r="H761">
        <v>65.149699999999996</v>
      </c>
      <c r="I761">
        <v>57.646799999999999</v>
      </c>
      <c r="J761">
        <v>104.926</v>
      </c>
      <c r="K761">
        <v>3524.42</v>
      </c>
      <c r="L761">
        <v>0.156557</v>
      </c>
      <c r="M761">
        <v>0.86865599999999998</v>
      </c>
      <c r="N761">
        <v>0</v>
      </c>
      <c r="O761" t="s">
        <v>42</v>
      </c>
    </row>
    <row r="762" spans="1:15" x14ac:dyDescent="0.25">
      <c r="A762" t="s">
        <v>41</v>
      </c>
      <c r="B762">
        <v>4146.8</v>
      </c>
      <c r="C762">
        <v>4051.21</v>
      </c>
      <c r="D762">
        <v>4051.05</v>
      </c>
      <c r="E762">
        <v>3980.31</v>
      </c>
      <c r="F762">
        <v>179.011</v>
      </c>
      <c r="G762">
        <v>255.73</v>
      </c>
      <c r="H762">
        <v>65.491799999999998</v>
      </c>
      <c r="I762">
        <v>58.140599999999999</v>
      </c>
      <c r="J762">
        <v>105.20099999999999</v>
      </c>
      <c r="K762">
        <v>3526.65</v>
      </c>
      <c r="L762">
        <v>0.15263699999999999</v>
      </c>
      <c r="M762">
        <v>0.83604699999999998</v>
      </c>
      <c r="N762">
        <v>0</v>
      </c>
      <c r="O762" t="s">
        <v>42</v>
      </c>
    </row>
    <row r="763" spans="1:15" x14ac:dyDescent="0.25">
      <c r="A763" t="s">
        <v>41</v>
      </c>
      <c r="B763">
        <v>4082.11</v>
      </c>
      <c r="C763">
        <v>3993.42</v>
      </c>
      <c r="D763">
        <v>3993.27</v>
      </c>
      <c r="E763">
        <v>3922.96</v>
      </c>
      <c r="F763">
        <v>175.07300000000001</v>
      </c>
      <c r="G763">
        <v>254.15700000000001</v>
      </c>
      <c r="H763">
        <v>65.245999999999995</v>
      </c>
      <c r="I763">
        <v>58.2303</v>
      </c>
      <c r="J763">
        <v>103.764</v>
      </c>
      <c r="K763">
        <v>3474.99</v>
      </c>
      <c r="L763">
        <v>0.15418899999999999</v>
      </c>
      <c r="M763">
        <v>0.83674599999999999</v>
      </c>
      <c r="N763">
        <v>0</v>
      </c>
      <c r="O763" t="s">
        <v>42</v>
      </c>
    </row>
    <row r="764" spans="1:15" x14ac:dyDescent="0.25">
      <c r="A764" t="s">
        <v>41</v>
      </c>
      <c r="B764">
        <v>4136.59</v>
      </c>
      <c r="C764">
        <v>4043.98</v>
      </c>
      <c r="D764">
        <v>4043.84</v>
      </c>
      <c r="E764">
        <v>3973.96</v>
      </c>
      <c r="F764">
        <v>176.196</v>
      </c>
      <c r="G764">
        <v>253.07900000000001</v>
      </c>
      <c r="H764">
        <v>65.769599999999997</v>
      </c>
      <c r="I764">
        <v>57.540300000000002</v>
      </c>
      <c r="J764">
        <v>102.892</v>
      </c>
      <c r="K764">
        <v>3525.57</v>
      </c>
      <c r="L764">
        <v>0.15185499999999999</v>
      </c>
      <c r="M764">
        <v>0.83478699999999995</v>
      </c>
      <c r="N764">
        <v>0</v>
      </c>
      <c r="O764" t="s">
        <v>42</v>
      </c>
    </row>
    <row r="765" spans="1:15" x14ac:dyDescent="0.25">
      <c r="A765" t="s">
        <v>41</v>
      </c>
      <c r="B765">
        <v>4095.33</v>
      </c>
      <c r="C765">
        <v>4005.38</v>
      </c>
      <c r="D765">
        <v>4005.25</v>
      </c>
      <c r="E765">
        <v>3934.9</v>
      </c>
      <c r="F765">
        <v>175.267</v>
      </c>
      <c r="G765">
        <v>252.596</v>
      </c>
      <c r="H765">
        <v>64.561499999999995</v>
      </c>
      <c r="I765">
        <v>57.924900000000001</v>
      </c>
      <c r="J765">
        <v>103.57599999999999</v>
      </c>
      <c r="K765">
        <v>3487.84</v>
      </c>
      <c r="L765">
        <v>0.15932299999999999</v>
      </c>
      <c r="M765">
        <v>0.83693300000000004</v>
      </c>
      <c r="N765">
        <v>0</v>
      </c>
      <c r="O765" t="s">
        <v>42</v>
      </c>
    </row>
    <row r="766" spans="1:15" x14ac:dyDescent="0.25">
      <c r="A766" t="s">
        <v>41</v>
      </c>
      <c r="B766">
        <v>4094.57</v>
      </c>
      <c r="C766">
        <v>4004.59</v>
      </c>
      <c r="D766">
        <v>4004.45</v>
      </c>
      <c r="E766">
        <v>3934.6</v>
      </c>
      <c r="F766">
        <v>174.971</v>
      </c>
      <c r="G766">
        <v>252.34399999999999</v>
      </c>
      <c r="H766">
        <v>65.415899999999993</v>
      </c>
      <c r="I766">
        <v>57.5139</v>
      </c>
      <c r="J766">
        <v>102.92700000000001</v>
      </c>
      <c r="K766">
        <v>3488.47</v>
      </c>
      <c r="L766">
        <v>0.148229</v>
      </c>
      <c r="M766">
        <v>0.83642300000000003</v>
      </c>
      <c r="N766">
        <v>0</v>
      </c>
      <c r="O766" t="s">
        <v>42</v>
      </c>
    </row>
    <row r="767" spans="1:15" x14ac:dyDescent="0.25">
      <c r="A767" t="s">
        <v>41</v>
      </c>
      <c r="B767">
        <v>4117.6000000000004</v>
      </c>
      <c r="C767">
        <v>4026.61</v>
      </c>
      <c r="D767">
        <v>4026.47</v>
      </c>
      <c r="E767">
        <v>3956.69</v>
      </c>
      <c r="F767">
        <v>177.73699999999999</v>
      </c>
      <c r="G767">
        <v>254.101</v>
      </c>
      <c r="H767">
        <v>65.695400000000006</v>
      </c>
      <c r="I767">
        <v>57.914000000000001</v>
      </c>
      <c r="J767">
        <v>103.88500000000001</v>
      </c>
      <c r="K767">
        <v>3506.05</v>
      </c>
      <c r="L767">
        <v>0.16022</v>
      </c>
      <c r="M767">
        <v>0.83701599999999998</v>
      </c>
      <c r="N767">
        <v>0</v>
      </c>
      <c r="O767" t="s">
        <v>42</v>
      </c>
    </row>
    <row r="768" spans="1:15" x14ac:dyDescent="0.25">
      <c r="A768" t="s">
        <v>41</v>
      </c>
      <c r="B768">
        <v>4122.37</v>
      </c>
      <c r="C768">
        <v>4033.36</v>
      </c>
      <c r="D768">
        <v>4033.21</v>
      </c>
      <c r="E768">
        <v>3962.83</v>
      </c>
      <c r="F768">
        <v>175.005</v>
      </c>
      <c r="G768">
        <v>253.05</v>
      </c>
      <c r="H768">
        <v>64.615899999999996</v>
      </c>
      <c r="I768">
        <v>58.139299999999999</v>
      </c>
      <c r="J768">
        <v>103.70099999999999</v>
      </c>
      <c r="K768">
        <v>3515.82</v>
      </c>
      <c r="L768">
        <v>0.14743100000000001</v>
      </c>
      <c r="M768">
        <v>0.868641</v>
      </c>
      <c r="N768">
        <v>0</v>
      </c>
      <c r="O768" t="s">
        <v>42</v>
      </c>
    </row>
    <row r="769" spans="1:25" x14ac:dyDescent="0.25">
      <c r="A769" t="s">
        <v>41</v>
      </c>
      <c r="B769">
        <v>4158.3100000000004</v>
      </c>
      <c r="C769">
        <v>4068.29</v>
      </c>
      <c r="D769">
        <v>4068.14</v>
      </c>
      <c r="E769">
        <v>3997.66</v>
      </c>
      <c r="F769">
        <v>176.62100000000001</v>
      </c>
      <c r="G769">
        <v>253.733</v>
      </c>
      <c r="H769">
        <v>64.897300000000001</v>
      </c>
      <c r="I769">
        <v>58.0792</v>
      </c>
      <c r="J769">
        <v>104.065</v>
      </c>
      <c r="K769">
        <v>3547.85</v>
      </c>
      <c r="L769">
        <v>0.151002</v>
      </c>
      <c r="M769">
        <v>0.83699000000000001</v>
      </c>
      <c r="N769">
        <v>0</v>
      </c>
      <c r="O769" t="s">
        <v>42</v>
      </c>
    </row>
    <row r="770" spans="1:25" x14ac:dyDescent="0.25">
      <c r="A770" t="s">
        <v>41</v>
      </c>
      <c r="B770">
        <v>4138.76</v>
      </c>
      <c r="C770">
        <v>4048.74</v>
      </c>
      <c r="D770">
        <v>4048.6</v>
      </c>
      <c r="E770">
        <v>3978.15</v>
      </c>
      <c r="F770">
        <v>175.523</v>
      </c>
      <c r="G770">
        <v>254.673</v>
      </c>
      <c r="H770">
        <v>65.132400000000004</v>
      </c>
      <c r="I770">
        <v>57.973799999999997</v>
      </c>
      <c r="J770">
        <v>104.47799999999999</v>
      </c>
      <c r="K770">
        <v>3528.84</v>
      </c>
      <c r="L770">
        <v>0.15503800000000001</v>
      </c>
      <c r="M770">
        <v>0.83698799999999995</v>
      </c>
      <c r="N770">
        <v>0</v>
      </c>
      <c r="O770" t="s">
        <v>42</v>
      </c>
    </row>
    <row r="771" spans="1:25" x14ac:dyDescent="0.25">
      <c r="A771" t="s">
        <v>41</v>
      </c>
      <c r="B771">
        <v>4141.72</v>
      </c>
      <c r="C771">
        <v>4052.11</v>
      </c>
      <c r="D771">
        <v>4051.96</v>
      </c>
      <c r="E771">
        <v>3981.06</v>
      </c>
      <c r="F771">
        <v>176.041</v>
      </c>
      <c r="G771">
        <v>254.876</v>
      </c>
      <c r="H771">
        <v>65.234700000000004</v>
      </c>
      <c r="I771">
        <v>58.459499999999998</v>
      </c>
      <c r="J771">
        <v>104.742</v>
      </c>
      <c r="K771">
        <v>3530.9</v>
      </c>
      <c r="L771">
        <v>0.17846999999999999</v>
      </c>
      <c r="M771">
        <v>0.83704199999999995</v>
      </c>
      <c r="N771">
        <v>0</v>
      </c>
      <c r="O771" t="s">
        <v>42</v>
      </c>
    </row>
    <row r="772" spans="1:25" x14ac:dyDescent="0.25">
      <c r="A772" t="s">
        <v>41</v>
      </c>
      <c r="B772">
        <v>4127.22</v>
      </c>
      <c r="C772">
        <v>4039.33</v>
      </c>
      <c r="D772">
        <v>4039.19</v>
      </c>
      <c r="E772">
        <v>3968.53</v>
      </c>
      <c r="F772">
        <v>176.79</v>
      </c>
      <c r="G772">
        <v>252.91499999999999</v>
      </c>
      <c r="H772">
        <v>64.756200000000007</v>
      </c>
      <c r="I772">
        <v>58.139200000000002</v>
      </c>
      <c r="J772">
        <v>103.377</v>
      </c>
      <c r="K772">
        <v>3519.95</v>
      </c>
      <c r="L772">
        <v>0.16742299999999999</v>
      </c>
      <c r="M772">
        <v>0.83698399999999995</v>
      </c>
      <c r="N772">
        <v>0</v>
      </c>
      <c r="O772" t="s">
        <v>42</v>
      </c>
    </row>
    <row r="773" spans="1:25" x14ac:dyDescent="0.25">
      <c r="A773" t="s">
        <v>41</v>
      </c>
      <c r="B773">
        <v>4123.9399999999996</v>
      </c>
      <c r="C773">
        <v>4030.13</v>
      </c>
      <c r="D773">
        <v>4029.99</v>
      </c>
      <c r="E773">
        <v>3959.85</v>
      </c>
      <c r="F773">
        <v>175.477</v>
      </c>
      <c r="G773">
        <v>250.965</v>
      </c>
      <c r="H773">
        <v>64.574799999999996</v>
      </c>
      <c r="I773">
        <v>57.043900000000001</v>
      </c>
      <c r="J773">
        <v>102.98099999999999</v>
      </c>
      <c r="K773">
        <v>3514.45</v>
      </c>
      <c r="L773">
        <v>0.176236</v>
      </c>
      <c r="M773">
        <v>0.83705099999999999</v>
      </c>
      <c r="N773">
        <v>0</v>
      </c>
      <c r="O773" t="s">
        <v>42</v>
      </c>
    </row>
    <row r="774" spans="1:25" x14ac:dyDescent="0.25">
      <c r="A774" t="s">
        <v>41</v>
      </c>
      <c r="B774">
        <v>4148.6400000000003</v>
      </c>
      <c r="C774">
        <v>4057.5</v>
      </c>
      <c r="D774">
        <v>4057.35</v>
      </c>
      <c r="E774">
        <v>3986.86</v>
      </c>
      <c r="F774">
        <v>178.11500000000001</v>
      </c>
      <c r="G774">
        <v>254.904</v>
      </c>
      <c r="H774">
        <v>65.7684</v>
      </c>
      <c r="I774">
        <v>58.050899999999999</v>
      </c>
      <c r="J774">
        <v>104.491</v>
      </c>
      <c r="K774">
        <v>3534.67</v>
      </c>
      <c r="L774">
        <v>0.150338</v>
      </c>
      <c r="M774">
        <v>0.83697500000000002</v>
      </c>
      <c r="N774">
        <v>0</v>
      </c>
      <c r="O774" t="s">
        <v>42</v>
      </c>
    </row>
    <row r="775" spans="1:25" x14ac:dyDescent="0.25">
      <c r="A775" t="s">
        <v>41</v>
      </c>
      <c r="B775">
        <v>4123.97</v>
      </c>
      <c r="C775">
        <v>4032.21</v>
      </c>
      <c r="D775">
        <v>4032.07</v>
      </c>
      <c r="E775">
        <v>3960.96</v>
      </c>
      <c r="F775">
        <v>176.16300000000001</v>
      </c>
      <c r="G775">
        <v>254.07400000000001</v>
      </c>
      <c r="H775">
        <v>65.236099999999993</v>
      </c>
      <c r="I775">
        <v>57.804699999999997</v>
      </c>
      <c r="J775">
        <v>104.45399999999999</v>
      </c>
      <c r="K775">
        <v>3511.41</v>
      </c>
      <c r="L775">
        <v>0.17655199999999999</v>
      </c>
      <c r="M775">
        <v>0.86747099999999999</v>
      </c>
      <c r="N775">
        <v>0</v>
      </c>
      <c r="O775" t="s">
        <v>42</v>
      </c>
    </row>
    <row r="776" spans="1:25" x14ac:dyDescent="0.25">
      <c r="A776" t="s">
        <v>41</v>
      </c>
      <c r="B776">
        <v>4113.96</v>
      </c>
      <c r="C776">
        <v>4026.1</v>
      </c>
      <c r="D776">
        <v>4025.96</v>
      </c>
      <c r="E776">
        <v>3955.9</v>
      </c>
      <c r="F776">
        <v>176.4</v>
      </c>
      <c r="G776">
        <v>254.90700000000001</v>
      </c>
      <c r="H776">
        <v>64.516999999999996</v>
      </c>
      <c r="I776">
        <v>58.170499999999997</v>
      </c>
      <c r="J776">
        <v>105.247</v>
      </c>
      <c r="K776">
        <v>3505.42</v>
      </c>
      <c r="L776">
        <v>0.150976</v>
      </c>
      <c r="M776">
        <v>0.83705200000000002</v>
      </c>
      <c r="N776">
        <v>0</v>
      </c>
      <c r="O776" t="s">
        <v>42</v>
      </c>
    </row>
    <row r="777" spans="1:25" x14ac:dyDescent="0.25">
      <c r="A777" t="s">
        <v>41</v>
      </c>
      <c r="B777">
        <v>4002.9</v>
      </c>
      <c r="C777">
        <v>3912.67</v>
      </c>
      <c r="D777">
        <v>3912.56</v>
      </c>
      <c r="E777">
        <v>3843.46</v>
      </c>
      <c r="F777">
        <v>170.86699999999999</v>
      </c>
      <c r="G777">
        <v>251.17599999999999</v>
      </c>
      <c r="H777">
        <v>63.575899999999997</v>
      </c>
      <c r="I777">
        <v>58.323099999999997</v>
      </c>
      <c r="J777">
        <v>102.872</v>
      </c>
      <c r="K777">
        <v>3402.94</v>
      </c>
      <c r="L777">
        <v>0.17374600000000001</v>
      </c>
      <c r="M777">
        <v>0.83700300000000005</v>
      </c>
      <c r="N777">
        <v>0</v>
      </c>
      <c r="O777" t="s">
        <v>42</v>
      </c>
    </row>
    <row r="778" spans="1:25" x14ac:dyDescent="0.25">
      <c r="A778" t="s">
        <v>41</v>
      </c>
      <c r="B778">
        <v>4062.87</v>
      </c>
      <c r="C778">
        <v>3973.27</v>
      </c>
      <c r="D778">
        <v>3973.15</v>
      </c>
      <c r="E778">
        <v>3903.32</v>
      </c>
      <c r="F778">
        <v>171.999</v>
      </c>
      <c r="G778">
        <v>249.52799999999999</v>
      </c>
      <c r="H778">
        <v>64.208799999999997</v>
      </c>
      <c r="I778">
        <v>57.183799999999998</v>
      </c>
      <c r="J778">
        <v>101.755</v>
      </c>
      <c r="K778">
        <v>3462.9</v>
      </c>
      <c r="L778">
        <v>0.15401599999999999</v>
      </c>
      <c r="M778">
        <v>0.83673299999999995</v>
      </c>
      <c r="N778">
        <v>0</v>
      </c>
      <c r="O778" t="s">
        <v>42</v>
      </c>
    </row>
    <row r="779" spans="1:25" x14ac:dyDescent="0.25">
      <c r="A779" t="s">
        <v>41</v>
      </c>
      <c r="B779">
        <v>3979.68</v>
      </c>
      <c r="C779">
        <v>3890.93</v>
      </c>
      <c r="D779">
        <v>3890.82</v>
      </c>
      <c r="E779">
        <v>3821.3</v>
      </c>
      <c r="F779">
        <v>171.011</v>
      </c>
      <c r="G779">
        <v>248.971</v>
      </c>
      <c r="H779">
        <v>63.433599999999998</v>
      </c>
      <c r="I779">
        <v>57.369199999999999</v>
      </c>
      <c r="J779">
        <v>101.77200000000001</v>
      </c>
      <c r="K779">
        <v>3382.69</v>
      </c>
      <c r="L779">
        <v>0.16175100000000001</v>
      </c>
      <c r="M779">
        <v>0.83705099999999999</v>
      </c>
      <c r="N779">
        <v>0</v>
      </c>
      <c r="O779" t="s">
        <v>42</v>
      </c>
    </row>
    <row r="780" spans="1:25" x14ac:dyDescent="0.25">
      <c r="A780" t="s">
        <v>41</v>
      </c>
      <c r="B780">
        <v>4076.24</v>
      </c>
      <c r="C780">
        <v>3989.17</v>
      </c>
      <c r="D780">
        <v>3989.06</v>
      </c>
      <c r="E780">
        <v>3919.8</v>
      </c>
      <c r="F780">
        <v>170.511</v>
      </c>
      <c r="G780">
        <v>256.16699999999997</v>
      </c>
      <c r="H780">
        <v>63.6267</v>
      </c>
      <c r="I780">
        <v>60.624200000000002</v>
      </c>
      <c r="J780">
        <v>105.36799999999999</v>
      </c>
      <c r="K780">
        <v>3474.18</v>
      </c>
      <c r="L780">
        <v>0.16389699999999999</v>
      </c>
      <c r="M780">
        <v>0.837036</v>
      </c>
      <c r="N780">
        <v>0</v>
      </c>
      <c r="O780" t="s">
        <v>42</v>
      </c>
    </row>
    <row r="781" spans="1:25" x14ac:dyDescent="0.25">
      <c r="A781" t="s">
        <v>41</v>
      </c>
      <c r="B781">
        <v>3989.87</v>
      </c>
      <c r="C781">
        <v>3901.48</v>
      </c>
      <c r="D781">
        <v>3901.38</v>
      </c>
      <c r="E781">
        <v>3831.83</v>
      </c>
      <c r="F781">
        <v>171.51499999999999</v>
      </c>
      <c r="G781">
        <v>247.958</v>
      </c>
      <c r="H781">
        <v>63.592100000000002</v>
      </c>
      <c r="I781">
        <v>56.872900000000001</v>
      </c>
      <c r="J781">
        <v>101.366</v>
      </c>
      <c r="K781">
        <v>3393.97</v>
      </c>
      <c r="L781">
        <v>0.17088900000000001</v>
      </c>
      <c r="M781">
        <v>0.83705300000000005</v>
      </c>
      <c r="N781">
        <v>0</v>
      </c>
      <c r="O781" t="s">
        <v>42</v>
      </c>
    </row>
    <row r="782" spans="1:25" x14ac:dyDescent="0.25">
      <c r="A782" t="s">
        <v>41</v>
      </c>
      <c r="B782">
        <v>3984.61</v>
      </c>
      <c r="C782">
        <v>3897.37</v>
      </c>
      <c r="D782">
        <v>3897.26</v>
      </c>
      <c r="E782">
        <v>3828.12</v>
      </c>
      <c r="F782">
        <v>169.02500000000001</v>
      </c>
      <c r="G782">
        <v>249.83</v>
      </c>
      <c r="H782">
        <v>63.440600000000003</v>
      </c>
      <c r="I782">
        <v>57.712400000000002</v>
      </c>
      <c r="J782">
        <v>102.258</v>
      </c>
      <c r="K782">
        <v>3390.4</v>
      </c>
      <c r="L782">
        <v>0.148373</v>
      </c>
      <c r="M782">
        <v>0.836588</v>
      </c>
      <c r="N782">
        <v>0</v>
      </c>
      <c r="O782" t="s">
        <v>42</v>
      </c>
    </row>
    <row r="783" spans="1:25" x14ac:dyDescent="0.25">
      <c r="A783" t="s">
        <v>41</v>
      </c>
      <c r="B783">
        <v>4066.44</v>
      </c>
      <c r="C783">
        <v>3978.94</v>
      </c>
      <c r="D783">
        <v>3978.83</v>
      </c>
      <c r="E783">
        <v>3909.24</v>
      </c>
      <c r="F783">
        <v>172.202</v>
      </c>
      <c r="G783">
        <v>248.517</v>
      </c>
      <c r="H783">
        <v>63.87</v>
      </c>
      <c r="I783">
        <v>56.787100000000002</v>
      </c>
      <c r="J783">
        <v>101.527</v>
      </c>
      <c r="K783">
        <v>3469.6</v>
      </c>
      <c r="L783">
        <v>0.178455</v>
      </c>
      <c r="M783">
        <v>0.83648299999999998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4079.49</v>
      </c>
      <c r="C784">
        <v>3990.83</v>
      </c>
      <c r="D784">
        <v>3990.72</v>
      </c>
      <c r="E784">
        <v>3921.07</v>
      </c>
      <c r="F784">
        <v>173.65700000000001</v>
      </c>
      <c r="G784">
        <v>251.51300000000001</v>
      </c>
      <c r="H784">
        <v>63.980400000000003</v>
      </c>
      <c r="I784">
        <v>57.86</v>
      </c>
      <c r="J784">
        <v>102.857</v>
      </c>
      <c r="K784">
        <v>3477.01</v>
      </c>
      <c r="L784">
        <v>0.178457</v>
      </c>
      <c r="M784">
        <v>0.83701199999999998</v>
      </c>
      <c r="N784">
        <v>0</v>
      </c>
      <c r="O784" t="s">
        <v>42</v>
      </c>
      <c r="R784">
        <f>AVERAGE(B735:B784)</f>
        <v>4083.5809999999992</v>
      </c>
      <c r="S784">
        <f>AVERAGE(C735:C784)</f>
        <v>3993.9211999999989</v>
      </c>
      <c r="U784">
        <f>_xlfn.VAR.P(B735:B784)</f>
        <v>3059.0257330000018</v>
      </c>
      <c r="V784">
        <f>_xlfn.VAR.P(C735:C784)</f>
        <v>2982.6584305600013</v>
      </c>
      <c r="X784">
        <f>1.96*SQRT(U784)/50</f>
        <v>2.1680916268361727</v>
      </c>
      <c r="Y784">
        <f>1.96*SQRT(V784)/50</f>
        <v>2.1408578305753325</v>
      </c>
    </row>
    <row r="785" spans="1:14" x14ac:dyDescent="0.25">
      <c r="A785" t="s">
        <v>43</v>
      </c>
      <c r="B785">
        <v>204347.96739999999</v>
      </c>
      <c r="C785" t="s">
        <v>36</v>
      </c>
    </row>
    <row r="786" spans="1:14" x14ac:dyDescent="0.25">
      <c r="A786" t="s">
        <v>44</v>
      </c>
      <c r="B786">
        <v>4005.63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0.178455</v>
      </c>
      <c r="L786">
        <v>0.83680600000000005</v>
      </c>
      <c r="M786">
        <v>0</v>
      </c>
      <c r="N786" t="s">
        <v>42</v>
      </c>
    </row>
    <row r="787" spans="1:14" x14ac:dyDescent="0.25">
      <c r="A787" t="s">
        <v>44</v>
      </c>
      <c r="B787">
        <v>4028.93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0.157552</v>
      </c>
      <c r="L787">
        <v>0.83701700000000001</v>
      </c>
      <c r="M787">
        <v>0</v>
      </c>
      <c r="N787" t="s">
        <v>42</v>
      </c>
    </row>
    <row r="788" spans="1:14" x14ac:dyDescent="0.25">
      <c r="A788" t="s">
        <v>44</v>
      </c>
      <c r="B788">
        <v>4020.21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0.15002299999999999</v>
      </c>
      <c r="L788">
        <v>0.83667400000000003</v>
      </c>
      <c r="M788">
        <v>0</v>
      </c>
      <c r="N788" t="s">
        <v>42</v>
      </c>
    </row>
    <row r="789" spans="1:14" x14ac:dyDescent="0.25">
      <c r="A789" t="s">
        <v>44</v>
      </c>
      <c r="B789">
        <v>3967.58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0.161327</v>
      </c>
      <c r="L789">
        <v>0.83654399999999995</v>
      </c>
      <c r="M789">
        <v>0</v>
      </c>
      <c r="N789" t="s">
        <v>42</v>
      </c>
    </row>
    <row r="790" spans="1:14" x14ac:dyDescent="0.25">
      <c r="A790" t="s">
        <v>44</v>
      </c>
      <c r="B790">
        <v>3984.5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0.14821899999999999</v>
      </c>
      <c r="L790">
        <v>0.83698399999999995</v>
      </c>
      <c r="M790">
        <v>0</v>
      </c>
      <c r="N790" t="s">
        <v>42</v>
      </c>
    </row>
    <row r="791" spans="1:14" x14ac:dyDescent="0.25">
      <c r="A791" t="s">
        <v>44</v>
      </c>
      <c r="B791">
        <v>4026.38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0.152059</v>
      </c>
      <c r="L791">
        <v>0.83701499999999995</v>
      </c>
      <c r="M791">
        <v>0</v>
      </c>
      <c r="N791" t="s">
        <v>42</v>
      </c>
    </row>
    <row r="792" spans="1:14" x14ac:dyDescent="0.25">
      <c r="A792" t="s">
        <v>44</v>
      </c>
      <c r="B792">
        <v>4054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0.14724599999999999</v>
      </c>
      <c r="L792">
        <v>0.83528100000000005</v>
      </c>
      <c r="M792">
        <v>0</v>
      </c>
      <c r="N792" t="s">
        <v>42</v>
      </c>
    </row>
    <row r="793" spans="1:14" x14ac:dyDescent="0.25">
      <c r="A793" t="s">
        <v>44</v>
      </c>
      <c r="B793">
        <v>4008.94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0.162712</v>
      </c>
      <c r="L793">
        <v>0.857321</v>
      </c>
      <c r="M793">
        <v>0</v>
      </c>
      <c r="N793" t="s">
        <v>42</v>
      </c>
    </row>
    <row r="794" spans="1:14" x14ac:dyDescent="0.25">
      <c r="A794" t="s">
        <v>44</v>
      </c>
      <c r="B794">
        <v>3961.63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0.154778</v>
      </c>
      <c r="L794">
        <v>0.83704999999999996</v>
      </c>
      <c r="M794">
        <v>0</v>
      </c>
      <c r="N794" t="s">
        <v>42</v>
      </c>
    </row>
    <row r="795" spans="1:14" x14ac:dyDescent="0.25">
      <c r="A795" t="s">
        <v>44</v>
      </c>
      <c r="B795">
        <v>4017.99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0.16384000000000001</v>
      </c>
      <c r="L795">
        <v>0.86177999999999999</v>
      </c>
      <c r="M795">
        <v>0</v>
      </c>
      <c r="N795" t="s">
        <v>42</v>
      </c>
    </row>
    <row r="796" spans="1:14" x14ac:dyDescent="0.25">
      <c r="A796" t="s">
        <v>44</v>
      </c>
      <c r="B796">
        <v>3975.29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0.178454</v>
      </c>
      <c r="L796">
        <v>0.83703000000000005</v>
      </c>
      <c r="M796">
        <v>0</v>
      </c>
      <c r="N796" t="s">
        <v>42</v>
      </c>
    </row>
    <row r="797" spans="1:14" x14ac:dyDescent="0.25">
      <c r="A797" t="s">
        <v>44</v>
      </c>
      <c r="B797">
        <v>4000.53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0.14882000000000001</v>
      </c>
      <c r="L797">
        <v>0.86244799999999999</v>
      </c>
      <c r="M797">
        <v>0</v>
      </c>
      <c r="N797" t="s">
        <v>42</v>
      </c>
    </row>
    <row r="798" spans="1:14" x14ac:dyDescent="0.25">
      <c r="A798" t="s">
        <v>44</v>
      </c>
      <c r="B798">
        <v>4001.63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0.148815</v>
      </c>
      <c r="L798">
        <v>0.83325199999999999</v>
      </c>
      <c r="M798">
        <v>0</v>
      </c>
      <c r="N798" t="s">
        <v>42</v>
      </c>
    </row>
    <row r="799" spans="1:14" x14ac:dyDescent="0.25">
      <c r="A799" t="s">
        <v>44</v>
      </c>
      <c r="B799">
        <v>4067.46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0.154809</v>
      </c>
      <c r="L799">
        <v>0.83681399999999995</v>
      </c>
      <c r="M799">
        <v>0</v>
      </c>
      <c r="N799" t="s">
        <v>42</v>
      </c>
    </row>
    <row r="800" spans="1:14" x14ac:dyDescent="0.25">
      <c r="A800" t="s">
        <v>44</v>
      </c>
      <c r="B800">
        <v>3978.84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0.14720900000000001</v>
      </c>
      <c r="L800">
        <v>0.83698600000000001</v>
      </c>
      <c r="M800">
        <v>0</v>
      </c>
      <c r="N800" t="s">
        <v>42</v>
      </c>
    </row>
    <row r="801" spans="1:14" x14ac:dyDescent="0.25">
      <c r="A801" t="s">
        <v>44</v>
      </c>
      <c r="B801">
        <v>4012.71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0.14724699999999999</v>
      </c>
      <c r="L801">
        <v>0.83705200000000002</v>
      </c>
      <c r="M801">
        <v>0</v>
      </c>
      <c r="N801" t="s">
        <v>42</v>
      </c>
    </row>
    <row r="802" spans="1:14" x14ac:dyDescent="0.25">
      <c r="A802" t="s">
        <v>44</v>
      </c>
      <c r="B802">
        <v>4046.16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0.14769299999999999</v>
      </c>
      <c r="L802">
        <v>0.83640099999999995</v>
      </c>
      <c r="M802">
        <v>0</v>
      </c>
      <c r="N802" t="s">
        <v>42</v>
      </c>
    </row>
    <row r="803" spans="1:14" x14ac:dyDescent="0.25">
      <c r="A803" t="s">
        <v>44</v>
      </c>
      <c r="B803">
        <v>3986.91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0.14716699999999999</v>
      </c>
      <c r="L803">
        <v>0.83651900000000001</v>
      </c>
      <c r="M803">
        <v>0</v>
      </c>
      <c r="N803" t="s">
        <v>42</v>
      </c>
    </row>
    <row r="804" spans="1:14" x14ac:dyDescent="0.25">
      <c r="A804" t="s">
        <v>44</v>
      </c>
      <c r="B804">
        <v>3983.4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0.14782999999999999</v>
      </c>
      <c r="L804">
        <v>0.83703300000000003</v>
      </c>
      <c r="M804">
        <v>0</v>
      </c>
      <c r="N804" t="s">
        <v>42</v>
      </c>
    </row>
    <row r="805" spans="1:14" x14ac:dyDescent="0.25">
      <c r="A805" t="s">
        <v>44</v>
      </c>
      <c r="B805">
        <v>3964.94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0.163907</v>
      </c>
      <c r="L805">
        <v>0.83030000000000004</v>
      </c>
      <c r="M805">
        <v>0</v>
      </c>
      <c r="N805" t="s">
        <v>42</v>
      </c>
    </row>
    <row r="806" spans="1:14" x14ac:dyDescent="0.25">
      <c r="A806" t="s">
        <v>44</v>
      </c>
      <c r="B806">
        <v>4004.25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0.14785000000000001</v>
      </c>
      <c r="L806">
        <v>0.83538400000000002</v>
      </c>
      <c r="M806">
        <v>0</v>
      </c>
      <c r="N806" t="s">
        <v>42</v>
      </c>
    </row>
    <row r="807" spans="1:14" x14ac:dyDescent="0.25">
      <c r="A807" t="s">
        <v>44</v>
      </c>
      <c r="B807">
        <v>4069.21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0.15487400000000001</v>
      </c>
      <c r="L807">
        <v>0.83702600000000005</v>
      </c>
      <c r="M807">
        <v>0</v>
      </c>
      <c r="N807" t="s">
        <v>42</v>
      </c>
    </row>
    <row r="808" spans="1:14" x14ac:dyDescent="0.25">
      <c r="A808" t="s">
        <v>44</v>
      </c>
      <c r="B808">
        <v>4048.42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0.147123</v>
      </c>
      <c r="L808">
        <v>0.836588</v>
      </c>
      <c r="M808">
        <v>0</v>
      </c>
      <c r="N808" t="s">
        <v>42</v>
      </c>
    </row>
    <row r="809" spans="1:14" x14ac:dyDescent="0.25">
      <c r="A809" t="s">
        <v>44</v>
      </c>
      <c r="B809">
        <v>4007.12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0.178477</v>
      </c>
      <c r="L809">
        <v>0.83693700000000004</v>
      </c>
      <c r="M809">
        <v>0</v>
      </c>
      <c r="N809" t="s">
        <v>42</v>
      </c>
    </row>
    <row r="810" spans="1:14" x14ac:dyDescent="0.25">
      <c r="A810" t="s">
        <v>44</v>
      </c>
      <c r="B810">
        <v>4014.74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0.178479</v>
      </c>
      <c r="L810">
        <v>0.837009</v>
      </c>
      <c r="M810">
        <v>0</v>
      </c>
      <c r="N810" t="s">
        <v>42</v>
      </c>
    </row>
    <row r="811" spans="1:14" x14ac:dyDescent="0.25">
      <c r="A811" t="s">
        <v>44</v>
      </c>
      <c r="B811">
        <v>4028.88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0.178454</v>
      </c>
      <c r="L811">
        <v>0.83695600000000003</v>
      </c>
      <c r="M811">
        <v>0</v>
      </c>
      <c r="N811" t="s">
        <v>42</v>
      </c>
    </row>
    <row r="812" spans="1:14" x14ac:dyDescent="0.25">
      <c r="A812" t="s">
        <v>44</v>
      </c>
      <c r="B812">
        <v>4057.07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0.14746200000000001</v>
      </c>
      <c r="L812">
        <v>0.83453500000000003</v>
      </c>
      <c r="M812">
        <v>0</v>
      </c>
      <c r="N812" t="s">
        <v>42</v>
      </c>
    </row>
    <row r="813" spans="1:14" x14ac:dyDescent="0.25">
      <c r="A813" t="s">
        <v>44</v>
      </c>
      <c r="B813">
        <v>4064.3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0.178454</v>
      </c>
      <c r="L813">
        <v>0.83477500000000004</v>
      </c>
      <c r="M813">
        <v>0</v>
      </c>
      <c r="N813" t="s">
        <v>42</v>
      </c>
    </row>
    <row r="814" spans="1:14" x14ac:dyDescent="0.25">
      <c r="A814" t="s">
        <v>44</v>
      </c>
      <c r="B814">
        <v>4052.62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0.17849999999999999</v>
      </c>
      <c r="L814">
        <v>0.83704800000000001</v>
      </c>
      <c r="M814">
        <v>0</v>
      </c>
      <c r="N814" t="s">
        <v>42</v>
      </c>
    </row>
    <row r="815" spans="1:14" x14ac:dyDescent="0.25">
      <c r="A815" t="s">
        <v>44</v>
      </c>
      <c r="B815">
        <v>4032.25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0.14768600000000001</v>
      </c>
      <c r="L815">
        <v>0.83665299999999998</v>
      </c>
      <c r="M815">
        <v>0</v>
      </c>
      <c r="N815" t="s">
        <v>42</v>
      </c>
    </row>
    <row r="816" spans="1:14" x14ac:dyDescent="0.25">
      <c r="A816" t="s">
        <v>44</v>
      </c>
      <c r="B816">
        <v>4038.92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0.147818</v>
      </c>
      <c r="L816">
        <v>0.83697100000000002</v>
      </c>
      <c r="M816">
        <v>0</v>
      </c>
      <c r="N816" t="s">
        <v>42</v>
      </c>
    </row>
    <row r="817" spans="1:14" x14ac:dyDescent="0.25">
      <c r="A817" t="s">
        <v>44</v>
      </c>
      <c r="B817">
        <v>4040.54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0.15403500000000001</v>
      </c>
      <c r="L817">
        <v>0.83646699999999996</v>
      </c>
      <c r="M817">
        <v>0</v>
      </c>
      <c r="N817" t="s">
        <v>42</v>
      </c>
    </row>
    <row r="818" spans="1:14" x14ac:dyDescent="0.25">
      <c r="A818" t="s">
        <v>44</v>
      </c>
      <c r="B818">
        <v>4038.14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0.14713399999999999</v>
      </c>
      <c r="L818">
        <v>0.83682999999999996</v>
      </c>
      <c r="M818">
        <v>0</v>
      </c>
      <c r="N818" t="s">
        <v>42</v>
      </c>
    </row>
    <row r="819" spans="1:14" x14ac:dyDescent="0.25">
      <c r="A819" t="s">
        <v>44</v>
      </c>
      <c r="B819">
        <v>4078.14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0.15096699999999999</v>
      </c>
      <c r="L819">
        <v>0.86490599999999995</v>
      </c>
      <c r="M819">
        <v>0</v>
      </c>
      <c r="N819" t="s">
        <v>42</v>
      </c>
    </row>
    <row r="820" spans="1:14" x14ac:dyDescent="0.25">
      <c r="A820" t="s">
        <v>44</v>
      </c>
      <c r="B820">
        <v>4061.49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0.14819399999999999</v>
      </c>
      <c r="L820">
        <v>0.83691400000000005</v>
      </c>
      <c r="M820">
        <v>0</v>
      </c>
      <c r="N820" t="s">
        <v>42</v>
      </c>
    </row>
    <row r="821" spans="1:14" x14ac:dyDescent="0.25">
      <c r="A821" t="s">
        <v>44</v>
      </c>
      <c r="B821">
        <v>4043.51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0.178454</v>
      </c>
      <c r="L821">
        <v>0.837032</v>
      </c>
      <c r="M821">
        <v>0</v>
      </c>
      <c r="N821" t="s">
        <v>42</v>
      </c>
    </row>
    <row r="822" spans="1:14" x14ac:dyDescent="0.25">
      <c r="A822" t="s">
        <v>44</v>
      </c>
      <c r="B822">
        <v>4095.59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0.14879999999999999</v>
      </c>
      <c r="L822">
        <v>0.83492999999999995</v>
      </c>
      <c r="M822">
        <v>0</v>
      </c>
      <c r="N822" t="s">
        <v>42</v>
      </c>
    </row>
    <row r="823" spans="1:14" x14ac:dyDescent="0.25">
      <c r="A823" t="s">
        <v>44</v>
      </c>
      <c r="B823">
        <v>4066.09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0.14845900000000001</v>
      </c>
      <c r="L823">
        <v>0.83671300000000004</v>
      </c>
      <c r="M823">
        <v>0</v>
      </c>
      <c r="N823" t="s">
        <v>42</v>
      </c>
    </row>
    <row r="824" spans="1:14" x14ac:dyDescent="0.25">
      <c r="A824" t="s">
        <v>44</v>
      </c>
      <c r="B824">
        <v>4066.53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0.15446399999999999</v>
      </c>
      <c r="L824">
        <v>0.83698799999999995</v>
      </c>
      <c r="M824">
        <v>0</v>
      </c>
      <c r="N824" t="s">
        <v>42</v>
      </c>
    </row>
    <row r="825" spans="1:14" x14ac:dyDescent="0.25">
      <c r="A825" t="s">
        <v>44</v>
      </c>
      <c r="B825">
        <v>4095.77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0.178454</v>
      </c>
      <c r="L825">
        <v>0.83344399999999996</v>
      </c>
      <c r="M825">
        <v>0</v>
      </c>
      <c r="N825" t="s">
        <v>42</v>
      </c>
    </row>
    <row r="826" spans="1:14" x14ac:dyDescent="0.25">
      <c r="A826" t="s">
        <v>44</v>
      </c>
      <c r="B826">
        <v>4087.4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0.14712800000000001</v>
      </c>
      <c r="L826">
        <v>0.83555299999999999</v>
      </c>
      <c r="M826">
        <v>0</v>
      </c>
      <c r="N826" t="s">
        <v>42</v>
      </c>
    </row>
    <row r="827" spans="1:14" x14ac:dyDescent="0.25">
      <c r="A827" t="s">
        <v>44</v>
      </c>
      <c r="B827">
        <v>4055.97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0.17846000000000001</v>
      </c>
      <c r="L827">
        <v>0.83705300000000005</v>
      </c>
      <c r="M827">
        <v>0</v>
      </c>
      <c r="N827" t="s">
        <v>42</v>
      </c>
    </row>
    <row r="828" spans="1:14" x14ac:dyDescent="0.25">
      <c r="A828" t="s">
        <v>44</v>
      </c>
      <c r="B828">
        <v>4104.6000000000004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0.147482</v>
      </c>
      <c r="L828">
        <v>0.83221999999999996</v>
      </c>
      <c r="M828">
        <v>0</v>
      </c>
      <c r="N828" t="s">
        <v>42</v>
      </c>
    </row>
    <row r="829" spans="1:14" x14ac:dyDescent="0.25">
      <c r="A829" t="s">
        <v>44</v>
      </c>
      <c r="B829">
        <v>4066.25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0.178455</v>
      </c>
      <c r="L829">
        <v>0.83699100000000004</v>
      </c>
      <c r="M829">
        <v>0</v>
      </c>
      <c r="N829" t="s">
        <v>42</v>
      </c>
    </row>
    <row r="830" spans="1:14" x14ac:dyDescent="0.25">
      <c r="A830" t="s">
        <v>44</v>
      </c>
      <c r="B830">
        <v>4113.8900000000003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0.17124600000000001</v>
      </c>
      <c r="L830">
        <v>0.83700699999999995</v>
      </c>
      <c r="M830">
        <v>0</v>
      </c>
      <c r="N830" t="s">
        <v>42</v>
      </c>
    </row>
    <row r="831" spans="1:14" x14ac:dyDescent="0.25">
      <c r="A831" t="s">
        <v>44</v>
      </c>
      <c r="B831">
        <v>4050.37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0.178454</v>
      </c>
      <c r="L831">
        <v>0.83687100000000003</v>
      </c>
      <c r="M831">
        <v>0</v>
      </c>
      <c r="N831" t="s">
        <v>42</v>
      </c>
    </row>
    <row r="832" spans="1:14" x14ac:dyDescent="0.25">
      <c r="A832" t="s">
        <v>44</v>
      </c>
      <c r="B832">
        <v>4075.05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0.14712700000000001</v>
      </c>
      <c r="L832">
        <v>0.83682999999999996</v>
      </c>
      <c r="M832">
        <v>0</v>
      </c>
      <c r="N832" t="s">
        <v>42</v>
      </c>
    </row>
    <row r="833" spans="1:25" x14ac:dyDescent="0.25">
      <c r="A833" t="s">
        <v>44</v>
      </c>
      <c r="B833">
        <v>4094.77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0.161772</v>
      </c>
      <c r="L833">
        <v>0.83693499999999998</v>
      </c>
      <c r="M833">
        <v>0</v>
      </c>
      <c r="N833" t="s">
        <v>42</v>
      </c>
    </row>
    <row r="834" spans="1:25" x14ac:dyDescent="0.25">
      <c r="A834" t="s">
        <v>44</v>
      </c>
      <c r="B834">
        <v>4071.18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0.14721899999999999</v>
      </c>
      <c r="L834">
        <v>0.85921400000000003</v>
      </c>
      <c r="M834">
        <v>0</v>
      </c>
      <c r="N834" t="s">
        <v>42</v>
      </c>
    </row>
    <row r="835" spans="1:25" x14ac:dyDescent="0.25">
      <c r="A835" t="s">
        <v>44</v>
      </c>
      <c r="B835">
        <v>4089.51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0.14952599999999999</v>
      </c>
      <c r="L835">
        <v>0.83704599999999996</v>
      </c>
      <c r="M835">
        <v>0</v>
      </c>
      <c r="N835" t="s">
        <v>42</v>
      </c>
    </row>
    <row r="836" spans="1:25" x14ac:dyDescent="0.25">
      <c r="A836" t="s">
        <v>44</v>
      </c>
      <c r="B836">
        <v>4056.98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0.17846600000000001</v>
      </c>
      <c r="L836">
        <v>0.83699500000000004</v>
      </c>
      <c r="M836">
        <v>0</v>
      </c>
      <c r="N836" t="s">
        <v>42</v>
      </c>
    </row>
    <row r="837" spans="1:25" x14ac:dyDescent="0.25">
      <c r="A837" t="s">
        <v>44</v>
      </c>
      <c r="B837">
        <v>4032.64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0.149032</v>
      </c>
      <c r="L837">
        <v>0.836924</v>
      </c>
      <c r="M837">
        <v>0</v>
      </c>
      <c r="N837" t="s">
        <v>42</v>
      </c>
    </row>
    <row r="838" spans="1:25" x14ac:dyDescent="0.25">
      <c r="A838" t="s">
        <v>44</v>
      </c>
      <c r="B838">
        <v>4027.37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0.160833</v>
      </c>
      <c r="L838">
        <v>0.835256</v>
      </c>
      <c r="M838">
        <v>0</v>
      </c>
      <c r="N838" t="s">
        <v>42</v>
      </c>
    </row>
    <row r="839" spans="1:25" x14ac:dyDescent="0.25">
      <c r="A839" t="s">
        <v>44</v>
      </c>
      <c r="B839">
        <v>4006.8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0.15795699999999999</v>
      </c>
      <c r="L839">
        <v>0.83704199999999995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4000.43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0.14713100000000001</v>
      </c>
      <c r="L840">
        <v>0.83702900000000002</v>
      </c>
      <c r="M840">
        <v>0</v>
      </c>
      <c r="N840" t="s">
        <v>42</v>
      </c>
      <c r="R840">
        <f>AVERAGE(B791:B840)</f>
        <v>4040.4719999999998</v>
      </c>
      <c r="S840">
        <f>AVERAGE(C791:C840)</f>
        <v>0</v>
      </c>
      <c r="U840">
        <f>_xlfn.VAR.P(B791:B840)</f>
        <v>1410.6061400000021</v>
      </c>
      <c r="V840">
        <f>_xlfn.VAR.P(C791:C840)</f>
        <v>0</v>
      </c>
      <c r="X840">
        <f>1.96*SQRT(U840)/50</f>
        <v>1.4722750486813265</v>
      </c>
      <c r="Y840">
        <f>1.96*SQRT(V840)/50</f>
        <v>0</v>
      </c>
    </row>
    <row r="841" spans="1:25" x14ac:dyDescent="0.25">
      <c r="A841" t="s">
        <v>45</v>
      </c>
      <c r="B841">
        <v>202130.94349999999</v>
      </c>
      <c r="C841" t="s">
        <v>36</v>
      </c>
    </row>
    <row r="842" spans="1:25" x14ac:dyDescent="0.25">
      <c r="A842" t="s">
        <v>46</v>
      </c>
      <c r="B842">
        <v>3360.63</v>
      </c>
      <c r="C842">
        <v>3331.8</v>
      </c>
      <c r="D842">
        <v>3331.7</v>
      </c>
      <c r="E842">
        <v>3262.63</v>
      </c>
      <c r="F842">
        <v>170.31100000000001</v>
      </c>
      <c r="G842">
        <v>0</v>
      </c>
      <c r="H842">
        <v>63.246099999999998</v>
      </c>
      <c r="I842">
        <v>0</v>
      </c>
      <c r="J842">
        <v>0.14716499999999999</v>
      </c>
      <c r="K842">
        <v>0.83658299999999997</v>
      </c>
      <c r="L842">
        <v>0</v>
      </c>
      <c r="M842" t="s">
        <v>42</v>
      </c>
    </row>
    <row r="843" spans="1:25" x14ac:dyDescent="0.25">
      <c r="A843" t="s">
        <v>46</v>
      </c>
      <c r="B843">
        <v>3357.91</v>
      </c>
      <c r="C843">
        <v>3328.66</v>
      </c>
      <c r="D843">
        <v>3328.56</v>
      </c>
      <c r="E843">
        <v>3259.42</v>
      </c>
      <c r="F843">
        <v>171.30699999999999</v>
      </c>
      <c r="G843">
        <v>0</v>
      </c>
      <c r="H843">
        <v>63.4163</v>
      </c>
      <c r="I843">
        <v>0</v>
      </c>
      <c r="J843">
        <v>0.17846300000000001</v>
      </c>
      <c r="K843">
        <v>0.83468799999999999</v>
      </c>
      <c r="L843">
        <v>0</v>
      </c>
      <c r="M843" t="s">
        <v>42</v>
      </c>
    </row>
    <row r="844" spans="1:25" x14ac:dyDescent="0.25">
      <c r="A844" t="s">
        <v>46</v>
      </c>
      <c r="B844">
        <v>3357.12</v>
      </c>
      <c r="C844">
        <v>3328.13</v>
      </c>
      <c r="D844">
        <v>3328.02</v>
      </c>
      <c r="E844">
        <v>3258.82</v>
      </c>
      <c r="F844">
        <v>170.709</v>
      </c>
      <c r="G844">
        <v>0</v>
      </c>
      <c r="H844">
        <v>63.4771</v>
      </c>
      <c r="I844">
        <v>0</v>
      </c>
      <c r="J844">
        <v>0.14846400000000001</v>
      </c>
      <c r="K844">
        <v>0.83704900000000004</v>
      </c>
      <c r="L844">
        <v>0</v>
      </c>
      <c r="M844" t="s">
        <v>42</v>
      </c>
    </row>
    <row r="845" spans="1:25" x14ac:dyDescent="0.25">
      <c r="A845" t="s">
        <v>46</v>
      </c>
      <c r="B845">
        <v>3348.63</v>
      </c>
      <c r="C845">
        <v>3318.83</v>
      </c>
      <c r="D845">
        <v>3318.72</v>
      </c>
      <c r="E845">
        <v>3249.52</v>
      </c>
      <c r="F845">
        <v>169.43600000000001</v>
      </c>
      <c r="G845">
        <v>0</v>
      </c>
      <c r="H845">
        <v>63.233899999999998</v>
      </c>
      <c r="I845">
        <v>0</v>
      </c>
      <c r="J845">
        <v>0.16736999999999999</v>
      </c>
      <c r="K845">
        <v>0.83700399999999997</v>
      </c>
      <c r="L845">
        <v>0</v>
      </c>
      <c r="M845" t="s">
        <v>42</v>
      </c>
    </row>
    <row r="846" spans="1:25" x14ac:dyDescent="0.25">
      <c r="A846" t="s">
        <v>46</v>
      </c>
      <c r="B846">
        <v>3369.93</v>
      </c>
      <c r="C846">
        <v>3341.4</v>
      </c>
      <c r="D846">
        <v>3341.3</v>
      </c>
      <c r="E846">
        <v>3272.17</v>
      </c>
      <c r="F846">
        <v>170.52099999999999</v>
      </c>
      <c r="G846">
        <v>0</v>
      </c>
      <c r="H846">
        <v>63.383200000000002</v>
      </c>
      <c r="I846">
        <v>0</v>
      </c>
      <c r="J846">
        <v>0.153588</v>
      </c>
      <c r="K846">
        <v>0.83705300000000005</v>
      </c>
      <c r="L846">
        <v>0</v>
      </c>
      <c r="M846" t="s">
        <v>42</v>
      </c>
    </row>
    <row r="847" spans="1:25" x14ac:dyDescent="0.25">
      <c r="A847" t="s">
        <v>46</v>
      </c>
      <c r="B847">
        <v>3352.35</v>
      </c>
      <c r="C847">
        <v>3323.5</v>
      </c>
      <c r="D847">
        <v>3323.39</v>
      </c>
      <c r="E847">
        <v>3254.26</v>
      </c>
      <c r="F847">
        <v>169.71799999999999</v>
      </c>
      <c r="G847">
        <v>0</v>
      </c>
      <c r="H847">
        <v>63.264200000000002</v>
      </c>
      <c r="I847">
        <v>0</v>
      </c>
      <c r="J847">
        <v>0.14711299999999999</v>
      </c>
      <c r="K847">
        <v>0.83694900000000005</v>
      </c>
      <c r="L847">
        <v>0</v>
      </c>
      <c r="M847" t="s">
        <v>42</v>
      </c>
    </row>
    <row r="848" spans="1:25" x14ac:dyDescent="0.25">
      <c r="A848" t="s">
        <v>46</v>
      </c>
      <c r="B848">
        <v>3336.15</v>
      </c>
      <c r="C848">
        <v>3306.72</v>
      </c>
      <c r="D848">
        <v>3306.61</v>
      </c>
      <c r="E848">
        <v>3237.51</v>
      </c>
      <c r="F848">
        <v>168.56</v>
      </c>
      <c r="G848">
        <v>0</v>
      </c>
      <c r="H848">
        <v>63.503399999999999</v>
      </c>
      <c r="I848">
        <v>0</v>
      </c>
      <c r="J848">
        <v>0.147503</v>
      </c>
      <c r="K848">
        <v>0.83703499999999997</v>
      </c>
      <c r="L848">
        <v>0</v>
      </c>
      <c r="M848" t="s">
        <v>42</v>
      </c>
    </row>
    <row r="849" spans="1:13" x14ac:dyDescent="0.25">
      <c r="A849" t="s">
        <v>46</v>
      </c>
      <c r="B849">
        <v>3352.82</v>
      </c>
      <c r="C849">
        <v>3324.08</v>
      </c>
      <c r="D849">
        <v>3323.97</v>
      </c>
      <c r="E849">
        <v>3254.9</v>
      </c>
      <c r="F849">
        <v>169.65299999999999</v>
      </c>
      <c r="G849">
        <v>0</v>
      </c>
      <c r="H849">
        <v>63.302999999999997</v>
      </c>
      <c r="I849">
        <v>0</v>
      </c>
      <c r="J849">
        <v>0.16592499999999999</v>
      </c>
      <c r="K849">
        <v>0.83510600000000001</v>
      </c>
      <c r="L849">
        <v>0</v>
      </c>
      <c r="M849" t="s">
        <v>42</v>
      </c>
    </row>
    <row r="850" spans="1:13" x14ac:dyDescent="0.25">
      <c r="A850" t="s">
        <v>46</v>
      </c>
      <c r="B850">
        <v>3343.23</v>
      </c>
      <c r="C850">
        <v>3314.62</v>
      </c>
      <c r="D850">
        <v>3314.52</v>
      </c>
      <c r="E850">
        <v>3245.43</v>
      </c>
      <c r="F850">
        <v>168.95500000000001</v>
      </c>
      <c r="G850">
        <v>0</v>
      </c>
      <c r="H850">
        <v>63.420099999999998</v>
      </c>
      <c r="I850">
        <v>0</v>
      </c>
      <c r="J850">
        <v>0.178454</v>
      </c>
      <c r="K850">
        <v>0.83690299999999995</v>
      </c>
      <c r="L850">
        <v>0</v>
      </c>
      <c r="M850" t="s">
        <v>42</v>
      </c>
    </row>
    <row r="851" spans="1:13" x14ac:dyDescent="0.25">
      <c r="A851" t="s">
        <v>46</v>
      </c>
      <c r="B851">
        <v>3354.66</v>
      </c>
      <c r="C851">
        <v>3325.37</v>
      </c>
      <c r="D851">
        <v>3325.27</v>
      </c>
      <c r="E851">
        <v>3256.03</v>
      </c>
      <c r="F851">
        <v>169.947</v>
      </c>
      <c r="G851">
        <v>0</v>
      </c>
      <c r="H851">
        <v>63.404400000000003</v>
      </c>
      <c r="I851">
        <v>0</v>
      </c>
      <c r="J851">
        <v>0.147147</v>
      </c>
      <c r="K851">
        <v>0.85432699999999995</v>
      </c>
      <c r="L851">
        <v>0</v>
      </c>
      <c r="M851" t="s">
        <v>42</v>
      </c>
    </row>
    <row r="852" spans="1:13" x14ac:dyDescent="0.25">
      <c r="A852" t="s">
        <v>46</v>
      </c>
      <c r="B852">
        <v>3337.22</v>
      </c>
      <c r="C852">
        <v>3307.57</v>
      </c>
      <c r="D852">
        <v>3307.47</v>
      </c>
      <c r="E852">
        <v>3238.43</v>
      </c>
      <c r="F852">
        <v>168.45599999999999</v>
      </c>
      <c r="G852">
        <v>0</v>
      </c>
      <c r="H852">
        <v>63.3123</v>
      </c>
      <c r="I852">
        <v>0</v>
      </c>
      <c r="J852">
        <v>0.17035500000000001</v>
      </c>
      <c r="K852">
        <v>0.83593399999999995</v>
      </c>
      <c r="L852">
        <v>0</v>
      </c>
      <c r="M852" t="s">
        <v>42</v>
      </c>
    </row>
    <row r="853" spans="1:13" x14ac:dyDescent="0.25">
      <c r="A853" t="s">
        <v>46</v>
      </c>
      <c r="B853">
        <v>3352.73</v>
      </c>
      <c r="C853">
        <v>3323.63</v>
      </c>
      <c r="D853">
        <v>3323.53</v>
      </c>
      <c r="E853">
        <v>3254.27</v>
      </c>
      <c r="F853">
        <v>170.37200000000001</v>
      </c>
      <c r="G853">
        <v>0</v>
      </c>
      <c r="H853">
        <v>63.509399999999999</v>
      </c>
      <c r="I853">
        <v>0</v>
      </c>
      <c r="J853">
        <v>0.157056</v>
      </c>
      <c r="K853">
        <v>0.83690600000000004</v>
      </c>
      <c r="L853">
        <v>0</v>
      </c>
      <c r="M853" t="s">
        <v>42</v>
      </c>
    </row>
    <row r="854" spans="1:13" x14ac:dyDescent="0.25">
      <c r="A854" t="s">
        <v>46</v>
      </c>
      <c r="B854">
        <v>3383.27</v>
      </c>
      <c r="C854">
        <v>3353.8</v>
      </c>
      <c r="D854">
        <v>3353.7</v>
      </c>
      <c r="E854">
        <v>3284.3</v>
      </c>
      <c r="F854">
        <v>171.239</v>
      </c>
      <c r="G854">
        <v>0</v>
      </c>
      <c r="H854">
        <v>63.810499999999998</v>
      </c>
      <c r="I854">
        <v>0</v>
      </c>
      <c r="J854">
        <v>0.158974</v>
      </c>
      <c r="K854">
        <v>0.83704900000000004</v>
      </c>
      <c r="L854">
        <v>0</v>
      </c>
      <c r="M854" t="s">
        <v>42</v>
      </c>
    </row>
    <row r="855" spans="1:13" x14ac:dyDescent="0.25">
      <c r="A855" t="s">
        <v>46</v>
      </c>
      <c r="B855">
        <v>3405.41</v>
      </c>
      <c r="C855">
        <v>3375.32</v>
      </c>
      <c r="D855">
        <v>3375.19</v>
      </c>
      <c r="E855">
        <v>3304.56</v>
      </c>
      <c r="F855">
        <v>174.32400000000001</v>
      </c>
      <c r="G855">
        <v>0</v>
      </c>
      <c r="H855">
        <v>64.379000000000005</v>
      </c>
      <c r="I855">
        <v>0</v>
      </c>
      <c r="J855">
        <v>0.14932500000000001</v>
      </c>
      <c r="K855">
        <v>0.86177899999999996</v>
      </c>
      <c r="L855">
        <v>0</v>
      </c>
      <c r="M855" t="s">
        <v>42</v>
      </c>
    </row>
    <row r="856" spans="1:13" x14ac:dyDescent="0.25">
      <c r="A856" t="s">
        <v>46</v>
      </c>
      <c r="B856">
        <v>3344.39</v>
      </c>
      <c r="C856">
        <v>3314.97</v>
      </c>
      <c r="D856">
        <v>3314.87</v>
      </c>
      <c r="E856">
        <v>3245.49</v>
      </c>
      <c r="F856">
        <v>168.691</v>
      </c>
      <c r="G856">
        <v>0</v>
      </c>
      <c r="H856">
        <v>63.173099999999998</v>
      </c>
      <c r="I856">
        <v>0</v>
      </c>
      <c r="J856">
        <v>0.178457</v>
      </c>
      <c r="K856">
        <v>0.836731</v>
      </c>
      <c r="L856">
        <v>0</v>
      </c>
      <c r="M856" t="s">
        <v>42</v>
      </c>
    </row>
    <row r="857" spans="1:13" x14ac:dyDescent="0.25">
      <c r="A857" t="s">
        <v>46</v>
      </c>
      <c r="B857">
        <v>3358.7</v>
      </c>
      <c r="C857">
        <v>3329.16</v>
      </c>
      <c r="D857">
        <v>3329.06</v>
      </c>
      <c r="E857">
        <v>3260.04</v>
      </c>
      <c r="F857">
        <v>170.58600000000001</v>
      </c>
      <c r="G857">
        <v>0</v>
      </c>
      <c r="H857">
        <v>63.568100000000001</v>
      </c>
      <c r="I857">
        <v>0</v>
      </c>
      <c r="J857">
        <v>0.178455</v>
      </c>
      <c r="K857">
        <v>0.83704299999999998</v>
      </c>
      <c r="L857">
        <v>0</v>
      </c>
      <c r="M857" t="s">
        <v>42</v>
      </c>
    </row>
    <row r="858" spans="1:13" x14ac:dyDescent="0.25">
      <c r="A858" t="s">
        <v>46</v>
      </c>
      <c r="B858">
        <v>3342.35</v>
      </c>
      <c r="C858">
        <v>3312.92</v>
      </c>
      <c r="D858">
        <v>3312.83</v>
      </c>
      <c r="E858">
        <v>3243.65</v>
      </c>
      <c r="F858">
        <v>168.53899999999999</v>
      </c>
      <c r="G858">
        <v>0</v>
      </c>
      <c r="H858">
        <v>63.067900000000002</v>
      </c>
      <c r="I858">
        <v>0</v>
      </c>
      <c r="J858">
        <v>0.178479</v>
      </c>
      <c r="K858">
        <v>0.83701099999999995</v>
      </c>
      <c r="L858">
        <v>0</v>
      </c>
      <c r="M858" t="s">
        <v>42</v>
      </c>
    </row>
    <row r="859" spans="1:13" x14ac:dyDescent="0.25">
      <c r="A859" t="s">
        <v>46</v>
      </c>
      <c r="B859">
        <v>3342.87</v>
      </c>
      <c r="C859">
        <v>3313.45</v>
      </c>
      <c r="D859">
        <v>3313.35</v>
      </c>
      <c r="E859">
        <v>3244.19</v>
      </c>
      <c r="F859">
        <v>168.46799999999999</v>
      </c>
      <c r="G859">
        <v>0</v>
      </c>
      <c r="H859">
        <v>63.120100000000001</v>
      </c>
      <c r="I859">
        <v>0</v>
      </c>
      <c r="J859">
        <v>0.17846200000000001</v>
      </c>
      <c r="K859">
        <v>0.83643599999999996</v>
      </c>
      <c r="L859">
        <v>0</v>
      </c>
      <c r="M859" t="s">
        <v>42</v>
      </c>
    </row>
    <row r="860" spans="1:13" x14ac:dyDescent="0.25">
      <c r="A860" t="s">
        <v>46</v>
      </c>
      <c r="B860">
        <v>3364.29</v>
      </c>
      <c r="C860">
        <v>3334.97</v>
      </c>
      <c r="D860">
        <v>3334.87</v>
      </c>
      <c r="E860">
        <v>3265.58</v>
      </c>
      <c r="F860">
        <v>169.60300000000001</v>
      </c>
      <c r="G860">
        <v>0</v>
      </c>
      <c r="H860">
        <v>63.527099999999997</v>
      </c>
      <c r="I860">
        <v>0</v>
      </c>
      <c r="J860">
        <v>0.17845800000000001</v>
      </c>
      <c r="K860">
        <v>0.86332299999999995</v>
      </c>
      <c r="L860">
        <v>0</v>
      </c>
      <c r="M860" t="s">
        <v>42</v>
      </c>
    </row>
    <row r="861" spans="1:13" x14ac:dyDescent="0.25">
      <c r="A861" t="s">
        <v>46</v>
      </c>
      <c r="B861">
        <v>3337.39</v>
      </c>
      <c r="C861">
        <v>3307.76</v>
      </c>
      <c r="D861">
        <v>3307.66</v>
      </c>
      <c r="E861">
        <v>3238.54</v>
      </c>
      <c r="F861">
        <v>168.25800000000001</v>
      </c>
      <c r="G861">
        <v>0</v>
      </c>
      <c r="H861">
        <v>63.0182</v>
      </c>
      <c r="I861">
        <v>0</v>
      </c>
      <c r="J861">
        <v>0.17846300000000001</v>
      </c>
      <c r="K861">
        <v>0.836588</v>
      </c>
      <c r="L861">
        <v>0</v>
      </c>
      <c r="M861" t="s">
        <v>42</v>
      </c>
    </row>
    <row r="862" spans="1:13" x14ac:dyDescent="0.25">
      <c r="A862" t="s">
        <v>46</v>
      </c>
      <c r="B862">
        <v>3341.7</v>
      </c>
      <c r="C862">
        <v>3312.1</v>
      </c>
      <c r="D862">
        <v>3312</v>
      </c>
      <c r="E862">
        <v>3242.52</v>
      </c>
      <c r="F862">
        <v>168.84700000000001</v>
      </c>
      <c r="G862">
        <v>0</v>
      </c>
      <c r="H862">
        <v>63.128399999999999</v>
      </c>
      <c r="I862">
        <v>0</v>
      </c>
      <c r="J862">
        <v>0.149086</v>
      </c>
      <c r="K862">
        <v>0.83689899999999995</v>
      </c>
      <c r="L862">
        <v>0</v>
      </c>
      <c r="M862" t="s">
        <v>42</v>
      </c>
    </row>
    <row r="863" spans="1:13" x14ac:dyDescent="0.25">
      <c r="A863" t="s">
        <v>46</v>
      </c>
      <c r="B863">
        <v>3354.84</v>
      </c>
      <c r="C863">
        <v>3325.14</v>
      </c>
      <c r="D863">
        <v>3325.05</v>
      </c>
      <c r="E863">
        <v>3255.98</v>
      </c>
      <c r="F863">
        <v>169.83099999999999</v>
      </c>
      <c r="G863">
        <v>0</v>
      </c>
      <c r="H863">
        <v>63.498800000000003</v>
      </c>
      <c r="I863">
        <v>0</v>
      </c>
      <c r="J863">
        <v>0.16783100000000001</v>
      </c>
      <c r="K863">
        <v>0.83704999999999996</v>
      </c>
      <c r="L863">
        <v>0</v>
      </c>
      <c r="M863" t="s">
        <v>42</v>
      </c>
    </row>
    <row r="864" spans="1:13" x14ac:dyDescent="0.25">
      <c r="A864" t="s">
        <v>46</v>
      </c>
      <c r="B864">
        <v>3366.03</v>
      </c>
      <c r="C864">
        <v>3336.71</v>
      </c>
      <c r="D864">
        <v>3336.61</v>
      </c>
      <c r="E864">
        <v>3267.36</v>
      </c>
      <c r="F864">
        <v>169.60499999999999</v>
      </c>
      <c r="G864">
        <v>0</v>
      </c>
      <c r="H864">
        <v>63.326799999999999</v>
      </c>
      <c r="I864">
        <v>0</v>
      </c>
      <c r="J864">
        <v>0.168541</v>
      </c>
      <c r="K864">
        <v>0.847078</v>
      </c>
      <c r="L864">
        <v>0</v>
      </c>
      <c r="M864" t="s">
        <v>42</v>
      </c>
    </row>
    <row r="865" spans="1:13" x14ac:dyDescent="0.25">
      <c r="A865" t="s">
        <v>46</v>
      </c>
      <c r="B865">
        <v>3337.22</v>
      </c>
      <c r="C865">
        <v>3307.54</v>
      </c>
      <c r="D865">
        <v>3307.44</v>
      </c>
      <c r="E865">
        <v>3238.29</v>
      </c>
      <c r="F865">
        <v>168.208</v>
      </c>
      <c r="G865">
        <v>0</v>
      </c>
      <c r="H865">
        <v>63.121200000000002</v>
      </c>
      <c r="I865">
        <v>0</v>
      </c>
      <c r="J865">
        <v>0.14739099999999999</v>
      </c>
      <c r="K865">
        <v>0.83692900000000003</v>
      </c>
      <c r="L865">
        <v>0</v>
      </c>
      <c r="M865" t="s">
        <v>42</v>
      </c>
    </row>
    <row r="866" spans="1:13" x14ac:dyDescent="0.25">
      <c r="A866" t="s">
        <v>46</v>
      </c>
      <c r="B866">
        <v>3349.57</v>
      </c>
      <c r="C866">
        <v>3320.07</v>
      </c>
      <c r="D866">
        <v>3319.96</v>
      </c>
      <c r="E866">
        <v>3250.62</v>
      </c>
      <c r="F866">
        <v>169.72</v>
      </c>
      <c r="G866">
        <v>0</v>
      </c>
      <c r="H866">
        <v>63.248100000000001</v>
      </c>
      <c r="I866">
        <v>0</v>
      </c>
      <c r="J866">
        <v>0.16109999999999999</v>
      </c>
      <c r="K866">
        <v>0.83673699999999995</v>
      </c>
      <c r="L866">
        <v>0</v>
      </c>
      <c r="M866" t="s">
        <v>42</v>
      </c>
    </row>
    <row r="867" spans="1:13" x14ac:dyDescent="0.25">
      <c r="A867" t="s">
        <v>46</v>
      </c>
      <c r="B867">
        <v>3353.8</v>
      </c>
      <c r="C867">
        <v>3324.14</v>
      </c>
      <c r="D867">
        <v>3324.04</v>
      </c>
      <c r="E867">
        <v>3254.93</v>
      </c>
      <c r="F867">
        <v>168.85900000000001</v>
      </c>
      <c r="G867">
        <v>0</v>
      </c>
      <c r="H867">
        <v>63.356000000000002</v>
      </c>
      <c r="I867">
        <v>0</v>
      </c>
      <c r="J867">
        <v>0.14737700000000001</v>
      </c>
      <c r="K867">
        <v>0.83700399999999997</v>
      </c>
      <c r="L867">
        <v>0</v>
      </c>
      <c r="M867" t="s">
        <v>42</v>
      </c>
    </row>
    <row r="868" spans="1:13" x14ac:dyDescent="0.25">
      <c r="A868" t="s">
        <v>46</v>
      </c>
      <c r="B868">
        <v>3338.23</v>
      </c>
      <c r="C868">
        <v>3309.08</v>
      </c>
      <c r="D868">
        <v>3308.97</v>
      </c>
      <c r="E868">
        <v>3239.79</v>
      </c>
      <c r="F868">
        <v>167.98500000000001</v>
      </c>
      <c r="G868">
        <v>0</v>
      </c>
      <c r="H868">
        <v>63.207500000000003</v>
      </c>
      <c r="I868">
        <v>0</v>
      </c>
      <c r="J868">
        <v>0.17851400000000001</v>
      </c>
      <c r="K868">
        <v>0.83564099999999997</v>
      </c>
      <c r="L868">
        <v>0</v>
      </c>
      <c r="M868" t="s">
        <v>42</v>
      </c>
    </row>
    <row r="869" spans="1:13" x14ac:dyDescent="0.25">
      <c r="A869" t="s">
        <v>46</v>
      </c>
      <c r="B869">
        <v>3356.68</v>
      </c>
      <c r="C869">
        <v>3326.4</v>
      </c>
      <c r="D869">
        <v>3326.3</v>
      </c>
      <c r="E869">
        <v>3256.97</v>
      </c>
      <c r="F869">
        <v>169.59899999999999</v>
      </c>
      <c r="G869">
        <v>0</v>
      </c>
      <c r="H869">
        <v>63.341900000000003</v>
      </c>
      <c r="I869">
        <v>0</v>
      </c>
      <c r="J869">
        <v>0.150335</v>
      </c>
      <c r="K869">
        <v>0.83670299999999997</v>
      </c>
      <c r="L869">
        <v>0</v>
      </c>
      <c r="M869" t="s">
        <v>42</v>
      </c>
    </row>
    <row r="870" spans="1:13" x14ac:dyDescent="0.25">
      <c r="A870" t="s">
        <v>46</v>
      </c>
      <c r="B870">
        <v>3338.34</v>
      </c>
      <c r="C870">
        <v>3309.18</v>
      </c>
      <c r="D870">
        <v>3309.09</v>
      </c>
      <c r="E870">
        <v>3240</v>
      </c>
      <c r="F870">
        <v>168.26499999999999</v>
      </c>
      <c r="G870">
        <v>0</v>
      </c>
      <c r="H870">
        <v>63.1295</v>
      </c>
      <c r="I870">
        <v>0</v>
      </c>
      <c r="J870">
        <v>0.17846000000000001</v>
      </c>
      <c r="K870">
        <v>0.83703799999999995</v>
      </c>
      <c r="L870">
        <v>0</v>
      </c>
      <c r="M870" t="s">
        <v>42</v>
      </c>
    </row>
    <row r="871" spans="1:13" x14ac:dyDescent="0.25">
      <c r="A871" t="s">
        <v>46</v>
      </c>
      <c r="B871">
        <v>3367.01</v>
      </c>
      <c r="C871">
        <v>3337.3</v>
      </c>
      <c r="D871">
        <v>3337.19</v>
      </c>
      <c r="E871">
        <v>3267.84</v>
      </c>
      <c r="F871">
        <v>169.68600000000001</v>
      </c>
      <c r="G871">
        <v>0</v>
      </c>
      <c r="H871">
        <v>63.456000000000003</v>
      </c>
      <c r="I871">
        <v>0</v>
      </c>
      <c r="J871">
        <v>0.17846300000000001</v>
      </c>
      <c r="K871">
        <v>0.83631900000000003</v>
      </c>
      <c r="L871">
        <v>0</v>
      </c>
      <c r="M871" t="s">
        <v>42</v>
      </c>
    </row>
    <row r="872" spans="1:13" x14ac:dyDescent="0.25">
      <c r="A872" t="s">
        <v>46</v>
      </c>
      <c r="B872">
        <v>3448.47</v>
      </c>
      <c r="C872">
        <v>3418.65</v>
      </c>
      <c r="D872">
        <v>3418.52</v>
      </c>
      <c r="E872">
        <v>3347.82</v>
      </c>
      <c r="F872">
        <v>174.36600000000001</v>
      </c>
      <c r="G872">
        <v>0</v>
      </c>
      <c r="H872">
        <v>65.186499999999995</v>
      </c>
      <c r="I872">
        <v>0</v>
      </c>
      <c r="J872">
        <v>0.178455</v>
      </c>
      <c r="K872">
        <v>0.83705099999999999</v>
      </c>
      <c r="L872">
        <v>0</v>
      </c>
      <c r="M872" t="s">
        <v>42</v>
      </c>
    </row>
    <row r="873" spans="1:13" x14ac:dyDescent="0.25">
      <c r="A873" t="s">
        <v>46</v>
      </c>
      <c r="B873">
        <v>3460.15</v>
      </c>
      <c r="C873">
        <v>3430.17</v>
      </c>
      <c r="D873">
        <v>3430.03</v>
      </c>
      <c r="E873">
        <v>3359.55</v>
      </c>
      <c r="F873">
        <v>178.048</v>
      </c>
      <c r="G873">
        <v>0</v>
      </c>
      <c r="H873">
        <v>64.565799999999996</v>
      </c>
      <c r="I873">
        <v>0</v>
      </c>
      <c r="J873">
        <v>0.133355</v>
      </c>
      <c r="K873">
        <v>0.83612500000000001</v>
      </c>
      <c r="L873">
        <v>0</v>
      </c>
      <c r="M873" t="s">
        <v>42</v>
      </c>
    </row>
    <row r="874" spans="1:13" x14ac:dyDescent="0.25">
      <c r="A874" t="s">
        <v>46</v>
      </c>
      <c r="B874">
        <v>3434.2</v>
      </c>
      <c r="C874">
        <v>3405.22</v>
      </c>
      <c r="D874">
        <v>3405.09</v>
      </c>
      <c r="E874">
        <v>3334.89</v>
      </c>
      <c r="F874">
        <v>173.744</v>
      </c>
      <c r="G874">
        <v>0</v>
      </c>
      <c r="H874">
        <v>64.463700000000003</v>
      </c>
      <c r="I874">
        <v>0</v>
      </c>
      <c r="J874">
        <v>0.158834</v>
      </c>
      <c r="K874">
        <v>0.83654099999999998</v>
      </c>
      <c r="L874">
        <v>0</v>
      </c>
      <c r="M874" t="s">
        <v>42</v>
      </c>
    </row>
    <row r="875" spans="1:13" x14ac:dyDescent="0.25">
      <c r="A875" t="s">
        <v>46</v>
      </c>
      <c r="B875">
        <v>3435.09</v>
      </c>
      <c r="C875">
        <v>3405.73</v>
      </c>
      <c r="D875">
        <v>3405.6</v>
      </c>
      <c r="E875">
        <v>3335.54</v>
      </c>
      <c r="F875">
        <v>175.95500000000001</v>
      </c>
      <c r="G875">
        <v>0</v>
      </c>
      <c r="H875">
        <v>64.277000000000001</v>
      </c>
      <c r="I875">
        <v>0</v>
      </c>
      <c r="J875">
        <v>0.155305</v>
      </c>
      <c r="K875">
        <v>0.83702100000000002</v>
      </c>
      <c r="L875">
        <v>0</v>
      </c>
      <c r="M875" t="s">
        <v>42</v>
      </c>
    </row>
    <row r="876" spans="1:13" x14ac:dyDescent="0.25">
      <c r="A876" t="s">
        <v>46</v>
      </c>
      <c r="B876">
        <v>3418.22</v>
      </c>
      <c r="C876">
        <v>3389.67</v>
      </c>
      <c r="D876">
        <v>3389.55</v>
      </c>
      <c r="E876">
        <v>3319.42</v>
      </c>
      <c r="F876">
        <v>173.55199999999999</v>
      </c>
      <c r="G876">
        <v>0</v>
      </c>
      <c r="H876">
        <v>63.9818</v>
      </c>
      <c r="I876">
        <v>0</v>
      </c>
      <c r="J876">
        <v>0.178455</v>
      </c>
      <c r="K876">
        <v>0.84235000000000004</v>
      </c>
      <c r="L876">
        <v>0</v>
      </c>
      <c r="M876" t="s">
        <v>42</v>
      </c>
    </row>
    <row r="877" spans="1:13" x14ac:dyDescent="0.25">
      <c r="A877" t="s">
        <v>46</v>
      </c>
      <c r="B877">
        <v>3421.92</v>
      </c>
      <c r="C877">
        <v>3393.28</v>
      </c>
      <c r="D877">
        <v>3393.15</v>
      </c>
      <c r="E877">
        <v>3323.31</v>
      </c>
      <c r="F877">
        <v>174.107</v>
      </c>
      <c r="G877">
        <v>0</v>
      </c>
      <c r="H877">
        <v>64.3</v>
      </c>
      <c r="I877">
        <v>0</v>
      </c>
      <c r="J877">
        <v>0.14714099999999999</v>
      </c>
      <c r="K877">
        <v>0.83703099999999997</v>
      </c>
      <c r="L877">
        <v>0</v>
      </c>
      <c r="M877" t="s">
        <v>42</v>
      </c>
    </row>
    <row r="878" spans="1:13" x14ac:dyDescent="0.25">
      <c r="A878" t="s">
        <v>46</v>
      </c>
      <c r="B878">
        <v>3426.59</v>
      </c>
      <c r="C878">
        <v>3396.44</v>
      </c>
      <c r="D878">
        <v>3396.31</v>
      </c>
      <c r="E878">
        <v>3326.22</v>
      </c>
      <c r="F878">
        <v>173.47</v>
      </c>
      <c r="G878">
        <v>0</v>
      </c>
      <c r="H878">
        <v>64.4315</v>
      </c>
      <c r="I878">
        <v>0</v>
      </c>
      <c r="J878">
        <v>0.15590000000000001</v>
      </c>
      <c r="K878">
        <v>0.83641900000000002</v>
      </c>
      <c r="L878">
        <v>0</v>
      </c>
      <c r="M878" t="s">
        <v>42</v>
      </c>
    </row>
    <row r="879" spans="1:13" x14ac:dyDescent="0.25">
      <c r="A879" t="s">
        <v>46</v>
      </c>
      <c r="B879">
        <v>3438.5</v>
      </c>
      <c r="C879">
        <v>3409.18</v>
      </c>
      <c r="D879">
        <v>3409.05</v>
      </c>
      <c r="E879">
        <v>3338.97</v>
      </c>
      <c r="F879">
        <v>175.02699999999999</v>
      </c>
      <c r="G879">
        <v>0</v>
      </c>
      <c r="H879">
        <v>64.564099999999996</v>
      </c>
      <c r="I879">
        <v>0</v>
      </c>
      <c r="J879">
        <v>0.150418</v>
      </c>
      <c r="K879">
        <v>0.83698399999999995</v>
      </c>
      <c r="L879">
        <v>0</v>
      </c>
      <c r="M879" t="s">
        <v>42</v>
      </c>
    </row>
    <row r="880" spans="1:13" x14ac:dyDescent="0.25">
      <c r="A880" t="s">
        <v>46</v>
      </c>
      <c r="B880">
        <v>3412.68</v>
      </c>
      <c r="C880">
        <v>3384.08</v>
      </c>
      <c r="D880">
        <v>3383.94</v>
      </c>
      <c r="E880">
        <v>3314.46</v>
      </c>
      <c r="F880">
        <v>173.20400000000001</v>
      </c>
      <c r="G880">
        <v>0</v>
      </c>
      <c r="H880">
        <v>64.679900000000004</v>
      </c>
      <c r="I880">
        <v>0</v>
      </c>
      <c r="J880">
        <v>0.15135799999999999</v>
      </c>
      <c r="K880">
        <v>0.83705200000000002</v>
      </c>
      <c r="L880">
        <v>0</v>
      </c>
      <c r="M880" t="s">
        <v>42</v>
      </c>
    </row>
    <row r="881" spans="1:25" x14ac:dyDescent="0.25">
      <c r="A881" t="s">
        <v>46</v>
      </c>
      <c r="B881">
        <v>3426.5</v>
      </c>
      <c r="C881">
        <v>3397.9</v>
      </c>
      <c r="D881">
        <v>3397.78</v>
      </c>
      <c r="E881">
        <v>3327.73</v>
      </c>
      <c r="F881">
        <v>173.751</v>
      </c>
      <c r="G881">
        <v>0</v>
      </c>
      <c r="H881">
        <v>64.676400000000001</v>
      </c>
      <c r="I881">
        <v>0</v>
      </c>
      <c r="J881">
        <v>0.173207</v>
      </c>
      <c r="K881">
        <v>0.83704500000000004</v>
      </c>
      <c r="L881">
        <v>0</v>
      </c>
      <c r="M881" t="s">
        <v>42</v>
      </c>
    </row>
    <row r="882" spans="1:25" x14ac:dyDescent="0.25">
      <c r="A882" t="s">
        <v>46</v>
      </c>
      <c r="B882">
        <v>3430.1</v>
      </c>
      <c r="C882">
        <v>3400.53</v>
      </c>
      <c r="D882">
        <v>3400.4</v>
      </c>
      <c r="E882">
        <v>3330.53</v>
      </c>
      <c r="F882">
        <v>175.61</v>
      </c>
      <c r="G882">
        <v>0</v>
      </c>
      <c r="H882">
        <v>65.473799999999997</v>
      </c>
      <c r="I882">
        <v>0</v>
      </c>
      <c r="J882">
        <v>0.15112600000000001</v>
      </c>
      <c r="K882">
        <v>0.83657700000000002</v>
      </c>
      <c r="L882">
        <v>0</v>
      </c>
      <c r="M882" t="s">
        <v>42</v>
      </c>
    </row>
    <row r="883" spans="1:25" x14ac:dyDescent="0.25">
      <c r="A883" t="s">
        <v>46</v>
      </c>
      <c r="B883">
        <v>3426.38</v>
      </c>
      <c r="C883">
        <v>3397.19</v>
      </c>
      <c r="D883">
        <v>3397.06</v>
      </c>
      <c r="E883">
        <v>3327.05</v>
      </c>
      <c r="F883">
        <v>175.09299999999999</v>
      </c>
      <c r="G883">
        <v>0</v>
      </c>
      <c r="H883">
        <v>64.377399999999994</v>
      </c>
      <c r="I883">
        <v>0</v>
      </c>
      <c r="J883">
        <v>0.14720800000000001</v>
      </c>
      <c r="K883">
        <v>0.83698399999999995</v>
      </c>
      <c r="L883">
        <v>0</v>
      </c>
      <c r="M883" t="s">
        <v>42</v>
      </c>
    </row>
    <row r="884" spans="1:25" x14ac:dyDescent="0.25">
      <c r="A884" t="s">
        <v>46</v>
      </c>
      <c r="B884">
        <v>3429.72</v>
      </c>
      <c r="C884">
        <v>3400.68</v>
      </c>
      <c r="D884">
        <v>3400.52</v>
      </c>
      <c r="E884">
        <v>3330.88</v>
      </c>
      <c r="F884">
        <v>175.03100000000001</v>
      </c>
      <c r="G884">
        <v>0</v>
      </c>
      <c r="H884">
        <v>64.595100000000002</v>
      </c>
      <c r="I884">
        <v>0</v>
      </c>
      <c r="J884">
        <v>0.151286</v>
      </c>
      <c r="K884">
        <v>0.83702399999999999</v>
      </c>
      <c r="L884">
        <v>0</v>
      </c>
      <c r="M884" t="s">
        <v>42</v>
      </c>
    </row>
    <row r="885" spans="1:25" x14ac:dyDescent="0.25">
      <c r="A885" t="s">
        <v>46</v>
      </c>
      <c r="B885">
        <v>3445.33</v>
      </c>
      <c r="C885">
        <v>3416.39</v>
      </c>
      <c r="D885">
        <v>3416.27</v>
      </c>
      <c r="E885">
        <v>3346.09</v>
      </c>
      <c r="F885">
        <v>174.02799999999999</v>
      </c>
      <c r="G885">
        <v>0</v>
      </c>
      <c r="H885">
        <v>64.420699999999997</v>
      </c>
      <c r="I885">
        <v>0</v>
      </c>
      <c r="J885">
        <v>0.178457</v>
      </c>
      <c r="K885">
        <v>0.83493099999999998</v>
      </c>
      <c r="L885">
        <v>0</v>
      </c>
      <c r="M885" t="s">
        <v>42</v>
      </c>
    </row>
    <row r="886" spans="1:25" x14ac:dyDescent="0.25">
      <c r="A886" t="s">
        <v>46</v>
      </c>
      <c r="B886">
        <v>3439.46</v>
      </c>
      <c r="C886">
        <v>3410.5</v>
      </c>
      <c r="D886">
        <v>3410.37</v>
      </c>
      <c r="E886">
        <v>3339.58</v>
      </c>
      <c r="F886">
        <v>175.18199999999999</v>
      </c>
      <c r="G886">
        <v>0</v>
      </c>
      <c r="H886">
        <v>64.123000000000005</v>
      </c>
      <c r="I886">
        <v>0</v>
      </c>
      <c r="J886">
        <v>0.178454</v>
      </c>
      <c r="K886">
        <v>0.83023899999999995</v>
      </c>
      <c r="L886">
        <v>0</v>
      </c>
      <c r="M886" t="s">
        <v>42</v>
      </c>
    </row>
    <row r="887" spans="1:25" x14ac:dyDescent="0.25">
      <c r="A887" t="s">
        <v>46</v>
      </c>
      <c r="B887">
        <v>3420.23</v>
      </c>
      <c r="C887">
        <v>3391.59</v>
      </c>
      <c r="D887">
        <v>3391.46</v>
      </c>
      <c r="E887">
        <v>3321.44</v>
      </c>
      <c r="F887">
        <v>173.947</v>
      </c>
      <c r="G887">
        <v>0</v>
      </c>
      <c r="H887">
        <v>64.177000000000007</v>
      </c>
      <c r="I887">
        <v>0</v>
      </c>
      <c r="J887">
        <v>0.17585600000000001</v>
      </c>
      <c r="K887">
        <v>0.83684599999999998</v>
      </c>
      <c r="L887">
        <v>0</v>
      </c>
      <c r="M887" t="s">
        <v>42</v>
      </c>
    </row>
    <row r="888" spans="1:25" x14ac:dyDescent="0.25">
      <c r="A888" t="s">
        <v>46</v>
      </c>
      <c r="B888">
        <v>3428.56</v>
      </c>
      <c r="C888">
        <v>3399.95</v>
      </c>
      <c r="D888">
        <v>3399.82</v>
      </c>
      <c r="E888">
        <v>3329.85</v>
      </c>
      <c r="F888">
        <v>174.834</v>
      </c>
      <c r="G888">
        <v>0</v>
      </c>
      <c r="H888">
        <v>64.681399999999996</v>
      </c>
      <c r="I888">
        <v>0</v>
      </c>
      <c r="J888">
        <v>0.178455</v>
      </c>
      <c r="K888">
        <v>0.836955</v>
      </c>
      <c r="L888">
        <v>0</v>
      </c>
      <c r="M888" t="s">
        <v>42</v>
      </c>
    </row>
    <row r="889" spans="1:25" x14ac:dyDescent="0.25">
      <c r="A889" t="s">
        <v>46</v>
      </c>
      <c r="B889">
        <v>3430.69</v>
      </c>
      <c r="C889">
        <v>3401.61</v>
      </c>
      <c r="D889">
        <v>3401.48</v>
      </c>
      <c r="E889">
        <v>3331.52</v>
      </c>
      <c r="F889">
        <v>174.82599999999999</v>
      </c>
      <c r="G889">
        <v>0</v>
      </c>
      <c r="H889">
        <v>64.775999999999996</v>
      </c>
      <c r="I889">
        <v>0</v>
      </c>
      <c r="J889">
        <v>0.16786400000000001</v>
      </c>
      <c r="K889">
        <v>0.83681799999999995</v>
      </c>
      <c r="L889">
        <v>0</v>
      </c>
      <c r="M889" t="s">
        <v>42</v>
      </c>
    </row>
    <row r="890" spans="1:25" x14ac:dyDescent="0.25">
      <c r="A890" t="s">
        <v>46</v>
      </c>
      <c r="B890">
        <v>3504.46</v>
      </c>
      <c r="C890">
        <v>3475.45</v>
      </c>
      <c r="D890">
        <v>3475.28</v>
      </c>
      <c r="E890">
        <v>3403.34</v>
      </c>
      <c r="F890">
        <v>181.024</v>
      </c>
      <c r="G890">
        <v>0</v>
      </c>
      <c r="H890">
        <v>66.319900000000004</v>
      </c>
      <c r="I890">
        <v>0</v>
      </c>
      <c r="J890">
        <v>0.147289</v>
      </c>
      <c r="K890">
        <v>0.83703300000000003</v>
      </c>
      <c r="L890">
        <v>0</v>
      </c>
      <c r="M890" t="s">
        <v>42</v>
      </c>
    </row>
    <row r="891" spans="1:25" x14ac:dyDescent="0.25">
      <c r="A891" t="s">
        <v>46</v>
      </c>
      <c r="B891">
        <v>3497.14</v>
      </c>
      <c r="C891">
        <v>3468.43</v>
      </c>
      <c r="D891">
        <v>3468.24</v>
      </c>
      <c r="E891">
        <v>3396.73</v>
      </c>
      <c r="F891">
        <v>181.54900000000001</v>
      </c>
      <c r="G891">
        <v>0</v>
      </c>
      <c r="H891">
        <v>65.931799999999996</v>
      </c>
      <c r="I891">
        <v>0</v>
      </c>
      <c r="J891">
        <v>0.169595</v>
      </c>
      <c r="K891">
        <v>0.836781</v>
      </c>
      <c r="L891">
        <v>0</v>
      </c>
      <c r="M891" t="s">
        <v>42</v>
      </c>
    </row>
    <row r="892" spans="1:25" x14ac:dyDescent="0.25">
      <c r="A892" t="s">
        <v>46</v>
      </c>
      <c r="B892">
        <v>3491.07</v>
      </c>
      <c r="C892">
        <v>3461.86</v>
      </c>
      <c r="D892">
        <v>3461.69</v>
      </c>
      <c r="E892">
        <v>3389.89</v>
      </c>
      <c r="F892">
        <v>179.47900000000001</v>
      </c>
      <c r="G892">
        <v>0</v>
      </c>
      <c r="H892">
        <v>65.8673</v>
      </c>
      <c r="I892">
        <v>0</v>
      </c>
      <c r="J892">
        <v>0.178454</v>
      </c>
      <c r="K892">
        <v>0.83684400000000003</v>
      </c>
      <c r="L892">
        <v>0</v>
      </c>
      <c r="M892" t="s">
        <v>42</v>
      </c>
    </row>
    <row r="893" spans="1:25" x14ac:dyDescent="0.25">
      <c r="A893" t="s">
        <v>46</v>
      </c>
      <c r="B893">
        <v>3472.88</v>
      </c>
      <c r="C893">
        <v>3443.22</v>
      </c>
      <c r="D893">
        <v>3443.03</v>
      </c>
      <c r="E893">
        <v>3371.47</v>
      </c>
      <c r="F893">
        <v>179.36099999999999</v>
      </c>
      <c r="G893">
        <v>0</v>
      </c>
      <c r="H893">
        <v>65.014200000000002</v>
      </c>
      <c r="I893">
        <v>0</v>
      </c>
      <c r="J893">
        <v>0.17846100000000001</v>
      </c>
      <c r="K893">
        <v>0.83704800000000001</v>
      </c>
      <c r="L893">
        <v>0</v>
      </c>
      <c r="M893" t="s">
        <v>42</v>
      </c>
    </row>
    <row r="894" spans="1:25" x14ac:dyDescent="0.25">
      <c r="A894" t="s">
        <v>46</v>
      </c>
      <c r="B894">
        <v>3492.02</v>
      </c>
      <c r="C894">
        <v>3462.93</v>
      </c>
      <c r="D894">
        <v>3462.69</v>
      </c>
      <c r="E894">
        <v>3391.16</v>
      </c>
      <c r="F894">
        <v>182.56700000000001</v>
      </c>
      <c r="G894">
        <v>0</v>
      </c>
      <c r="H894">
        <v>65.596100000000007</v>
      </c>
      <c r="I894">
        <v>0</v>
      </c>
      <c r="J894">
        <v>0.148953</v>
      </c>
      <c r="K894">
        <v>0.83705099999999999</v>
      </c>
      <c r="L894">
        <v>0</v>
      </c>
      <c r="M894" t="s">
        <v>42</v>
      </c>
    </row>
    <row r="895" spans="1:25" x14ac:dyDescent="0.25">
      <c r="A895" t="s">
        <v>46</v>
      </c>
      <c r="B895">
        <v>3488.71</v>
      </c>
      <c r="C895">
        <v>3459.75</v>
      </c>
      <c r="D895">
        <v>3459.57</v>
      </c>
      <c r="E895">
        <v>3388.08</v>
      </c>
      <c r="F895">
        <v>180.68600000000001</v>
      </c>
      <c r="G895">
        <v>0</v>
      </c>
      <c r="H895">
        <v>65.410799999999995</v>
      </c>
      <c r="I895">
        <v>0</v>
      </c>
      <c r="J895">
        <v>0.147789</v>
      </c>
      <c r="K895">
        <v>0.83695799999999998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3519.7</v>
      </c>
      <c r="C896">
        <v>3490.73</v>
      </c>
      <c r="D896">
        <v>3490.54</v>
      </c>
      <c r="E896">
        <v>3417.79</v>
      </c>
      <c r="F896">
        <v>184.33</v>
      </c>
      <c r="G896">
        <v>0</v>
      </c>
      <c r="H896">
        <v>66.851600000000005</v>
      </c>
      <c r="I896">
        <v>0</v>
      </c>
      <c r="J896">
        <v>0.14940500000000001</v>
      </c>
      <c r="K896">
        <v>0.83704999999999996</v>
      </c>
      <c r="L896">
        <v>0</v>
      </c>
      <c r="M896" t="s">
        <v>42</v>
      </c>
      <c r="R896">
        <f>AVERAGE(B847:B896)</f>
        <v>3401.0003999999999</v>
      </c>
      <c r="S896">
        <f>AVERAGE(C847:C896)</f>
        <v>3371.7325999999989</v>
      </c>
      <c r="U896">
        <f>_xlfn.VAR.P(B847:B896)</f>
        <v>2955.5336878400003</v>
      </c>
      <c r="V896">
        <f>_xlfn.VAR.P(C847:C896)</f>
        <v>2968.2431992400002</v>
      </c>
      <c r="X896">
        <f>1.96*SQRT(U896)/50</f>
        <v>2.1311009563327725</v>
      </c>
      <c r="Y896">
        <f>1.96*SQRT(V896)/50</f>
        <v>2.1356781662226529</v>
      </c>
    </row>
    <row r="897" spans="1:12" x14ac:dyDescent="0.25">
      <c r="A897" t="s">
        <v>46</v>
      </c>
      <c r="B897">
        <v>170176.62179999999</v>
      </c>
      <c r="C897" t="s">
        <v>36</v>
      </c>
    </row>
    <row r="898" spans="1:12" x14ac:dyDescent="0.25">
      <c r="A898" t="s">
        <v>47</v>
      </c>
      <c r="B898">
        <v>90412.2</v>
      </c>
      <c r="C898">
        <v>85602.5</v>
      </c>
      <c r="D898">
        <v>85541.8</v>
      </c>
      <c r="E898">
        <v>85377.8</v>
      </c>
      <c r="F898">
        <v>576.83799999999997</v>
      </c>
      <c r="G898">
        <v>810.58199999999999</v>
      </c>
      <c r="H898">
        <v>391.26400000000001</v>
      </c>
      <c r="I898">
        <v>0.178456</v>
      </c>
      <c r="J898">
        <v>0.84899599999999997</v>
      </c>
      <c r="K898">
        <v>0</v>
      </c>
      <c r="L898" t="s">
        <v>42</v>
      </c>
    </row>
    <row r="899" spans="1:12" x14ac:dyDescent="0.25">
      <c r="A899" t="s">
        <v>47</v>
      </c>
      <c r="B899">
        <v>90565.9</v>
      </c>
      <c r="C899">
        <v>85002.2</v>
      </c>
      <c r="D899">
        <v>84938.9</v>
      </c>
      <c r="E899">
        <v>84775.8</v>
      </c>
      <c r="F899">
        <v>576.21199999999999</v>
      </c>
      <c r="G899">
        <v>808.05700000000002</v>
      </c>
      <c r="H899">
        <v>387.142</v>
      </c>
      <c r="I899">
        <v>0.17855699999999999</v>
      </c>
      <c r="J899">
        <v>0.83678300000000005</v>
      </c>
      <c r="K899">
        <v>0</v>
      </c>
      <c r="L899" t="s">
        <v>42</v>
      </c>
    </row>
    <row r="900" spans="1:12" x14ac:dyDescent="0.25">
      <c r="A900" t="s">
        <v>47</v>
      </c>
      <c r="B900">
        <v>90130.9</v>
      </c>
      <c r="C900">
        <v>85379.3</v>
      </c>
      <c r="D900">
        <v>85312.6</v>
      </c>
      <c r="E900">
        <v>85149.6</v>
      </c>
      <c r="F900">
        <v>576.15</v>
      </c>
      <c r="G900">
        <v>821.48400000000004</v>
      </c>
      <c r="H900">
        <v>387.53</v>
      </c>
      <c r="I900">
        <v>0.14710400000000001</v>
      </c>
      <c r="J900">
        <v>0.83690399999999998</v>
      </c>
      <c r="K900">
        <v>0</v>
      </c>
      <c r="L900" t="s">
        <v>42</v>
      </c>
    </row>
    <row r="901" spans="1:12" x14ac:dyDescent="0.25">
      <c r="A901" t="s">
        <v>47</v>
      </c>
      <c r="B901">
        <v>89686.399999999994</v>
      </c>
      <c r="C901">
        <v>84929</v>
      </c>
      <c r="D901">
        <v>84863.4</v>
      </c>
      <c r="E901">
        <v>84700.800000000003</v>
      </c>
      <c r="F901">
        <v>580.03399999999999</v>
      </c>
      <c r="G901">
        <v>822.29399999999998</v>
      </c>
      <c r="H901">
        <v>383.10199999999998</v>
      </c>
      <c r="I901">
        <v>0.162383</v>
      </c>
      <c r="J901">
        <v>0.83670299999999997</v>
      </c>
      <c r="K901">
        <v>0</v>
      </c>
      <c r="L901" t="s">
        <v>42</v>
      </c>
    </row>
    <row r="902" spans="1:12" x14ac:dyDescent="0.25">
      <c r="A902" t="s">
        <v>47</v>
      </c>
      <c r="B902">
        <v>90268.4</v>
      </c>
      <c r="C902">
        <v>85477.1</v>
      </c>
      <c r="D902">
        <v>85410.9</v>
      </c>
      <c r="E902">
        <v>85247.5</v>
      </c>
      <c r="F902">
        <v>582.98</v>
      </c>
      <c r="G902">
        <v>928.08900000000006</v>
      </c>
      <c r="H902">
        <v>389.07</v>
      </c>
      <c r="I902">
        <v>0.14813299999999999</v>
      </c>
      <c r="J902">
        <v>0.83695299999999995</v>
      </c>
      <c r="K902">
        <v>0</v>
      </c>
      <c r="L902" t="s">
        <v>42</v>
      </c>
    </row>
    <row r="903" spans="1:12" x14ac:dyDescent="0.25">
      <c r="A903" t="s">
        <v>47</v>
      </c>
      <c r="B903">
        <v>88305.600000000006</v>
      </c>
      <c r="C903">
        <v>83628.7</v>
      </c>
      <c r="D903">
        <v>83567.100000000006</v>
      </c>
      <c r="E903">
        <v>83407.5</v>
      </c>
      <c r="F903">
        <v>559.79700000000003</v>
      </c>
      <c r="G903">
        <v>785.18700000000001</v>
      </c>
      <c r="H903">
        <v>364.94900000000001</v>
      </c>
      <c r="I903">
        <v>0.14716599999999999</v>
      </c>
      <c r="J903">
        <v>0.83699699999999999</v>
      </c>
      <c r="K903">
        <v>0</v>
      </c>
      <c r="L903" t="s">
        <v>42</v>
      </c>
    </row>
    <row r="904" spans="1:12" x14ac:dyDescent="0.25">
      <c r="A904" t="s">
        <v>47</v>
      </c>
      <c r="B904">
        <v>88170.6</v>
      </c>
      <c r="C904">
        <v>83579.3</v>
      </c>
      <c r="D904">
        <v>83520.100000000006</v>
      </c>
      <c r="E904">
        <v>83360.899999999994</v>
      </c>
      <c r="F904">
        <v>554.86</v>
      </c>
      <c r="G904">
        <v>892.63</v>
      </c>
      <c r="H904">
        <v>358.97300000000001</v>
      </c>
      <c r="I904">
        <v>0.178456</v>
      </c>
      <c r="J904">
        <v>0.83699900000000005</v>
      </c>
      <c r="K904">
        <v>0</v>
      </c>
      <c r="L904" t="s">
        <v>42</v>
      </c>
    </row>
    <row r="905" spans="1:12" x14ac:dyDescent="0.25">
      <c r="A905" t="s">
        <v>47</v>
      </c>
      <c r="B905">
        <v>88753.1</v>
      </c>
      <c r="C905">
        <v>84096.7</v>
      </c>
      <c r="D905">
        <v>84033.9</v>
      </c>
      <c r="E905">
        <v>83873</v>
      </c>
      <c r="F905">
        <v>560.02599999999995</v>
      </c>
      <c r="G905">
        <v>970.995</v>
      </c>
      <c r="H905">
        <v>363.67700000000002</v>
      </c>
      <c r="I905">
        <v>0.16270599999999999</v>
      </c>
      <c r="J905">
        <v>0.83705300000000005</v>
      </c>
      <c r="K905">
        <v>0</v>
      </c>
      <c r="L905" t="s">
        <v>42</v>
      </c>
    </row>
    <row r="906" spans="1:12" x14ac:dyDescent="0.25">
      <c r="A906" t="s">
        <v>47</v>
      </c>
      <c r="B906">
        <v>88505.8</v>
      </c>
      <c r="C906">
        <v>83763.600000000006</v>
      </c>
      <c r="D906">
        <v>83701.100000000006</v>
      </c>
      <c r="E906">
        <v>83539.8</v>
      </c>
      <c r="F906">
        <v>557.65099999999995</v>
      </c>
      <c r="G906">
        <v>795.61699999999996</v>
      </c>
      <c r="H906">
        <v>362.89699999999999</v>
      </c>
      <c r="I906">
        <v>0.17846500000000001</v>
      </c>
      <c r="J906">
        <v>0.83563399999999999</v>
      </c>
      <c r="K906">
        <v>0</v>
      </c>
      <c r="L906" t="s">
        <v>42</v>
      </c>
    </row>
    <row r="907" spans="1:12" x14ac:dyDescent="0.25">
      <c r="A907" t="s">
        <v>47</v>
      </c>
      <c r="B907">
        <v>89183.9</v>
      </c>
      <c r="C907">
        <v>84501.7</v>
      </c>
      <c r="D907">
        <v>84437.2</v>
      </c>
      <c r="E907">
        <v>84275.1</v>
      </c>
      <c r="F907">
        <v>566.18399999999997</v>
      </c>
      <c r="G907">
        <v>813.62800000000004</v>
      </c>
      <c r="H907">
        <v>374.73200000000003</v>
      </c>
      <c r="I907">
        <v>0.17846000000000001</v>
      </c>
      <c r="J907">
        <v>0.83704299999999998</v>
      </c>
      <c r="K907">
        <v>0</v>
      </c>
      <c r="L907" t="s">
        <v>42</v>
      </c>
    </row>
    <row r="908" spans="1:12" x14ac:dyDescent="0.25">
      <c r="A908" t="s">
        <v>47</v>
      </c>
      <c r="B908">
        <v>89349.7</v>
      </c>
      <c r="C908">
        <v>84623</v>
      </c>
      <c r="D908">
        <v>84556.6</v>
      </c>
      <c r="E908">
        <v>84395</v>
      </c>
      <c r="F908">
        <v>560.07100000000003</v>
      </c>
      <c r="G908">
        <v>806.274</v>
      </c>
      <c r="H908">
        <v>372.83</v>
      </c>
      <c r="I908">
        <v>0.14710599999999999</v>
      </c>
      <c r="J908">
        <v>0.83562499999999995</v>
      </c>
      <c r="K908">
        <v>0</v>
      </c>
      <c r="L908" t="s">
        <v>42</v>
      </c>
    </row>
    <row r="909" spans="1:12" x14ac:dyDescent="0.25">
      <c r="A909" t="s">
        <v>47</v>
      </c>
      <c r="B909">
        <v>88429.2</v>
      </c>
      <c r="C909">
        <v>83772.3</v>
      </c>
      <c r="D909">
        <v>83708.600000000006</v>
      </c>
      <c r="E909">
        <v>83548.100000000006</v>
      </c>
      <c r="F909">
        <v>560.46199999999999</v>
      </c>
      <c r="G909">
        <v>810.08799999999997</v>
      </c>
      <c r="H909">
        <v>364.13499999999999</v>
      </c>
      <c r="I909">
        <v>0.155172</v>
      </c>
      <c r="J909">
        <v>0.83595200000000003</v>
      </c>
      <c r="K909">
        <v>0</v>
      </c>
      <c r="L909" t="s">
        <v>42</v>
      </c>
    </row>
    <row r="910" spans="1:12" x14ac:dyDescent="0.25">
      <c r="A910" t="s">
        <v>47</v>
      </c>
      <c r="B910">
        <v>88841.5</v>
      </c>
      <c r="C910">
        <v>84143.6</v>
      </c>
      <c r="D910">
        <v>84075.6</v>
      </c>
      <c r="E910">
        <v>83915</v>
      </c>
      <c r="F910">
        <v>562.51</v>
      </c>
      <c r="G910">
        <v>818.40499999999997</v>
      </c>
      <c r="H910">
        <v>369.245</v>
      </c>
      <c r="I910">
        <v>0.17848</v>
      </c>
      <c r="J910">
        <v>0.83579599999999998</v>
      </c>
      <c r="K910">
        <v>0</v>
      </c>
      <c r="L910" t="s">
        <v>42</v>
      </c>
    </row>
    <row r="911" spans="1:12" x14ac:dyDescent="0.25">
      <c r="A911" t="s">
        <v>47</v>
      </c>
      <c r="B911">
        <v>89287.3</v>
      </c>
      <c r="C911">
        <v>84552.1</v>
      </c>
      <c r="D911">
        <v>84483.199999999997</v>
      </c>
      <c r="E911">
        <v>84321.4</v>
      </c>
      <c r="F911">
        <v>568.92899999999997</v>
      </c>
      <c r="G911">
        <v>816.82899999999995</v>
      </c>
      <c r="H911">
        <v>373.18299999999999</v>
      </c>
      <c r="I911">
        <v>0.174647</v>
      </c>
      <c r="J911">
        <v>0.83683700000000005</v>
      </c>
      <c r="K911">
        <v>0</v>
      </c>
      <c r="L911" t="s">
        <v>42</v>
      </c>
    </row>
    <row r="912" spans="1:12" x14ac:dyDescent="0.25">
      <c r="A912" t="s">
        <v>47</v>
      </c>
      <c r="B912">
        <v>88333.7</v>
      </c>
      <c r="C912">
        <v>83654.5</v>
      </c>
      <c r="D912">
        <v>83583.899999999994</v>
      </c>
      <c r="E912">
        <v>83423.600000000006</v>
      </c>
      <c r="F912">
        <v>556.21600000000001</v>
      </c>
      <c r="G912">
        <v>798.63599999999997</v>
      </c>
      <c r="H912">
        <v>362.87799999999999</v>
      </c>
      <c r="I912">
        <v>0.172435</v>
      </c>
      <c r="J912">
        <v>0.83704500000000004</v>
      </c>
      <c r="K912">
        <v>0</v>
      </c>
      <c r="L912" t="s">
        <v>42</v>
      </c>
    </row>
    <row r="913" spans="1:12" x14ac:dyDescent="0.25">
      <c r="A913" t="s">
        <v>47</v>
      </c>
      <c r="B913">
        <v>89153.5</v>
      </c>
      <c r="C913">
        <v>84429.8</v>
      </c>
      <c r="D913">
        <v>84359.3</v>
      </c>
      <c r="E913">
        <v>84196.7</v>
      </c>
      <c r="F913">
        <v>576.93499999999995</v>
      </c>
      <c r="G913">
        <v>822.37</v>
      </c>
      <c r="H913">
        <v>371.35899999999998</v>
      </c>
      <c r="I913">
        <v>0.148865</v>
      </c>
      <c r="J913">
        <v>0.83057000000000003</v>
      </c>
      <c r="K913">
        <v>0</v>
      </c>
      <c r="L913" t="s">
        <v>42</v>
      </c>
    </row>
    <row r="914" spans="1:12" x14ac:dyDescent="0.25">
      <c r="A914" t="s">
        <v>47</v>
      </c>
      <c r="B914">
        <v>89503.9</v>
      </c>
      <c r="C914">
        <v>84744.4</v>
      </c>
      <c r="D914">
        <v>84671.7</v>
      </c>
      <c r="E914">
        <v>84509.4</v>
      </c>
      <c r="F914">
        <v>568.34799999999996</v>
      </c>
      <c r="G914">
        <v>846.90800000000002</v>
      </c>
      <c r="H914">
        <v>377.387</v>
      </c>
      <c r="I914">
        <v>0.14738899999999999</v>
      </c>
      <c r="J914">
        <v>0.86381699999999995</v>
      </c>
      <c r="K914">
        <v>0</v>
      </c>
      <c r="L914" t="s">
        <v>42</v>
      </c>
    </row>
    <row r="915" spans="1:12" x14ac:dyDescent="0.25">
      <c r="A915" t="s">
        <v>47</v>
      </c>
      <c r="B915">
        <v>89717.8</v>
      </c>
      <c r="C915">
        <v>84875.3</v>
      </c>
      <c r="D915">
        <v>84796.1</v>
      </c>
      <c r="E915">
        <v>84632.9</v>
      </c>
      <c r="F915">
        <v>571.36300000000006</v>
      </c>
      <c r="G915">
        <v>846.04499999999996</v>
      </c>
      <c r="H915">
        <v>377.334</v>
      </c>
      <c r="I915">
        <v>0.178455</v>
      </c>
      <c r="J915">
        <v>0.836202</v>
      </c>
      <c r="K915">
        <v>0</v>
      </c>
      <c r="L915" t="s">
        <v>42</v>
      </c>
    </row>
    <row r="916" spans="1:12" x14ac:dyDescent="0.25">
      <c r="A916" t="s">
        <v>47</v>
      </c>
      <c r="B916">
        <v>90319.8</v>
      </c>
      <c r="C916">
        <v>85542.1</v>
      </c>
      <c r="D916">
        <v>85461.6</v>
      </c>
      <c r="E916">
        <v>85297</v>
      </c>
      <c r="F916">
        <v>576.31799999999998</v>
      </c>
      <c r="G916">
        <v>880.51599999999996</v>
      </c>
      <c r="H916">
        <v>383.33600000000001</v>
      </c>
      <c r="I916">
        <v>0.147115</v>
      </c>
      <c r="J916">
        <v>0.83700799999999997</v>
      </c>
      <c r="K916">
        <v>0</v>
      </c>
      <c r="L916" t="s">
        <v>42</v>
      </c>
    </row>
    <row r="917" spans="1:12" x14ac:dyDescent="0.25">
      <c r="A917" t="s">
        <v>47</v>
      </c>
      <c r="B917">
        <v>92263</v>
      </c>
      <c r="C917">
        <v>87457.3</v>
      </c>
      <c r="D917">
        <v>87375.5</v>
      </c>
      <c r="E917">
        <v>87208.8</v>
      </c>
      <c r="F917">
        <v>593.47199999999998</v>
      </c>
      <c r="G917">
        <v>922.38699999999994</v>
      </c>
      <c r="H917">
        <v>407.72500000000002</v>
      </c>
      <c r="I917">
        <v>0.115679</v>
      </c>
      <c r="J917">
        <v>0.83702399999999999</v>
      </c>
      <c r="K917">
        <v>0</v>
      </c>
      <c r="L917" t="s">
        <v>42</v>
      </c>
    </row>
    <row r="918" spans="1:12" x14ac:dyDescent="0.25">
      <c r="A918" t="s">
        <v>47</v>
      </c>
      <c r="B918">
        <v>91698.8</v>
      </c>
      <c r="C918">
        <v>86908</v>
      </c>
      <c r="D918">
        <v>86823.2</v>
      </c>
      <c r="E918">
        <v>86656.6</v>
      </c>
      <c r="F918">
        <v>589.95299999999997</v>
      </c>
      <c r="G918">
        <v>930.322</v>
      </c>
      <c r="H918">
        <v>405.80099999999999</v>
      </c>
      <c r="I918">
        <v>0.15973000000000001</v>
      </c>
      <c r="J918">
        <v>0.83022099999999999</v>
      </c>
      <c r="K918">
        <v>0</v>
      </c>
      <c r="L918" t="s">
        <v>42</v>
      </c>
    </row>
    <row r="919" spans="1:12" x14ac:dyDescent="0.25">
      <c r="A919" t="s">
        <v>47</v>
      </c>
      <c r="B919">
        <v>91638.6</v>
      </c>
      <c r="C919">
        <v>86792.1</v>
      </c>
      <c r="D919">
        <v>86711.2</v>
      </c>
      <c r="E919">
        <v>86544.4</v>
      </c>
      <c r="F919">
        <v>587.72900000000004</v>
      </c>
      <c r="G919">
        <v>911.09900000000005</v>
      </c>
      <c r="H919">
        <v>399.21800000000002</v>
      </c>
      <c r="I919">
        <v>0.15559300000000001</v>
      </c>
      <c r="J919">
        <v>0.83697100000000002</v>
      </c>
      <c r="K919">
        <v>0</v>
      </c>
      <c r="L919" t="s">
        <v>42</v>
      </c>
    </row>
    <row r="920" spans="1:12" x14ac:dyDescent="0.25">
      <c r="A920" t="s">
        <v>47</v>
      </c>
      <c r="B920">
        <v>89555.3</v>
      </c>
      <c r="C920">
        <v>84767</v>
      </c>
      <c r="D920">
        <v>84686.7</v>
      </c>
      <c r="E920">
        <v>84524.1</v>
      </c>
      <c r="F920">
        <v>568.18899999999996</v>
      </c>
      <c r="G920">
        <v>872.25199999999995</v>
      </c>
      <c r="H920">
        <v>378.512</v>
      </c>
      <c r="I920">
        <v>0.14788200000000001</v>
      </c>
      <c r="J920">
        <v>0.83705099999999999</v>
      </c>
      <c r="K920">
        <v>0</v>
      </c>
      <c r="L920" t="s">
        <v>42</v>
      </c>
    </row>
    <row r="921" spans="1:12" x14ac:dyDescent="0.25">
      <c r="A921" t="s">
        <v>47</v>
      </c>
      <c r="B921">
        <v>90438.5</v>
      </c>
      <c r="C921">
        <v>85487</v>
      </c>
      <c r="D921">
        <v>85409.3</v>
      </c>
      <c r="E921">
        <v>85245.4</v>
      </c>
      <c r="F921">
        <v>572.12699999999995</v>
      </c>
      <c r="G921">
        <v>897.92600000000004</v>
      </c>
      <c r="H921">
        <v>386.904</v>
      </c>
      <c r="I921">
        <v>0.15643499999999999</v>
      </c>
      <c r="J921">
        <v>0.86623899999999998</v>
      </c>
      <c r="K921">
        <v>0</v>
      </c>
      <c r="L921" t="s">
        <v>42</v>
      </c>
    </row>
    <row r="922" spans="1:12" x14ac:dyDescent="0.25">
      <c r="A922" t="s">
        <v>47</v>
      </c>
      <c r="B922">
        <v>90603.7</v>
      </c>
      <c r="C922">
        <v>85799.5</v>
      </c>
      <c r="D922">
        <v>85714.1</v>
      </c>
      <c r="E922">
        <v>85550.9</v>
      </c>
      <c r="F922">
        <v>579.77700000000004</v>
      </c>
      <c r="G922">
        <v>900.28200000000004</v>
      </c>
      <c r="H922">
        <v>392.589</v>
      </c>
      <c r="I922">
        <v>0.152448</v>
      </c>
      <c r="J922">
        <v>0.83700799999999997</v>
      </c>
      <c r="K922">
        <v>0</v>
      </c>
      <c r="L922" t="s">
        <v>42</v>
      </c>
    </row>
    <row r="923" spans="1:12" x14ac:dyDescent="0.25">
      <c r="A923" t="s">
        <v>47</v>
      </c>
      <c r="B923">
        <v>91206.1</v>
      </c>
      <c r="C923">
        <v>86438.7</v>
      </c>
      <c r="D923">
        <v>86354.2</v>
      </c>
      <c r="E923">
        <v>86189.7</v>
      </c>
      <c r="F923">
        <v>584.07000000000005</v>
      </c>
      <c r="G923">
        <v>916.89499999999998</v>
      </c>
      <c r="H923">
        <v>400.69099999999997</v>
      </c>
      <c r="I923">
        <v>0.14743999999999999</v>
      </c>
      <c r="J923">
        <v>0.83702799999999999</v>
      </c>
      <c r="K923">
        <v>0</v>
      </c>
      <c r="L923" t="s">
        <v>42</v>
      </c>
    </row>
    <row r="924" spans="1:12" x14ac:dyDescent="0.25">
      <c r="A924" t="s">
        <v>47</v>
      </c>
      <c r="B924">
        <v>89491.8</v>
      </c>
      <c r="C924">
        <v>84619.9</v>
      </c>
      <c r="D924">
        <v>84541.2</v>
      </c>
      <c r="E924">
        <v>84378.1</v>
      </c>
      <c r="F924">
        <v>568.56799999999998</v>
      </c>
      <c r="G924">
        <v>862.67399999999998</v>
      </c>
      <c r="H924">
        <v>373.23200000000003</v>
      </c>
      <c r="I924">
        <v>0.14821799999999999</v>
      </c>
      <c r="J924">
        <v>0.83681099999999997</v>
      </c>
      <c r="K924">
        <v>0</v>
      </c>
      <c r="L924" t="s">
        <v>42</v>
      </c>
    </row>
    <row r="925" spans="1:12" x14ac:dyDescent="0.25">
      <c r="A925" t="s">
        <v>47</v>
      </c>
      <c r="B925">
        <v>88439.8</v>
      </c>
      <c r="C925">
        <v>83738.7</v>
      </c>
      <c r="D925">
        <v>83665.7</v>
      </c>
      <c r="E925">
        <v>83506</v>
      </c>
      <c r="F925">
        <v>556.99</v>
      </c>
      <c r="G925">
        <v>846.92899999999997</v>
      </c>
      <c r="H925">
        <v>358.79500000000002</v>
      </c>
      <c r="I925">
        <v>0.14755699999999999</v>
      </c>
      <c r="J925">
        <v>0.83663900000000002</v>
      </c>
      <c r="K925">
        <v>0</v>
      </c>
      <c r="L925" t="s">
        <v>42</v>
      </c>
    </row>
    <row r="926" spans="1:12" x14ac:dyDescent="0.25">
      <c r="A926" t="s">
        <v>47</v>
      </c>
      <c r="B926">
        <v>88776.2</v>
      </c>
      <c r="C926">
        <v>84105.3</v>
      </c>
      <c r="D926">
        <v>84031.9</v>
      </c>
      <c r="E926">
        <v>83869.899999999994</v>
      </c>
      <c r="F926">
        <v>560.17600000000004</v>
      </c>
      <c r="G926">
        <v>841.726</v>
      </c>
      <c r="H926">
        <v>364.77699999999999</v>
      </c>
      <c r="I926">
        <v>0.178454</v>
      </c>
      <c r="J926">
        <v>0.84684499999999996</v>
      </c>
      <c r="K926">
        <v>0</v>
      </c>
      <c r="L926" t="s">
        <v>42</v>
      </c>
    </row>
    <row r="927" spans="1:12" x14ac:dyDescent="0.25">
      <c r="A927" t="s">
        <v>47</v>
      </c>
      <c r="B927">
        <v>89357.4</v>
      </c>
      <c r="C927">
        <v>84601.4</v>
      </c>
      <c r="D927">
        <v>84521.2</v>
      </c>
      <c r="E927">
        <v>84359.3</v>
      </c>
      <c r="F927">
        <v>568.29999999999995</v>
      </c>
      <c r="G927">
        <v>848.15800000000002</v>
      </c>
      <c r="H927">
        <v>370.71600000000001</v>
      </c>
      <c r="I927">
        <v>0.153477</v>
      </c>
      <c r="J927">
        <v>0.83595299999999995</v>
      </c>
      <c r="K927">
        <v>0</v>
      </c>
      <c r="L927" t="s">
        <v>42</v>
      </c>
    </row>
    <row r="928" spans="1:12" x14ac:dyDescent="0.25">
      <c r="A928" t="s">
        <v>47</v>
      </c>
      <c r="B928">
        <v>88287.4</v>
      </c>
      <c r="C928">
        <v>83531.5</v>
      </c>
      <c r="D928">
        <v>83457.5</v>
      </c>
      <c r="E928">
        <v>83297.3</v>
      </c>
      <c r="F928">
        <v>561.24699999999996</v>
      </c>
      <c r="G928">
        <v>825.06600000000003</v>
      </c>
      <c r="H928">
        <v>358.13900000000001</v>
      </c>
      <c r="I928">
        <v>0.178456</v>
      </c>
      <c r="J928">
        <v>0.86152099999999998</v>
      </c>
      <c r="K928">
        <v>0</v>
      </c>
      <c r="L928" t="s">
        <v>42</v>
      </c>
    </row>
    <row r="929" spans="1:12" x14ac:dyDescent="0.25">
      <c r="A929" t="s">
        <v>47</v>
      </c>
      <c r="B929">
        <v>89132.3</v>
      </c>
      <c r="C929">
        <v>84435.8</v>
      </c>
      <c r="D929">
        <v>84356.6</v>
      </c>
      <c r="E929">
        <v>84195.7</v>
      </c>
      <c r="F929">
        <v>569.19299999999998</v>
      </c>
      <c r="G929">
        <v>868.80899999999997</v>
      </c>
      <c r="H929">
        <v>369.83300000000003</v>
      </c>
      <c r="I929">
        <v>0.153753</v>
      </c>
      <c r="J929">
        <v>0.85162499999999997</v>
      </c>
      <c r="K929">
        <v>0</v>
      </c>
      <c r="L929" t="s">
        <v>42</v>
      </c>
    </row>
    <row r="930" spans="1:12" x14ac:dyDescent="0.25">
      <c r="A930" t="s">
        <v>47</v>
      </c>
      <c r="B930">
        <v>88814.3</v>
      </c>
      <c r="C930">
        <v>84104</v>
      </c>
      <c r="D930">
        <v>84024.8</v>
      </c>
      <c r="E930">
        <v>83863.8</v>
      </c>
      <c r="F930">
        <v>563.298</v>
      </c>
      <c r="G930">
        <v>836.42100000000005</v>
      </c>
      <c r="H930">
        <v>365.82100000000003</v>
      </c>
      <c r="I930">
        <v>0.178456</v>
      </c>
      <c r="J930">
        <v>0.83649399999999996</v>
      </c>
      <c r="K930">
        <v>0</v>
      </c>
      <c r="L930" t="s">
        <v>42</v>
      </c>
    </row>
    <row r="931" spans="1:12" x14ac:dyDescent="0.25">
      <c r="A931" t="s">
        <v>47</v>
      </c>
      <c r="B931">
        <v>88429.2</v>
      </c>
      <c r="C931">
        <v>83704.899999999994</v>
      </c>
      <c r="D931">
        <v>83625.5</v>
      </c>
      <c r="E931">
        <v>83465.8</v>
      </c>
      <c r="F931">
        <v>556.98900000000003</v>
      </c>
      <c r="G931">
        <v>823.48400000000004</v>
      </c>
      <c r="H931">
        <v>361.39600000000002</v>
      </c>
      <c r="I931">
        <v>0.16872999999999999</v>
      </c>
      <c r="J931">
        <v>0.83705200000000002</v>
      </c>
      <c r="K931">
        <v>0</v>
      </c>
      <c r="L931" t="s">
        <v>42</v>
      </c>
    </row>
    <row r="932" spans="1:12" x14ac:dyDescent="0.25">
      <c r="A932" t="s">
        <v>47</v>
      </c>
      <c r="B932">
        <v>89368.7</v>
      </c>
      <c r="C932">
        <v>84545.8</v>
      </c>
      <c r="D932">
        <v>84466.5</v>
      </c>
      <c r="E932">
        <v>84303.7</v>
      </c>
      <c r="F932">
        <v>575.77599999999995</v>
      </c>
      <c r="G932">
        <v>845.61699999999996</v>
      </c>
      <c r="H932">
        <v>371.20699999999999</v>
      </c>
      <c r="I932">
        <v>0.14776900000000001</v>
      </c>
      <c r="J932">
        <v>0.83672599999999997</v>
      </c>
      <c r="K932">
        <v>0</v>
      </c>
      <c r="L932" t="s">
        <v>42</v>
      </c>
    </row>
    <row r="933" spans="1:12" x14ac:dyDescent="0.25">
      <c r="A933" t="s">
        <v>47</v>
      </c>
      <c r="B933">
        <v>88529.2</v>
      </c>
      <c r="C933">
        <v>83837.3</v>
      </c>
      <c r="D933">
        <v>83760.2</v>
      </c>
      <c r="E933">
        <v>83600.5</v>
      </c>
      <c r="F933">
        <v>564.29499999999996</v>
      </c>
      <c r="G933">
        <v>840.80600000000004</v>
      </c>
      <c r="H933">
        <v>363.13799999999998</v>
      </c>
      <c r="I933">
        <v>0.153668</v>
      </c>
      <c r="J933">
        <v>0.83626199999999995</v>
      </c>
      <c r="K933">
        <v>0</v>
      </c>
      <c r="L933" t="s">
        <v>42</v>
      </c>
    </row>
    <row r="934" spans="1:12" x14ac:dyDescent="0.25">
      <c r="A934" t="s">
        <v>47</v>
      </c>
      <c r="B934">
        <v>88761.2</v>
      </c>
      <c r="C934">
        <v>84056.1</v>
      </c>
      <c r="D934">
        <v>83978.8</v>
      </c>
      <c r="E934">
        <v>83817.399999999994</v>
      </c>
      <c r="F934">
        <v>559.74900000000002</v>
      </c>
      <c r="G934">
        <v>856.27300000000002</v>
      </c>
      <c r="H934">
        <v>366.029</v>
      </c>
      <c r="I934">
        <v>0.14715500000000001</v>
      </c>
      <c r="J934">
        <v>0.83665</v>
      </c>
      <c r="K934">
        <v>0</v>
      </c>
      <c r="L934" t="s">
        <v>42</v>
      </c>
    </row>
    <row r="935" spans="1:12" x14ac:dyDescent="0.25">
      <c r="A935" t="s">
        <v>47</v>
      </c>
      <c r="B935">
        <v>89379.3</v>
      </c>
      <c r="C935">
        <v>84644.5</v>
      </c>
      <c r="D935">
        <v>84563.6</v>
      </c>
      <c r="E935">
        <v>84402</v>
      </c>
      <c r="F935">
        <v>566.76</v>
      </c>
      <c r="G935">
        <v>854.04399999999998</v>
      </c>
      <c r="H935">
        <v>371.584</v>
      </c>
      <c r="I935">
        <v>0.178146</v>
      </c>
      <c r="J935">
        <v>0.83699299999999999</v>
      </c>
      <c r="K935">
        <v>0</v>
      </c>
      <c r="L935" t="s">
        <v>42</v>
      </c>
    </row>
    <row r="936" spans="1:12" x14ac:dyDescent="0.25">
      <c r="A936" t="s">
        <v>47</v>
      </c>
      <c r="B936">
        <v>88311.8</v>
      </c>
      <c r="C936">
        <v>83532.100000000006</v>
      </c>
      <c r="D936">
        <v>83456.3</v>
      </c>
      <c r="E936">
        <v>83296.600000000006</v>
      </c>
      <c r="F936">
        <v>554.47500000000002</v>
      </c>
      <c r="G936">
        <v>827.15800000000002</v>
      </c>
      <c r="H936">
        <v>358.51</v>
      </c>
      <c r="I936">
        <v>0.14737800000000001</v>
      </c>
      <c r="J936">
        <v>0.83702500000000002</v>
      </c>
      <c r="K936">
        <v>0</v>
      </c>
      <c r="L936" t="s">
        <v>42</v>
      </c>
    </row>
    <row r="937" spans="1:12" x14ac:dyDescent="0.25">
      <c r="A937" t="s">
        <v>47</v>
      </c>
      <c r="B937">
        <v>89034.4</v>
      </c>
      <c r="C937">
        <v>84318.6</v>
      </c>
      <c r="D937">
        <v>84237.2</v>
      </c>
      <c r="E937">
        <v>84075</v>
      </c>
      <c r="F937">
        <v>567.89300000000003</v>
      </c>
      <c r="G937">
        <v>851.72799999999995</v>
      </c>
      <c r="H937">
        <v>367.65600000000001</v>
      </c>
      <c r="I937">
        <v>0.17846799999999999</v>
      </c>
      <c r="J937">
        <v>0.836982</v>
      </c>
      <c r="K937">
        <v>0</v>
      </c>
      <c r="L937" t="s">
        <v>42</v>
      </c>
    </row>
    <row r="938" spans="1:12" x14ac:dyDescent="0.25">
      <c r="A938" t="s">
        <v>47</v>
      </c>
      <c r="B938">
        <v>89116.5</v>
      </c>
      <c r="C938">
        <v>84263.4</v>
      </c>
      <c r="D938">
        <v>84182.6</v>
      </c>
      <c r="E938">
        <v>84021.2</v>
      </c>
      <c r="F938">
        <v>562.19600000000003</v>
      </c>
      <c r="G938">
        <v>837.94600000000003</v>
      </c>
      <c r="H938">
        <v>367.26499999999999</v>
      </c>
      <c r="I938">
        <v>0.14745</v>
      </c>
      <c r="J938">
        <v>0.83705200000000002</v>
      </c>
      <c r="K938">
        <v>0</v>
      </c>
      <c r="L938" t="s">
        <v>42</v>
      </c>
    </row>
    <row r="939" spans="1:12" x14ac:dyDescent="0.25">
      <c r="A939" t="s">
        <v>47</v>
      </c>
      <c r="B939">
        <v>88367.5</v>
      </c>
      <c r="C939">
        <v>83559.100000000006</v>
      </c>
      <c r="D939">
        <v>83481.7</v>
      </c>
      <c r="E939">
        <v>83321.5</v>
      </c>
      <c r="F939">
        <v>554.88699999999994</v>
      </c>
      <c r="G939">
        <v>823.904</v>
      </c>
      <c r="H939">
        <v>359.221</v>
      </c>
      <c r="I939">
        <v>0.178457</v>
      </c>
      <c r="J939">
        <v>0.83701000000000003</v>
      </c>
      <c r="K939">
        <v>0</v>
      </c>
      <c r="L939" t="s">
        <v>42</v>
      </c>
    </row>
    <row r="940" spans="1:12" x14ac:dyDescent="0.25">
      <c r="A940" t="s">
        <v>47</v>
      </c>
      <c r="B940">
        <v>89310.6</v>
      </c>
      <c r="C940">
        <v>84530.4</v>
      </c>
      <c r="D940">
        <v>84448.6</v>
      </c>
      <c r="E940">
        <v>84286.6</v>
      </c>
      <c r="F940">
        <v>567.97500000000002</v>
      </c>
      <c r="G940">
        <v>851.37099999999998</v>
      </c>
      <c r="H940">
        <v>372.745</v>
      </c>
      <c r="I940">
        <v>0.17847499999999999</v>
      </c>
      <c r="J940">
        <v>0.83704199999999995</v>
      </c>
      <c r="K940">
        <v>0</v>
      </c>
      <c r="L940" t="s">
        <v>42</v>
      </c>
    </row>
    <row r="941" spans="1:12" x14ac:dyDescent="0.25">
      <c r="A941" t="s">
        <v>47</v>
      </c>
      <c r="B941">
        <v>88615.2</v>
      </c>
      <c r="C941">
        <v>83902.8</v>
      </c>
      <c r="D941">
        <v>83822.5</v>
      </c>
      <c r="E941">
        <v>83661</v>
      </c>
      <c r="F941">
        <v>564.56899999999996</v>
      </c>
      <c r="G941">
        <v>831.52599999999995</v>
      </c>
      <c r="H941">
        <v>363.47399999999999</v>
      </c>
      <c r="I941">
        <v>0.17845800000000001</v>
      </c>
      <c r="J941">
        <v>0.83637399999999995</v>
      </c>
      <c r="K941">
        <v>0</v>
      </c>
      <c r="L941" t="s">
        <v>42</v>
      </c>
    </row>
    <row r="942" spans="1:12" x14ac:dyDescent="0.25">
      <c r="A942" t="s">
        <v>47</v>
      </c>
      <c r="B942">
        <v>88666.3</v>
      </c>
      <c r="C942">
        <v>83928.7</v>
      </c>
      <c r="D942">
        <v>83848</v>
      </c>
      <c r="E942">
        <v>83686.8</v>
      </c>
      <c r="F942">
        <v>565.15599999999995</v>
      </c>
      <c r="G942">
        <v>840.44</v>
      </c>
      <c r="H942">
        <v>363.733</v>
      </c>
      <c r="I942">
        <v>0.14710599999999999</v>
      </c>
      <c r="J942">
        <v>0.83704500000000004</v>
      </c>
      <c r="K942">
        <v>0</v>
      </c>
      <c r="L942" t="s">
        <v>42</v>
      </c>
    </row>
    <row r="943" spans="1:12" x14ac:dyDescent="0.25">
      <c r="A943" t="s">
        <v>47</v>
      </c>
      <c r="B943">
        <v>89500.5</v>
      </c>
      <c r="C943">
        <v>84649</v>
      </c>
      <c r="D943">
        <v>84566.2</v>
      </c>
      <c r="E943">
        <v>84403.4</v>
      </c>
      <c r="F943">
        <v>566.14</v>
      </c>
      <c r="G943">
        <v>852.60299999999995</v>
      </c>
      <c r="H943">
        <v>374.084</v>
      </c>
      <c r="I943">
        <v>0.14924899999999999</v>
      </c>
      <c r="J943">
        <v>0.83702900000000002</v>
      </c>
      <c r="K943">
        <v>0</v>
      </c>
      <c r="L943" t="s">
        <v>42</v>
      </c>
    </row>
    <row r="944" spans="1:12" x14ac:dyDescent="0.25">
      <c r="A944" t="s">
        <v>47</v>
      </c>
      <c r="B944">
        <v>88479.4</v>
      </c>
      <c r="C944">
        <v>83730.399999999994</v>
      </c>
      <c r="D944">
        <v>83652.600000000006</v>
      </c>
      <c r="E944">
        <v>83492.399999999994</v>
      </c>
      <c r="F944">
        <v>558.803</v>
      </c>
      <c r="G944">
        <v>830.42</v>
      </c>
      <c r="H944">
        <v>361.25700000000001</v>
      </c>
      <c r="I944">
        <v>0.16204199999999999</v>
      </c>
      <c r="J944">
        <v>0.83704400000000001</v>
      </c>
      <c r="K944">
        <v>0</v>
      </c>
      <c r="L944" t="s">
        <v>42</v>
      </c>
    </row>
    <row r="945" spans="1:25" x14ac:dyDescent="0.25">
      <c r="A945" t="s">
        <v>47</v>
      </c>
      <c r="B945">
        <v>89181.8</v>
      </c>
      <c r="C945">
        <v>84434.2</v>
      </c>
      <c r="D945">
        <v>84353.2</v>
      </c>
      <c r="E945">
        <v>84192.4</v>
      </c>
      <c r="F945">
        <v>552.08900000000006</v>
      </c>
      <c r="G945">
        <v>850.745</v>
      </c>
      <c r="H945">
        <v>369.10399999999998</v>
      </c>
      <c r="I945">
        <v>0.15402199999999999</v>
      </c>
      <c r="J945">
        <v>0.83701899999999996</v>
      </c>
      <c r="K945">
        <v>0</v>
      </c>
      <c r="L945" t="s">
        <v>42</v>
      </c>
    </row>
    <row r="946" spans="1:25" x14ac:dyDescent="0.25">
      <c r="A946" t="s">
        <v>47</v>
      </c>
      <c r="B946">
        <v>89345.8</v>
      </c>
      <c r="C946">
        <v>84584</v>
      </c>
      <c r="D946">
        <v>84500.9</v>
      </c>
      <c r="E946">
        <v>84338.9</v>
      </c>
      <c r="F946">
        <v>566.86699999999996</v>
      </c>
      <c r="G946">
        <v>868.41899999999998</v>
      </c>
      <c r="H946">
        <v>371.59500000000003</v>
      </c>
      <c r="I946">
        <v>0.12542500000000001</v>
      </c>
      <c r="J946">
        <v>0.83680500000000002</v>
      </c>
      <c r="K946">
        <v>0</v>
      </c>
      <c r="L946" t="s">
        <v>42</v>
      </c>
    </row>
    <row r="947" spans="1:25" x14ac:dyDescent="0.25">
      <c r="A947" t="s">
        <v>47</v>
      </c>
      <c r="B947">
        <v>88953.8</v>
      </c>
      <c r="C947">
        <v>84150.399999999994</v>
      </c>
      <c r="D947">
        <v>84070.1</v>
      </c>
      <c r="E947">
        <v>83910.2</v>
      </c>
      <c r="F947">
        <v>563.08100000000002</v>
      </c>
      <c r="G947">
        <v>841.26199999999994</v>
      </c>
      <c r="H947">
        <v>368.37</v>
      </c>
      <c r="I947">
        <v>0.15141299999999999</v>
      </c>
      <c r="J947">
        <v>0.83645199999999997</v>
      </c>
      <c r="K947">
        <v>0</v>
      </c>
      <c r="L947" t="s">
        <v>42</v>
      </c>
    </row>
    <row r="948" spans="1:25" x14ac:dyDescent="0.25">
      <c r="A948" t="s">
        <v>47</v>
      </c>
      <c r="B948">
        <v>89358.5</v>
      </c>
      <c r="C948">
        <v>84645.4</v>
      </c>
      <c r="D948">
        <v>84564.2</v>
      </c>
      <c r="E948">
        <v>84402.4</v>
      </c>
      <c r="F948">
        <v>565.98800000000006</v>
      </c>
      <c r="G948">
        <v>868.44799999999998</v>
      </c>
      <c r="H948">
        <v>372.44099999999997</v>
      </c>
      <c r="I948">
        <v>0.17846000000000001</v>
      </c>
      <c r="J948">
        <v>0.83702299999999996</v>
      </c>
      <c r="K948">
        <v>0</v>
      </c>
      <c r="L948" t="s">
        <v>42</v>
      </c>
    </row>
    <row r="949" spans="1:25" x14ac:dyDescent="0.25">
      <c r="A949" t="s">
        <v>47</v>
      </c>
      <c r="B949">
        <v>89278.6</v>
      </c>
      <c r="C949">
        <v>84477.1</v>
      </c>
      <c r="D949">
        <v>84393.1</v>
      </c>
      <c r="E949">
        <v>84230.3</v>
      </c>
      <c r="F949">
        <v>566.42999999999995</v>
      </c>
      <c r="G949">
        <v>888.69299999999998</v>
      </c>
      <c r="H949">
        <v>377.48899999999998</v>
      </c>
      <c r="I949">
        <v>0.176538</v>
      </c>
      <c r="J949">
        <v>0.83560599999999996</v>
      </c>
      <c r="K949">
        <v>0</v>
      </c>
      <c r="L949" t="s">
        <v>42</v>
      </c>
    </row>
    <row r="950" spans="1:25" x14ac:dyDescent="0.25">
      <c r="A950" t="s">
        <v>47</v>
      </c>
      <c r="B950">
        <v>89877.3</v>
      </c>
      <c r="C950">
        <v>85113.600000000006</v>
      </c>
      <c r="D950">
        <v>85025.2</v>
      </c>
      <c r="E950">
        <v>84860.6</v>
      </c>
      <c r="F950">
        <v>575.899</v>
      </c>
      <c r="G950">
        <v>890.721</v>
      </c>
      <c r="H950">
        <v>384.755</v>
      </c>
      <c r="I950">
        <v>0.14873</v>
      </c>
      <c r="J950">
        <v>0.83688099999999999</v>
      </c>
      <c r="K950">
        <v>0</v>
      </c>
      <c r="L950" t="s">
        <v>42</v>
      </c>
    </row>
    <row r="951" spans="1:25" x14ac:dyDescent="0.25">
      <c r="A951" t="s">
        <v>47</v>
      </c>
      <c r="B951">
        <v>93320.3</v>
      </c>
      <c r="C951">
        <v>88383.2</v>
      </c>
      <c r="D951">
        <v>88285.2</v>
      </c>
      <c r="E951">
        <v>88115.1</v>
      </c>
      <c r="F951">
        <v>601.375</v>
      </c>
      <c r="G951">
        <v>991.62</v>
      </c>
      <c r="H951">
        <v>421.988</v>
      </c>
      <c r="I951">
        <v>0.178454</v>
      </c>
      <c r="J951">
        <v>0.83704199999999995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88352.6</v>
      </c>
      <c r="C952">
        <v>83615.600000000006</v>
      </c>
      <c r="D952">
        <v>83529.2</v>
      </c>
      <c r="E952">
        <v>83367.8</v>
      </c>
      <c r="F952">
        <v>560.35</v>
      </c>
      <c r="G952">
        <v>851.52599999999995</v>
      </c>
      <c r="H952">
        <v>361.57299999999998</v>
      </c>
      <c r="I952">
        <v>0.14824699999999999</v>
      </c>
      <c r="J952">
        <v>0.83681499999999998</v>
      </c>
      <c r="K952">
        <v>0</v>
      </c>
      <c r="L952" t="s">
        <v>42</v>
      </c>
      <c r="R952">
        <f>AVERAGE(B903:B952)</f>
        <v>89341.941999999981</v>
      </c>
      <c r="S952">
        <f>AVERAGE(C903:C952)</f>
        <v>84585.997999999992</v>
      </c>
      <c r="U952">
        <f>_xlfn.VAR.P(B903:B952)</f>
        <v>1161292.0388360019</v>
      </c>
      <c r="V952">
        <f>_xlfn.VAR.P(C903:C952)</f>
        <v>1073325.2625959998</v>
      </c>
      <c r="X952">
        <f>1.96*SQRT(U952)/50</f>
        <v>42.243198251990272</v>
      </c>
      <c r="Y952">
        <f>1.96*SQRT(V952)/50</f>
        <v>40.611753612907648</v>
      </c>
    </row>
    <row r="953" spans="1:25" x14ac:dyDescent="0.25">
      <c r="A953" t="s">
        <v>48</v>
      </c>
      <c r="B953">
        <v>4467295.6983000003</v>
      </c>
      <c r="C953" t="s">
        <v>36</v>
      </c>
    </row>
    <row r="954" spans="1:25" x14ac:dyDescent="0.25">
      <c r="A954" t="s">
        <v>49</v>
      </c>
      <c r="B954">
        <v>83779.899999999994</v>
      </c>
      <c r="C954">
        <v>83742.3</v>
      </c>
      <c r="D954">
        <v>83683.5</v>
      </c>
      <c r="E954">
        <v>83521.3</v>
      </c>
      <c r="F954">
        <v>568.226</v>
      </c>
      <c r="G954">
        <v>0</v>
      </c>
      <c r="H954">
        <v>360.85899999999998</v>
      </c>
      <c r="I954">
        <v>0.178454</v>
      </c>
      <c r="J954">
        <v>0.83704400000000001</v>
      </c>
      <c r="K954">
        <v>0</v>
      </c>
      <c r="L954" t="s">
        <v>42</v>
      </c>
    </row>
    <row r="955" spans="1:25" x14ac:dyDescent="0.25">
      <c r="A955" t="s">
        <v>49</v>
      </c>
      <c r="B955">
        <v>84143.8</v>
      </c>
      <c r="C955">
        <v>84106.3</v>
      </c>
      <c r="D955">
        <v>84047.1</v>
      </c>
      <c r="E955">
        <v>83884.7</v>
      </c>
      <c r="F955">
        <v>569.19399999999996</v>
      </c>
      <c r="G955">
        <v>0</v>
      </c>
      <c r="H955">
        <v>366.71499999999997</v>
      </c>
      <c r="I955">
        <v>0.17845800000000001</v>
      </c>
      <c r="J955">
        <v>0.83614900000000003</v>
      </c>
      <c r="K955">
        <v>0</v>
      </c>
      <c r="L955" t="s">
        <v>42</v>
      </c>
    </row>
    <row r="956" spans="1:25" x14ac:dyDescent="0.25">
      <c r="A956" t="s">
        <v>49</v>
      </c>
      <c r="B956">
        <v>84011.3</v>
      </c>
      <c r="C956">
        <v>83974.6</v>
      </c>
      <c r="D956">
        <v>83915.9</v>
      </c>
      <c r="E956">
        <v>83754.8</v>
      </c>
      <c r="F956">
        <v>568.77599999999995</v>
      </c>
      <c r="G956">
        <v>0</v>
      </c>
      <c r="H956">
        <v>367.74200000000002</v>
      </c>
      <c r="I956">
        <v>0.15077199999999999</v>
      </c>
      <c r="J956">
        <v>0.86763500000000005</v>
      </c>
      <c r="K956">
        <v>0</v>
      </c>
      <c r="L956" t="s">
        <v>42</v>
      </c>
    </row>
    <row r="957" spans="1:25" x14ac:dyDescent="0.25">
      <c r="A957" t="s">
        <v>49</v>
      </c>
      <c r="B957">
        <v>84228.9</v>
      </c>
      <c r="C957">
        <v>84192.1</v>
      </c>
      <c r="D957">
        <v>84132.6</v>
      </c>
      <c r="E957">
        <v>83969</v>
      </c>
      <c r="F957">
        <v>577.15899999999999</v>
      </c>
      <c r="G957">
        <v>0</v>
      </c>
      <c r="H957">
        <v>368.84</v>
      </c>
      <c r="I957">
        <v>0.149365</v>
      </c>
      <c r="J957">
        <v>0.83701199999999998</v>
      </c>
      <c r="K957">
        <v>0</v>
      </c>
      <c r="L957" t="s">
        <v>42</v>
      </c>
    </row>
    <row r="958" spans="1:25" x14ac:dyDescent="0.25">
      <c r="A958" t="s">
        <v>49</v>
      </c>
      <c r="B958">
        <v>84025.8</v>
      </c>
      <c r="C958">
        <v>83989.5</v>
      </c>
      <c r="D958">
        <v>83931.8</v>
      </c>
      <c r="E958">
        <v>83771</v>
      </c>
      <c r="F958">
        <v>572.63699999999994</v>
      </c>
      <c r="G958">
        <v>0</v>
      </c>
      <c r="H958">
        <v>365.37200000000001</v>
      </c>
      <c r="I958">
        <v>0.14711299999999999</v>
      </c>
      <c r="J958">
        <v>0.83705200000000002</v>
      </c>
      <c r="K958">
        <v>0</v>
      </c>
      <c r="L958" t="s">
        <v>42</v>
      </c>
    </row>
    <row r="959" spans="1:25" x14ac:dyDescent="0.25">
      <c r="A959" t="s">
        <v>49</v>
      </c>
      <c r="B959">
        <v>84045.6</v>
      </c>
      <c r="C959">
        <v>84008.9</v>
      </c>
      <c r="D959">
        <v>83950.1</v>
      </c>
      <c r="E959">
        <v>83788.800000000003</v>
      </c>
      <c r="F959">
        <v>572.76400000000001</v>
      </c>
      <c r="G959">
        <v>0</v>
      </c>
      <c r="H959">
        <v>367.84399999999999</v>
      </c>
      <c r="I959">
        <v>0.178455</v>
      </c>
      <c r="J959">
        <v>0.83705099999999999</v>
      </c>
      <c r="K959">
        <v>0</v>
      </c>
      <c r="L959" t="s">
        <v>42</v>
      </c>
    </row>
    <row r="960" spans="1:25" x14ac:dyDescent="0.25">
      <c r="A960" t="s">
        <v>49</v>
      </c>
      <c r="B960">
        <v>84722.2</v>
      </c>
      <c r="C960">
        <v>84684.1</v>
      </c>
      <c r="D960">
        <v>84623.9</v>
      </c>
      <c r="E960">
        <v>84460.800000000003</v>
      </c>
      <c r="F960">
        <v>579.30100000000004</v>
      </c>
      <c r="G960">
        <v>0</v>
      </c>
      <c r="H960">
        <v>376.04500000000002</v>
      </c>
      <c r="I960">
        <v>0.17846000000000001</v>
      </c>
      <c r="J960">
        <v>0.836117</v>
      </c>
      <c r="K960">
        <v>0</v>
      </c>
      <c r="L960" t="s">
        <v>42</v>
      </c>
    </row>
    <row r="961" spans="1:12" x14ac:dyDescent="0.25">
      <c r="A961" t="s">
        <v>49</v>
      </c>
      <c r="B961">
        <v>84708.800000000003</v>
      </c>
      <c r="C961">
        <v>84672</v>
      </c>
      <c r="D961">
        <v>84612</v>
      </c>
      <c r="E961">
        <v>84448.8</v>
      </c>
      <c r="F961">
        <v>581.29200000000003</v>
      </c>
      <c r="G961">
        <v>0</v>
      </c>
      <c r="H961">
        <v>377.52600000000001</v>
      </c>
      <c r="I961">
        <v>0.16888900000000001</v>
      </c>
      <c r="J961">
        <v>0.83702399999999999</v>
      </c>
      <c r="K961">
        <v>0</v>
      </c>
      <c r="L961" t="s">
        <v>42</v>
      </c>
    </row>
    <row r="962" spans="1:12" x14ac:dyDescent="0.25">
      <c r="A962" t="s">
        <v>49</v>
      </c>
      <c r="B962">
        <v>85023.2</v>
      </c>
      <c r="C962">
        <v>84984.7</v>
      </c>
      <c r="D962">
        <v>84924.9</v>
      </c>
      <c r="E962">
        <v>84762</v>
      </c>
      <c r="F962">
        <v>585.22900000000004</v>
      </c>
      <c r="G962">
        <v>0</v>
      </c>
      <c r="H962">
        <v>383.73200000000003</v>
      </c>
      <c r="I962">
        <v>0.15007499999999999</v>
      </c>
      <c r="J962">
        <v>0.83696599999999999</v>
      </c>
      <c r="K962">
        <v>0</v>
      </c>
      <c r="L962" t="s">
        <v>42</v>
      </c>
    </row>
    <row r="963" spans="1:12" x14ac:dyDescent="0.25">
      <c r="A963" t="s">
        <v>49</v>
      </c>
      <c r="B963">
        <v>84561.8</v>
      </c>
      <c r="C963">
        <v>84522.8</v>
      </c>
      <c r="D963">
        <v>84462.8</v>
      </c>
      <c r="E963">
        <v>84300.800000000003</v>
      </c>
      <c r="F963">
        <v>581.88900000000001</v>
      </c>
      <c r="G963">
        <v>0</v>
      </c>
      <c r="H963">
        <v>376.89400000000001</v>
      </c>
      <c r="I963">
        <v>0.158637</v>
      </c>
      <c r="J963">
        <v>0.83300099999999999</v>
      </c>
      <c r="K963">
        <v>0</v>
      </c>
      <c r="L963" t="s">
        <v>42</v>
      </c>
    </row>
    <row r="964" spans="1:12" x14ac:dyDescent="0.25">
      <c r="A964" t="s">
        <v>49</v>
      </c>
      <c r="B964">
        <v>85587.9</v>
      </c>
      <c r="C964">
        <v>85551.3</v>
      </c>
      <c r="D964">
        <v>85489</v>
      </c>
      <c r="E964">
        <v>85325.4</v>
      </c>
      <c r="F964">
        <v>578.97799999999995</v>
      </c>
      <c r="G964">
        <v>0</v>
      </c>
      <c r="H964">
        <v>393.19600000000003</v>
      </c>
      <c r="I964">
        <v>0.16717699999999999</v>
      </c>
      <c r="J964">
        <v>0.83705099999999999</v>
      </c>
      <c r="K964">
        <v>0</v>
      </c>
      <c r="L964" t="s">
        <v>42</v>
      </c>
    </row>
    <row r="965" spans="1:12" x14ac:dyDescent="0.25">
      <c r="A965" t="s">
        <v>49</v>
      </c>
      <c r="B965">
        <v>84431.5</v>
      </c>
      <c r="C965">
        <v>84393.7</v>
      </c>
      <c r="D965">
        <v>84335.6</v>
      </c>
      <c r="E965">
        <v>84173</v>
      </c>
      <c r="F965">
        <v>575.08299999999997</v>
      </c>
      <c r="G965">
        <v>0</v>
      </c>
      <c r="H965">
        <v>370.899</v>
      </c>
      <c r="I965">
        <v>0.14779800000000001</v>
      </c>
      <c r="J965">
        <v>0.83699900000000005</v>
      </c>
      <c r="K965">
        <v>0</v>
      </c>
      <c r="L965" t="s">
        <v>42</v>
      </c>
    </row>
    <row r="966" spans="1:12" x14ac:dyDescent="0.25">
      <c r="A966" t="s">
        <v>49</v>
      </c>
      <c r="B966">
        <v>85858</v>
      </c>
      <c r="C966">
        <v>85821.3</v>
      </c>
      <c r="D966">
        <v>85758.399999999994</v>
      </c>
      <c r="E966">
        <v>85593</v>
      </c>
      <c r="F966">
        <v>594.22699999999998</v>
      </c>
      <c r="G966">
        <v>0</v>
      </c>
      <c r="H966">
        <v>394.84899999999999</v>
      </c>
      <c r="I966">
        <v>0.15151200000000001</v>
      </c>
      <c r="J966">
        <v>0.83695900000000001</v>
      </c>
      <c r="K966">
        <v>0</v>
      </c>
      <c r="L966" t="s">
        <v>42</v>
      </c>
    </row>
    <row r="967" spans="1:12" x14ac:dyDescent="0.25">
      <c r="A967" t="s">
        <v>49</v>
      </c>
      <c r="B967">
        <v>84575.2</v>
      </c>
      <c r="C967">
        <v>84537.7</v>
      </c>
      <c r="D967">
        <v>84477.3</v>
      </c>
      <c r="E967">
        <v>84314.5</v>
      </c>
      <c r="F967">
        <v>584.24099999999999</v>
      </c>
      <c r="G967">
        <v>0</v>
      </c>
      <c r="H967">
        <v>377.63</v>
      </c>
      <c r="I967">
        <v>0.147255</v>
      </c>
      <c r="J967">
        <v>0.84053</v>
      </c>
      <c r="K967">
        <v>0</v>
      </c>
      <c r="L967" t="s">
        <v>42</v>
      </c>
    </row>
    <row r="968" spans="1:12" x14ac:dyDescent="0.25">
      <c r="A968" t="s">
        <v>49</v>
      </c>
      <c r="B968">
        <v>83372.2</v>
      </c>
      <c r="C968">
        <v>83335.5</v>
      </c>
      <c r="D968">
        <v>83279.199999999997</v>
      </c>
      <c r="E968">
        <v>83118.7</v>
      </c>
      <c r="F968">
        <v>565.34199999999998</v>
      </c>
      <c r="G968">
        <v>0</v>
      </c>
      <c r="H968">
        <v>356.041</v>
      </c>
      <c r="I968">
        <v>0.178454</v>
      </c>
      <c r="J968">
        <v>0.83500600000000003</v>
      </c>
      <c r="K968">
        <v>0</v>
      </c>
      <c r="L968" t="s">
        <v>42</v>
      </c>
    </row>
    <row r="969" spans="1:12" x14ac:dyDescent="0.25">
      <c r="A969" t="s">
        <v>49</v>
      </c>
      <c r="B969">
        <v>85041.3</v>
      </c>
      <c r="C969">
        <v>85004.1</v>
      </c>
      <c r="D969">
        <v>84944.3</v>
      </c>
      <c r="E969">
        <v>84780.7</v>
      </c>
      <c r="F969">
        <v>580.22</v>
      </c>
      <c r="G969">
        <v>0</v>
      </c>
      <c r="H969">
        <v>380.50099999999998</v>
      </c>
      <c r="I969">
        <v>0.178454</v>
      </c>
      <c r="J969">
        <v>0.83455100000000004</v>
      </c>
      <c r="K969">
        <v>0</v>
      </c>
      <c r="L969" t="s">
        <v>42</v>
      </c>
    </row>
    <row r="970" spans="1:12" x14ac:dyDescent="0.25">
      <c r="A970" t="s">
        <v>49</v>
      </c>
      <c r="B970">
        <v>83705</v>
      </c>
      <c r="C970">
        <v>83668</v>
      </c>
      <c r="D970">
        <v>83610.100000000006</v>
      </c>
      <c r="E970">
        <v>83449</v>
      </c>
      <c r="F970">
        <v>569.67499999999995</v>
      </c>
      <c r="G970">
        <v>0</v>
      </c>
      <c r="H970">
        <v>362.35700000000003</v>
      </c>
      <c r="I970">
        <v>0.16187699999999999</v>
      </c>
      <c r="J970">
        <v>0.83701499999999995</v>
      </c>
      <c r="K970">
        <v>0</v>
      </c>
      <c r="L970" t="s">
        <v>42</v>
      </c>
    </row>
    <row r="971" spans="1:12" x14ac:dyDescent="0.25">
      <c r="A971" t="s">
        <v>49</v>
      </c>
      <c r="B971">
        <v>84223.7</v>
      </c>
      <c r="C971">
        <v>84186.5</v>
      </c>
      <c r="D971">
        <v>84126</v>
      </c>
      <c r="E971">
        <v>83963.4</v>
      </c>
      <c r="F971">
        <v>575.81899999999996</v>
      </c>
      <c r="G971">
        <v>0</v>
      </c>
      <c r="H971">
        <v>369.94099999999997</v>
      </c>
      <c r="I971">
        <v>0.14967</v>
      </c>
      <c r="J971">
        <v>0.83676399999999995</v>
      </c>
      <c r="K971">
        <v>0</v>
      </c>
      <c r="L971" t="s">
        <v>42</v>
      </c>
    </row>
    <row r="972" spans="1:12" x14ac:dyDescent="0.25">
      <c r="A972" t="s">
        <v>49</v>
      </c>
      <c r="B972">
        <v>84571.7</v>
      </c>
      <c r="C972">
        <v>84534.9</v>
      </c>
      <c r="D972">
        <v>84474.7</v>
      </c>
      <c r="E972">
        <v>84311.3</v>
      </c>
      <c r="F972">
        <v>580.29899999999998</v>
      </c>
      <c r="G972">
        <v>0</v>
      </c>
      <c r="H972">
        <v>374.23200000000003</v>
      </c>
      <c r="I972">
        <v>0.17846400000000001</v>
      </c>
      <c r="J972">
        <v>0.83705099999999999</v>
      </c>
      <c r="K972">
        <v>0</v>
      </c>
      <c r="L972" t="s">
        <v>42</v>
      </c>
    </row>
    <row r="973" spans="1:12" x14ac:dyDescent="0.25">
      <c r="A973" t="s">
        <v>49</v>
      </c>
      <c r="B973">
        <v>83192.600000000006</v>
      </c>
      <c r="C973">
        <v>83155.8</v>
      </c>
      <c r="D973">
        <v>83098.8</v>
      </c>
      <c r="E973">
        <v>82939</v>
      </c>
      <c r="F973">
        <v>565.81200000000001</v>
      </c>
      <c r="G973">
        <v>0</v>
      </c>
      <c r="H973">
        <v>355.60500000000002</v>
      </c>
      <c r="I973">
        <v>0.17852100000000001</v>
      </c>
      <c r="J973">
        <v>0.83501800000000004</v>
      </c>
      <c r="K973">
        <v>0</v>
      </c>
      <c r="L973" t="s">
        <v>42</v>
      </c>
    </row>
    <row r="974" spans="1:12" x14ac:dyDescent="0.25">
      <c r="A974" t="s">
        <v>49</v>
      </c>
      <c r="B974">
        <v>83585.2</v>
      </c>
      <c r="C974">
        <v>83547.600000000006</v>
      </c>
      <c r="D974">
        <v>83489.7</v>
      </c>
      <c r="E974">
        <v>83327.899999999994</v>
      </c>
      <c r="F974">
        <v>570.23699999999997</v>
      </c>
      <c r="G974">
        <v>0</v>
      </c>
      <c r="H974">
        <v>360.459</v>
      </c>
      <c r="I974">
        <v>0.17553199999999999</v>
      </c>
      <c r="J974">
        <v>0.83704999999999996</v>
      </c>
      <c r="K974">
        <v>0</v>
      </c>
      <c r="L974" t="s">
        <v>42</v>
      </c>
    </row>
    <row r="975" spans="1:12" x14ac:dyDescent="0.25">
      <c r="A975" t="s">
        <v>49</v>
      </c>
      <c r="B975">
        <v>85851.199999999997</v>
      </c>
      <c r="C975">
        <v>85814.6</v>
      </c>
      <c r="D975">
        <v>85751.9</v>
      </c>
      <c r="E975">
        <v>85585.2</v>
      </c>
      <c r="F975">
        <v>589.35299999999995</v>
      </c>
      <c r="G975">
        <v>0</v>
      </c>
      <c r="H975">
        <v>398.62200000000001</v>
      </c>
      <c r="I975">
        <v>0.15629999999999999</v>
      </c>
      <c r="J975">
        <v>0.83674300000000001</v>
      </c>
      <c r="K975">
        <v>0</v>
      </c>
      <c r="L975" t="s">
        <v>42</v>
      </c>
    </row>
    <row r="976" spans="1:12" x14ac:dyDescent="0.25">
      <c r="A976" t="s">
        <v>49</v>
      </c>
      <c r="B976">
        <v>85930.7</v>
      </c>
      <c r="C976">
        <v>85893.8</v>
      </c>
      <c r="D976">
        <v>85831.6</v>
      </c>
      <c r="E976">
        <v>85666.7</v>
      </c>
      <c r="F976">
        <v>576.95299999999997</v>
      </c>
      <c r="G976">
        <v>0</v>
      </c>
      <c r="H976">
        <v>394.50599999999997</v>
      </c>
      <c r="I976">
        <v>0.178456</v>
      </c>
      <c r="J976">
        <v>0.86567300000000003</v>
      </c>
      <c r="K976">
        <v>0</v>
      </c>
      <c r="L976" t="s">
        <v>42</v>
      </c>
    </row>
    <row r="977" spans="1:12" x14ac:dyDescent="0.25">
      <c r="A977" t="s">
        <v>49</v>
      </c>
      <c r="B977">
        <v>84328.8</v>
      </c>
      <c r="C977">
        <v>84291.5</v>
      </c>
      <c r="D977">
        <v>84232.7</v>
      </c>
      <c r="E977">
        <v>84070.7</v>
      </c>
      <c r="F977">
        <v>577.10400000000004</v>
      </c>
      <c r="G977">
        <v>0</v>
      </c>
      <c r="H977">
        <v>368.86</v>
      </c>
      <c r="I977">
        <v>0.178454</v>
      </c>
      <c r="J977">
        <v>0.83609299999999998</v>
      </c>
      <c r="K977">
        <v>0</v>
      </c>
      <c r="L977" t="s">
        <v>42</v>
      </c>
    </row>
    <row r="978" spans="1:12" x14ac:dyDescent="0.25">
      <c r="A978" t="s">
        <v>49</v>
      </c>
      <c r="B978">
        <v>84148.3</v>
      </c>
      <c r="C978">
        <v>84110.7</v>
      </c>
      <c r="D978">
        <v>84051.3</v>
      </c>
      <c r="E978">
        <v>83889.600000000006</v>
      </c>
      <c r="F978">
        <v>573.48099999999999</v>
      </c>
      <c r="G978">
        <v>0</v>
      </c>
      <c r="H978">
        <v>370.01100000000002</v>
      </c>
      <c r="I978">
        <v>0.14712900000000001</v>
      </c>
      <c r="J978">
        <v>0.83701899999999996</v>
      </c>
      <c r="K978">
        <v>0</v>
      </c>
      <c r="L978" t="s">
        <v>42</v>
      </c>
    </row>
    <row r="979" spans="1:12" x14ac:dyDescent="0.25">
      <c r="A979" t="s">
        <v>49</v>
      </c>
      <c r="B979">
        <v>84806.6</v>
      </c>
      <c r="C979">
        <v>84769.8</v>
      </c>
      <c r="D979">
        <v>84709.2</v>
      </c>
      <c r="E979">
        <v>84546.9</v>
      </c>
      <c r="F979">
        <v>584.03899999999999</v>
      </c>
      <c r="G979">
        <v>0</v>
      </c>
      <c r="H979">
        <v>377.89800000000002</v>
      </c>
      <c r="I979">
        <v>0.14954100000000001</v>
      </c>
      <c r="J979">
        <v>0.83676099999999998</v>
      </c>
      <c r="K979">
        <v>0</v>
      </c>
      <c r="L979" t="s">
        <v>42</v>
      </c>
    </row>
    <row r="980" spans="1:12" x14ac:dyDescent="0.25">
      <c r="A980" t="s">
        <v>49</v>
      </c>
      <c r="B980">
        <v>85184.7</v>
      </c>
      <c r="C980">
        <v>85148.1</v>
      </c>
      <c r="D980">
        <v>85087.3</v>
      </c>
      <c r="E980">
        <v>84922.6</v>
      </c>
      <c r="F980">
        <v>584.43399999999997</v>
      </c>
      <c r="G980">
        <v>0</v>
      </c>
      <c r="H980">
        <v>387.40499999999997</v>
      </c>
      <c r="I980">
        <v>0.178456</v>
      </c>
      <c r="J980">
        <v>0.83688399999999996</v>
      </c>
      <c r="K980">
        <v>0</v>
      </c>
      <c r="L980" t="s">
        <v>42</v>
      </c>
    </row>
    <row r="981" spans="1:12" x14ac:dyDescent="0.25">
      <c r="A981" t="s">
        <v>49</v>
      </c>
      <c r="B981">
        <v>84252.800000000003</v>
      </c>
      <c r="C981">
        <v>84213.4</v>
      </c>
      <c r="D981">
        <v>84153.9</v>
      </c>
      <c r="E981">
        <v>83992.6</v>
      </c>
      <c r="F981">
        <v>578.32000000000005</v>
      </c>
      <c r="G981">
        <v>0</v>
      </c>
      <c r="H981">
        <v>373.19600000000003</v>
      </c>
      <c r="I981">
        <v>0.16810800000000001</v>
      </c>
      <c r="J981">
        <v>0.84078799999999998</v>
      </c>
      <c r="K981">
        <v>0</v>
      </c>
      <c r="L981" t="s">
        <v>42</v>
      </c>
    </row>
    <row r="982" spans="1:12" x14ac:dyDescent="0.25">
      <c r="A982" t="s">
        <v>49</v>
      </c>
      <c r="B982">
        <v>83259</v>
      </c>
      <c r="C982">
        <v>83222.899999999994</v>
      </c>
      <c r="D982">
        <v>83166.8</v>
      </c>
      <c r="E982">
        <v>83006.5</v>
      </c>
      <c r="F982">
        <v>565.81100000000004</v>
      </c>
      <c r="G982">
        <v>0</v>
      </c>
      <c r="H982">
        <v>355.84100000000001</v>
      </c>
      <c r="I982">
        <v>0.178455</v>
      </c>
      <c r="J982">
        <v>0.83705300000000005</v>
      </c>
      <c r="K982">
        <v>0</v>
      </c>
      <c r="L982" t="s">
        <v>42</v>
      </c>
    </row>
    <row r="983" spans="1:12" x14ac:dyDescent="0.25">
      <c r="A983" t="s">
        <v>49</v>
      </c>
      <c r="B983">
        <v>83981.1</v>
      </c>
      <c r="C983">
        <v>83943.4</v>
      </c>
      <c r="D983">
        <v>83885.5</v>
      </c>
      <c r="E983">
        <v>83723.3</v>
      </c>
      <c r="F983">
        <v>569.41200000000003</v>
      </c>
      <c r="G983">
        <v>0</v>
      </c>
      <c r="H983">
        <v>363.22300000000001</v>
      </c>
      <c r="I983">
        <v>0.16925999999999999</v>
      </c>
      <c r="J983">
        <v>0.83702799999999999</v>
      </c>
      <c r="K983">
        <v>0</v>
      </c>
      <c r="L983" t="s">
        <v>42</v>
      </c>
    </row>
    <row r="984" spans="1:12" x14ac:dyDescent="0.25">
      <c r="A984" t="s">
        <v>49</v>
      </c>
      <c r="B984">
        <v>84089.3</v>
      </c>
      <c r="C984">
        <v>84052.7</v>
      </c>
      <c r="D984">
        <v>83993.600000000006</v>
      </c>
      <c r="E984">
        <v>83832.5</v>
      </c>
      <c r="F984">
        <v>578.43100000000004</v>
      </c>
      <c r="G984">
        <v>0</v>
      </c>
      <c r="H984">
        <v>369.26600000000002</v>
      </c>
      <c r="I984">
        <v>0.16317100000000001</v>
      </c>
      <c r="J984">
        <v>0.83693200000000001</v>
      </c>
      <c r="K984">
        <v>0</v>
      </c>
      <c r="L984" t="s">
        <v>42</v>
      </c>
    </row>
    <row r="985" spans="1:12" x14ac:dyDescent="0.25">
      <c r="A985" t="s">
        <v>49</v>
      </c>
      <c r="B985">
        <v>85364.6</v>
      </c>
      <c r="C985">
        <v>85322.4</v>
      </c>
      <c r="D985">
        <v>85262.5</v>
      </c>
      <c r="E985">
        <v>85098.3</v>
      </c>
      <c r="F985">
        <v>583.70899999999995</v>
      </c>
      <c r="G985">
        <v>0</v>
      </c>
      <c r="H985">
        <v>385.35599999999999</v>
      </c>
      <c r="I985">
        <v>0.17848700000000001</v>
      </c>
      <c r="J985">
        <v>0.83680900000000003</v>
      </c>
      <c r="K985">
        <v>0</v>
      </c>
      <c r="L985" t="s">
        <v>42</v>
      </c>
    </row>
    <row r="986" spans="1:12" x14ac:dyDescent="0.25">
      <c r="A986" t="s">
        <v>49</v>
      </c>
      <c r="B986">
        <v>83401</v>
      </c>
      <c r="C986">
        <v>83364.3</v>
      </c>
      <c r="D986">
        <v>83307.399999999994</v>
      </c>
      <c r="E986">
        <v>83146.2</v>
      </c>
      <c r="F986">
        <v>567.96500000000003</v>
      </c>
      <c r="G986">
        <v>0</v>
      </c>
      <c r="H986">
        <v>356.21699999999998</v>
      </c>
      <c r="I986">
        <v>0.17845900000000001</v>
      </c>
      <c r="J986">
        <v>0.83705200000000002</v>
      </c>
      <c r="K986">
        <v>0</v>
      </c>
      <c r="L986" t="s">
        <v>42</v>
      </c>
    </row>
    <row r="987" spans="1:12" x14ac:dyDescent="0.25">
      <c r="A987" t="s">
        <v>49</v>
      </c>
      <c r="B987">
        <v>83099.5</v>
      </c>
      <c r="C987">
        <v>83063.100000000006</v>
      </c>
      <c r="D987">
        <v>83006.600000000006</v>
      </c>
      <c r="E987">
        <v>82846.899999999994</v>
      </c>
      <c r="F987">
        <v>564.14400000000001</v>
      </c>
      <c r="G987">
        <v>0</v>
      </c>
      <c r="H987">
        <v>355.32</v>
      </c>
      <c r="I987">
        <v>0.178455</v>
      </c>
      <c r="J987">
        <v>0.837032</v>
      </c>
      <c r="K987">
        <v>0</v>
      </c>
      <c r="L987" t="s">
        <v>42</v>
      </c>
    </row>
    <row r="988" spans="1:12" x14ac:dyDescent="0.25">
      <c r="A988" t="s">
        <v>49</v>
      </c>
      <c r="B988">
        <v>83306.100000000006</v>
      </c>
      <c r="C988">
        <v>83269.5</v>
      </c>
      <c r="D988">
        <v>83212.5</v>
      </c>
      <c r="E988">
        <v>83052.2</v>
      </c>
      <c r="F988">
        <v>569.29200000000003</v>
      </c>
      <c r="G988">
        <v>0</v>
      </c>
      <c r="H988">
        <v>356.42200000000003</v>
      </c>
      <c r="I988">
        <v>0.14743600000000001</v>
      </c>
      <c r="J988">
        <v>0.83688300000000004</v>
      </c>
      <c r="K988">
        <v>0</v>
      </c>
      <c r="L988" t="s">
        <v>42</v>
      </c>
    </row>
    <row r="989" spans="1:12" x14ac:dyDescent="0.25">
      <c r="A989" t="s">
        <v>49</v>
      </c>
      <c r="B989">
        <v>83644.7</v>
      </c>
      <c r="C989">
        <v>83607.600000000006</v>
      </c>
      <c r="D989">
        <v>83550.5</v>
      </c>
      <c r="E989">
        <v>83389.899999999994</v>
      </c>
      <c r="F989">
        <v>566.13099999999997</v>
      </c>
      <c r="G989">
        <v>0</v>
      </c>
      <c r="H989">
        <v>359.11599999999999</v>
      </c>
      <c r="I989">
        <v>0.14712</v>
      </c>
      <c r="J989">
        <v>0.83696800000000005</v>
      </c>
      <c r="K989">
        <v>0</v>
      </c>
      <c r="L989" t="s">
        <v>42</v>
      </c>
    </row>
    <row r="990" spans="1:12" x14ac:dyDescent="0.25">
      <c r="A990" t="s">
        <v>49</v>
      </c>
      <c r="B990">
        <v>83034.600000000006</v>
      </c>
      <c r="C990">
        <v>82997.2</v>
      </c>
      <c r="D990">
        <v>82940.899999999994</v>
      </c>
      <c r="E990">
        <v>82782.100000000006</v>
      </c>
      <c r="F990">
        <v>564.33299999999997</v>
      </c>
      <c r="G990">
        <v>0</v>
      </c>
      <c r="H990">
        <v>352.29300000000001</v>
      </c>
      <c r="I990">
        <v>0.178454</v>
      </c>
      <c r="J990">
        <v>0.83702699999999997</v>
      </c>
      <c r="K990">
        <v>0</v>
      </c>
      <c r="L990" t="s">
        <v>42</v>
      </c>
    </row>
    <row r="991" spans="1:12" x14ac:dyDescent="0.25">
      <c r="A991" t="s">
        <v>49</v>
      </c>
      <c r="B991">
        <v>83341.399999999994</v>
      </c>
      <c r="C991">
        <v>83304.100000000006</v>
      </c>
      <c r="D991">
        <v>83246.399999999994</v>
      </c>
      <c r="E991">
        <v>83085.7</v>
      </c>
      <c r="F991">
        <v>567.97</v>
      </c>
      <c r="G991">
        <v>0</v>
      </c>
      <c r="H991">
        <v>356.05200000000002</v>
      </c>
      <c r="I991">
        <v>0.15012600000000001</v>
      </c>
      <c r="J991">
        <v>0.83663699999999996</v>
      </c>
      <c r="K991">
        <v>0</v>
      </c>
      <c r="L991" t="s">
        <v>42</v>
      </c>
    </row>
    <row r="992" spans="1:12" x14ac:dyDescent="0.25">
      <c r="A992" t="s">
        <v>49</v>
      </c>
      <c r="B992">
        <v>83450.2</v>
      </c>
      <c r="C992">
        <v>83413.399999999994</v>
      </c>
      <c r="D992">
        <v>83357.100000000006</v>
      </c>
      <c r="E992">
        <v>83196.3</v>
      </c>
      <c r="F992">
        <v>566.83600000000001</v>
      </c>
      <c r="G992">
        <v>0</v>
      </c>
      <c r="H992">
        <v>358.221</v>
      </c>
      <c r="I992">
        <v>0.17455000000000001</v>
      </c>
      <c r="J992">
        <v>0.84841</v>
      </c>
      <c r="K992">
        <v>0</v>
      </c>
      <c r="L992" t="s">
        <v>42</v>
      </c>
    </row>
    <row r="993" spans="1:25" x14ac:dyDescent="0.25">
      <c r="A993" t="s">
        <v>49</v>
      </c>
      <c r="B993">
        <v>83009.399999999994</v>
      </c>
      <c r="C993">
        <v>82972.7</v>
      </c>
      <c r="D993">
        <v>82916.5</v>
      </c>
      <c r="E993">
        <v>82757.100000000006</v>
      </c>
      <c r="F993">
        <v>561.35500000000002</v>
      </c>
      <c r="G993">
        <v>0</v>
      </c>
      <c r="H993">
        <v>351.31200000000001</v>
      </c>
      <c r="I993">
        <v>0.16408200000000001</v>
      </c>
      <c r="J993">
        <v>0.836843</v>
      </c>
      <c r="K993">
        <v>0</v>
      </c>
      <c r="L993" t="s">
        <v>42</v>
      </c>
    </row>
    <row r="994" spans="1:25" x14ac:dyDescent="0.25">
      <c r="A994" t="s">
        <v>49</v>
      </c>
      <c r="B994">
        <v>83313.2</v>
      </c>
      <c r="C994">
        <v>83276</v>
      </c>
      <c r="D994">
        <v>83219.100000000006</v>
      </c>
      <c r="E994">
        <v>83058.7</v>
      </c>
      <c r="F994">
        <v>565.65200000000004</v>
      </c>
      <c r="G994">
        <v>0</v>
      </c>
      <c r="H994">
        <v>354.77699999999999</v>
      </c>
      <c r="I994">
        <v>0.153284</v>
      </c>
      <c r="J994">
        <v>0.83705099999999999</v>
      </c>
      <c r="K994">
        <v>0</v>
      </c>
      <c r="L994" t="s">
        <v>42</v>
      </c>
    </row>
    <row r="995" spans="1:25" x14ac:dyDescent="0.25">
      <c r="A995" t="s">
        <v>49</v>
      </c>
      <c r="B995">
        <v>83331.7</v>
      </c>
      <c r="C995">
        <v>83295.199999999997</v>
      </c>
      <c r="D995">
        <v>83238.7</v>
      </c>
      <c r="E995">
        <v>83078.399999999994</v>
      </c>
      <c r="F995">
        <v>567.06200000000001</v>
      </c>
      <c r="G995">
        <v>0</v>
      </c>
      <c r="H995">
        <v>356.24099999999999</v>
      </c>
      <c r="I995">
        <v>0.15878400000000001</v>
      </c>
      <c r="J995">
        <v>0.83485799999999999</v>
      </c>
      <c r="K995">
        <v>0</v>
      </c>
      <c r="L995" t="s">
        <v>42</v>
      </c>
    </row>
    <row r="996" spans="1:25" x14ac:dyDescent="0.25">
      <c r="A996" t="s">
        <v>49</v>
      </c>
      <c r="B996">
        <v>83026.899999999994</v>
      </c>
      <c r="C996">
        <v>82989.7</v>
      </c>
      <c r="D996">
        <v>82933.399999999994</v>
      </c>
      <c r="E996">
        <v>82773.399999999994</v>
      </c>
      <c r="F996">
        <v>566.745</v>
      </c>
      <c r="G996">
        <v>0</v>
      </c>
      <c r="H996">
        <v>352.97199999999998</v>
      </c>
      <c r="I996">
        <v>0.17328499999999999</v>
      </c>
      <c r="J996">
        <v>0.83687299999999998</v>
      </c>
      <c r="K996">
        <v>0</v>
      </c>
      <c r="L996" t="s">
        <v>42</v>
      </c>
    </row>
    <row r="997" spans="1:25" x14ac:dyDescent="0.25">
      <c r="A997" t="s">
        <v>49</v>
      </c>
      <c r="B997">
        <v>83453.2</v>
      </c>
      <c r="C997">
        <v>83415.8</v>
      </c>
      <c r="D997">
        <v>83359.100000000006</v>
      </c>
      <c r="E997">
        <v>83198</v>
      </c>
      <c r="F997">
        <v>568.58699999999999</v>
      </c>
      <c r="G997">
        <v>0</v>
      </c>
      <c r="H997">
        <v>357.98700000000002</v>
      </c>
      <c r="I997">
        <v>0.178454</v>
      </c>
      <c r="J997">
        <v>0.83683300000000005</v>
      </c>
      <c r="K997">
        <v>0</v>
      </c>
      <c r="L997" t="s">
        <v>42</v>
      </c>
    </row>
    <row r="998" spans="1:25" x14ac:dyDescent="0.25">
      <c r="A998" t="s">
        <v>49</v>
      </c>
      <c r="B998">
        <v>83236.899999999994</v>
      </c>
      <c r="C998">
        <v>83199.7</v>
      </c>
      <c r="D998">
        <v>83143</v>
      </c>
      <c r="E998">
        <v>82982.600000000006</v>
      </c>
      <c r="F998">
        <v>563.76499999999999</v>
      </c>
      <c r="G998">
        <v>0</v>
      </c>
      <c r="H998">
        <v>354.35899999999998</v>
      </c>
      <c r="I998">
        <v>0.14846400000000001</v>
      </c>
      <c r="J998">
        <v>0.83705300000000005</v>
      </c>
      <c r="K998">
        <v>0</v>
      </c>
      <c r="L998" t="s">
        <v>42</v>
      </c>
    </row>
    <row r="999" spans="1:25" x14ac:dyDescent="0.25">
      <c r="A999" t="s">
        <v>49</v>
      </c>
      <c r="B999">
        <v>83028.5</v>
      </c>
      <c r="C999">
        <v>82991.7</v>
      </c>
      <c r="D999">
        <v>82935</v>
      </c>
      <c r="E999">
        <v>82775</v>
      </c>
      <c r="F999">
        <v>563.827</v>
      </c>
      <c r="G999">
        <v>0</v>
      </c>
      <c r="H999">
        <v>352.43900000000002</v>
      </c>
      <c r="I999">
        <v>0.151394</v>
      </c>
      <c r="J999">
        <v>0.83416199999999996</v>
      </c>
      <c r="K999">
        <v>0</v>
      </c>
      <c r="L999" t="s">
        <v>42</v>
      </c>
    </row>
    <row r="1000" spans="1:25" x14ac:dyDescent="0.25">
      <c r="A1000" t="s">
        <v>49</v>
      </c>
      <c r="B1000">
        <v>83364.7</v>
      </c>
      <c r="C1000">
        <v>83328.2</v>
      </c>
      <c r="D1000">
        <v>83272.5</v>
      </c>
      <c r="E1000">
        <v>83112.600000000006</v>
      </c>
      <c r="F1000">
        <v>567.89499999999998</v>
      </c>
      <c r="G1000">
        <v>0</v>
      </c>
      <c r="H1000">
        <v>354.43299999999999</v>
      </c>
      <c r="I1000">
        <v>0.161106</v>
      </c>
      <c r="J1000">
        <v>0.83693600000000001</v>
      </c>
      <c r="K1000">
        <v>0</v>
      </c>
      <c r="L1000" t="s">
        <v>42</v>
      </c>
    </row>
    <row r="1001" spans="1:25" x14ac:dyDescent="0.25">
      <c r="A1001" t="s">
        <v>49</v>
      </c>
      <c r="B1001">
        <v>83275</v>
      </c>
      <c r="C1001">
        <v>83237.600000000006</v>
      </c>
      <c r="D1001">
        <v>83181.100000000006</v>
      </c>
      <c r="E1001">
        <v>83020.2</v>
      </c>
      <c r="F1001">
        <v>566.27499999999998</v>
      </c>
      <c r="G1001">
        <v>0</v>
      </c>
      <c r="H1001">
        <v>354.78100000000001</v>
      </c>
      <c r="I1001">
        <v>0.16967399999999999</v>
      </c>
      <c r="J1001">
        <v>0.86560000000000004</v>
      </c>
      <c r="K1001">
        <v>0</v>
      </c>
      <c r="L1001" t="s">
        <v>42</v>
      </c>
    </row>
    <row r="1002" spans="1:25" x14ac:dyDescent="0.25">
      <c r="A1002" t="s">
        <v>49</v>
      </c>
      <c r="B1002">
        <v>83055.8</v>
      </c>
      <c r="C1002">
        <v>83018.7</v>
      </c>
      <c r="D1002">
        <v>82962.3</v>
      </c>
      <c r="E1002">
        <v>82803.199999999997</v>
      </c>
      <c r="F1002">
        <v>563.86099999999999</v>
      </c>
      <c r="G1002">
        <v>0</v>
      </c>
      <c r="H1002">
        <v>351.10300000000001</v>
      </c>
      <c r="I1002">
        <v>0.17328299999999999</v>
      </c>
      <c r="J1002">
        <v>0.83702399999999999</v>
      </c>
      <c r="K1002">
        <v>0</v>
      </c>
      <c r="L1002" t="s">
        <v>42</v>
      </c>
    </row>
    <row r="1003" spans="1:25" x14ac:dyDescent="0.25">
      <c r="A1003" t="s">
        <v>49</v>
      </c>
      <c r="B1003">
        <v>83475.899999999994</v>
      </c>
      <c r="C1003">
        <v>83438.3</v>
      </c>
      <c r="D1003">
        <v>83381.7</v>
      </c>
      <c r="E1003">
        <v>83222</v>
      </c>
      <c r="F1003">
        <v>563.69899999999996</v>
      </c>
      <c r="G1003">
        <v>0</v>
      </c>
      <c r="H1003">
        <v>356.44099999999997</v>
      </c>
      <c r="I1003">
        <v>0.178456</v>
      </c>
      <c r="J1003">
        <v>0.83690299999999995</v>
      </c>
      <c r="K1003">
        <v>0</v>
      </c>
      <c r="L1003" t="s">
        <v>42</v>
      </c>
    </row>
    <row r="1004" spans="1:25" x14ac:dyDescent="0.25">
      <c r="A1004" t="s">
        <v>49</v>
      </c>
      <c r="B1004">
        <v>83100.3</v>
      </c>
      <c r="C1004">
        <v>83063.600000000006</v>
      </c>
      <c r="D1004">
        <v>83007.5</v>
      </c>
      <c r="E1004">
        <v>82847.100000000006</v>
      </c>
      <c r="F1004">
        <v>565.00699999999995</v>
      </c>
      <c r="G1004">
        <v>0</v>
      </c>
      <c r="H1004">
        <v>352.26799999999997</v>
      </c>
      <c r="I1004">
        <v>0.178478</v>
      </c>
      <c r="J1004">
        <v>0.83702600000000005</v>
      </c>
      <c r="K1004">
        <v>0</v>
      </c>
      <c r="L1004" t="s">
        <v>42</v>
      </c>
    </row>
    <row r="1005" spans="1:25" x14ac:dyDescent="0.25">
      <c r="A1005" t="s">
        <v>49</v>
      </c>
      <c r="B1005">
        <v>83110.899999999994</v>
      </c>
      <c r="C1005">
        <v>83073</v>
      </c>
      <c r="D1005">
        <v>83017</v>
      </c>
      <c r="E1005">
        <v>82856.7</v>
      </c>
      <c r="F1005">
        <v>562.476</v>
      </c>
      <c r="G1005">
        <v>0</v>
      </c>
      <c r="H1005">
        <v>352.18200000000002</v>
      </c>
      <c r="I1005">
        <v>0.14995600000000001</v>
      </c>
      <c r="J1005">
        <v>0.83705200000000002</v>
      </c>
      <c r="K1005">
        <v>0</v>
      </c>
      <c r="L1005" t="s">
        <v>42</v>
      </c>
    </row>
    <row r="1006" spans="1:25" x14ac:dyDescent="0.25">
      <c r="A1006" t="s">
        <v>49</v>
      </c>
      <c r="B1006">
        <v>83497.5</v>
      </c>
      <c r="C1006">
        <v>83460</v>
      </c>
      <c r="D1006">
        <v>83402.600000000006</v>
      </c>
      <c r="E1006">
        <v>83241.7</v>
      </c>
      <c r="F1006">
        <v>565.98</v>
      </c>
      <c r="G1006">
        <v>0</v>
      </c>
      <c r="H1006">
        <v>356.745</v>
      </c>
      <c r="I1006">
        <v>0.178455</v>
      </c>
      <c r="J1006">
        <v>0.83698099999999998</v>
      </c>
      <c r="K1006">
        <v>0</v>
      </c>
      <c r="L1006" t="s">
        <v>42</v>
      </c>
    </row>
    <row r="1007" spans="1:25" x14ac:dyDescent="0.25">
      <c r="A1007" t="s">
        <v>49</v>
      </c>
      <c r="B1007">
        <v>83054.8</v>
      </c>
      <c r="C1007">
        <v>83017.7</v>
      </c>
      <c r="D1007">
        <v>82962.100000000006</v>
      </c>
      <c r="E1007">
        <v>82802.7</v>
      </c>
      <c r="F1007">
        <v>562.19200000000001</v>
      </c>
      <c r="G1007">
        <v>0</v>
      </c>
      <c r="H1007">
        <v>351.06700000000001</v>
      </c>
      <c r="I1007">
        <v>0.148815</v>
      </c>
      <c r="J1007">
        <v>0.83703300000000003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86778.5</v>
      </c>
      <c r="C1008">
        <v>86741.4</v>
      </c>
      <c r="D1008">
        <v>86677.8</v>
      </c>
      <c r="E1008">
        <v>86511.1</v>
      </c>
      <c r="F1008">
        <v>596.245</v>
      </c>
      <c r="G1008">
        <v>0</v>
      </c>
      <c r="H1008">
        <v>397.8</v>
      </c>
      <c r="I1008">
        <v>0.14730699999999999</v>
      </c>
      <c r="J1008">
        <v>0.837009</v>
      </c>
      <c r="K1008">
        <v>0</v>
      </c>
      <c r="L1008" t="s">
        <v>42</v>
      </c>
      <c r="R1008">
        <f>AVERAGE(B959:B1008)</f>
        <v>84015.874000000011</v>
      </c>
      <c r="S1008">
        <f>AVERAGE(C959:C1008)</f>
        <v>83978.614000000045</v>
      </c>
      <c r="U1008">
        <f>_xlfn.VAR.P(B959:B1008)</f>
        <v>882672.84072400047</v>
      </c>
      <c r="V1008">
        <f>_xlfn.VAR.P(C959:C1008)</f>
        <v>882300.07400400087</v>
      </c>
      <c r="X1008">
        <f>1.96*SQRT(U1008)/50</f>
        <v>36.828662668771017</v>
      </c>
      <c r="Y1008">
        <f>1.96*SQRT(V1008)/50</f>
        <v>36.820885183785407</v>
      </c>
    </row>
    <row r="1009" spans="1:12" x14ac:dyDescent="0.25">
      <c r="A1009" t="s">
        <v>50</v>
      </c>
      <c r="B1009">
        <v>4200929.2489999998</v>
      </c>
      <c r="C1009" t="s">
        <v>36</v>
      </c>
    </row>
    <row r="1010" spans="1:12" x14ac:dyDescent="0.25">
      <c r="A1010" t="s">
        <v>51</v>
      </c>
      <c r="B1010">
        <v>4291.8500000000004</v>
      </c>
      <c r="C1010">
        <v>4191.3900000000003</v>
      </c>
      <c r="D1010">
        <v>4191.08</v>
      </c>
      <c r="E1010">
        <v>4116.72</v>
      </c>
      <c r="F1010">
        <v>208.977</v>
      </c>
      <c r="G1010">
        <v>261.13</v>
      </c>
      <c r="H1010">
        <v>71.066100000000006</v>
      </c>
      <c r="I1010">
        <v>0.17846600000000001</v>
      </c>
      <c r="J1010">
        <v>0.85722100000000001</v>
      </c>
      <c r="K1010">
        <v>0</v>
      </c>
      <c r="L1010" t="s">
        <v>42</v>
      </c>
    </row>
    <row r="1011" spans="1:12" x14ac:dyDescent="0.25">
      <c r="A1011" t="s">
        <v>51</v>
      </c>
      <c r="B1011">
        <v>4362.1899999999996</v>
      </c>
      <c r="C1011">
        <v>4259.87</v>
      </c>
      <c r="D1011">
        <v>4259.54</v>
      </c>
      <c r="E1011">
        <v>4184.05</v>
      </c>
      <c r="F1011">
        <v>214.38900000000001</v>
      </c>
      <c r="G1011">
        <v>269.19</v>
      </c>
      <c r="H1011">
        <v>72.471500000000006</v>
      </c>
      <c r="I1011">
        <v>0.160103</v>
      </c>
      <c r="J1011">
        <v>0.83704599999999996</v>
      </c>
      <c r="K1011">
        <v>0</v>
      </c>
      <c r="L1011" t="s">
        <v>42</v>
      </c>
    </row>
    <row r="1012" spans="1:12" x14ac:dyDescent="0.25">
      <c r="A1012" t="s">
        <v>51</v>
      </c>
      <c r="B1012">
        <v>4370.87</v>
      </c>
      <c r="C1012">
        <v>4268.9799999999996</v>
      </c>
      <c r="D1012">
        <v>4268.67</v>
      </c>
      <c r="E1012">
        <v>4193.3500000000004</v>
      </c>
      <c r="F1012">
        <v>215.16300000000001</v>
      </c>
      <c r="G1012">
        <v>268.51799999999997</v>
      </c>
      <c r="H1012">
        <v>73.399199999999993</v>
      </c>
      <c r="I1012">
        <v>0.14818500000000001</v>
      </c>
      <c r="J1012">
        <v>0.83546900000000002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4394.55</v>
      </c>
      <c r="C1013">
        <v>4295.83</v>
      </c>
      <c r="D1013">
        <v>4295.5200000000004</v>
      </c>
      <c r="E1013">
        <v>4219.8500000000004</v>
      </c>
      <c r="F1013">
        <v>214.23400000000001</v>
      </c>
      <c r="G1013">
        <v>274.36700000000002</v>
      </c>
      <c r="H1013">
        <v>74.562100000000001</v>
      </c>
      <c r="I1013">
        <v>0.163799</v>
      </c>
      <c r="J1013">
        <v>0.83568500000000001</v>
      </c>
      <c r="K1013">
        <v>0</v>
      </c>
      <c r="L1013" t="s">
        <v>42</v>
      </c>
    </row>
    <row r="1014" spans="1:12" x14ac:dyDescent="0.25">
      <c r="A1014" t="s">
        <v>51</v>
      </c>
      <c r="B1014">
        <v>4534.54</v>
      </c>
      <c r="C1014">
        <v>4424.49</v>
      </c>
      <c r="D1014">
        <v>4424.16</v>
      </c>
      <c r="E1014">
        <v>4345.76</v>
      </c>
      <c r="F1014">
        <v>229.654</v>
      </c>
      <c r="G1014">
        <v>286.601</v>
      </c>
      <c r="H1014">
        <v>77.936999999999998</v>
      </c>
      <c r="I1014">
        <v>0.150781</v>
      </c>
      <c r="J1014">
        <v>0.83558699999999997</v>
      </c>
      <c r="K1014">
        <v>0</v>
      </c>
      <c r="L1014" t="s">
        <v>42</v>
      </c>
    </row>
    <row r="1015" spans="1:12" x14ac:dyDescent="0.25">
      <c r="A1015" t="s">
        <v>51</v>
      </c>
      <c r="B1015">
        <v>4530.05</v>
      </c>
      <c r="C1015">
        <v>4425.84</v>
      </c>
      <c r="D1015">
        <v>4425.5</v>
      </c>
      <c r="E1015">
        <v>4347.75</v>
      </c>
      <c r="F1015">
        <v>226.93100000000001</v>
      </c>
      <c r="G1015">
        <v>286.92</v>
      </c>
      <c r="H1015">
        <v>77.726900000000001</v>
      </c>
      <c r="I1015">
        <v>0.17859900000000001</v>
      </c>
      <c r="J1015">
        <v>0.83698099999999998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4529</v>
      </c>
      <c r="C1016">
        <v>4425.05</v>
      </c>
      <c r="D1016">
        <v>4424.72</v>
      </c>
      <c r="E1016">
        <v>4345.6899999999996</v>
      </c>
      <c r="F1016">
        <v>230.71</v>
      </c>
      <c r="G1016">
        <v>284.40800000000002</v>
      </c>
      <c r="H1016">
        <v>77.490200000000002</v>
      </c>
      <c r="I1016">
        <v>0.17845800000000001</v>
      </c>
      <c r="J1016">
        <v>0.85669099999999998</v>
      </c>
      <c r="K1016">
        <v>0</v>
      </c>
      <c r="L1016" t="s">
        <v>42</v>
      </c>
    </row>
    <row r="1017" spans="1:12" x14ac:dyDescent="0.25">
      <c r="A1017" t="s">
        <v>51</v>
      </c>
      <c r="B1017">
        <v>4499</v>
      </c>
      <c r="C1017">
        <v>4403.32</v>
      </c>
      <c r="D1017">
        <v>4402.9399999999996</v>
      </c>
      <c r="E1017">
        <v>4324.8500000000004</v>
      </c>
      <c r="F1017">
        <v>223.59800000000001</v>
      </c>
      <c r="G1017">
        <v>282.16699999999997</v>
      </c>
      <c r="H1017">
        <v>76.982200000000006</v>
      </c>
      <c r="I1017">
        <v>0.178454</v>
      </c>
      <c r="J1017">
        <v>0.83685600000000004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4521.29</v>
      </c>
      <c r="C1018">
        <v>4418</v>
      </c>
      <c r="D1018">
        <v>4417.68</v>
      </c>
      <c r="E1018">
        <v>4340.3100000000004</v>
      </c>
      <c r="F1018">
        <v>226.21700000000001</v>
      </c>
      <c r="G1018">
        <v>283.95800000000003</v>
      </c>
      <c r="H1018">
        <v>77.164500000000004</v>
      </c>
      <c r="I1018">
        <v>0.147205</v>
      </c>
      <c r="J1018">
        <v>0.83704800000000001</v>
      </c>
      <c r="K1018">
        <v>0</v>
      </c>
      <c r="L1018" t="s">
        <v>42</v>
      </c>
    </row>
    <row r="1019" spans="1:12" x14ac:dyDescent="0.25">
      <c r="A1019" t="s">
        <v>51</v>
      </c>
      <c r="B1019">
        <v>4540.92</v>
      </c>
      <c r="C1019">
        <v>4430.6499999999996</v>
      </c>
      <c r="D1019">
        <v>4430.32</v>
      </c>
      <c r="E1019">
        <v>4352.04</v>
      </c>
      <c r="F1019">
        <v>226.66900000000001</v>
      </c>
      <c r="G1019">
        <v>285.54000000000002</v>
      </c>
      <c r="H1019">
        <v>77.6434</v>
      </c>
      <c r="I1019">
        <v>0.17582700000000001</v>
      </c>
      <c r="J1019">
        <v>0.83702600000000005</v>
      </c>
      <c r="K1019">
        <v>0</v>
      </c>
      <c r="L1019" t="s">
        <v>42</v>
      </c>
    </row>
    <row r="1020" spans="1:12" x14ac:dyDescent="0.25">
      <c r="A1020" t="s">
        <v>51</v>
      </c>
      <c r="B1020">
        <v>4486.49</v>
      </c>
      <c r="C1020">
        <v>4382.9399999999996</v>
      </c>
      <c r="D1020">
        <v>4382.63</v>
      </c>
      <c r="E1020">
        <v>4304.97</v>
      </c>
      <c r="F1020">
        <v>225.85900000000001</v>
      </c>
      <c r="G1020">
        <v>280.59100000000001</v>
      </c>
      <c r="H1020">
        <v>76.665999999999997</v>
      </c>
      <c r="I1020">
        <v>0.153561</v>
      </c>
      <c r="J1020">
        <v>0.83697900000000003</v>
      </c>
      <c r="K1020">
        <v>0</v>
      </c>
      <c r="L1020" t="s">
        <v>42</v>
      </c>
    </row>
    <row r="1021" spans="1:12" x14ac:dyDescent="0.25">
      <c r="A1021" t="s">
        <v>51</v>
      </c>
      <c r="B1021">
        <v>4511.24</v>
      </c>
      <c r="C1021">
        <v>4413.7</v>
      </c>
      <c r="D1021">
        <v>4413.38</v>
      </c>
      <c r="E1021">
        <v>4335.3500000000004</v>
      </c>
      <c r="F1021">
        <v>224.29400000000001</v>
      </c>
      <c r="G1021">
        <v>283.98099999999999</v>
      </c>
      <c r="H1021">
        <v>77.720399999999998</v>
      </c>
      <c r="I1021">
        <v>0.15521399999999999</v>
      </c>
      <c r="J1021">
        <v>0.83705300000000005</v>
      </c>
      <c r="K1021">
        <v>0</v>
      </c>
      <c r="L1021" t="s">
        <v>42</v>
      </c>
    </row>
    <row r="1022" spans="1:12" x14ac:dyDescent="0.25">
      <c r="A1022" t="s">
        <v>51</v>
      </c>
      <c r="B1022">
        <v>4484.83</v>
      </c>
      <c r="C1022">
        <v>4379.63</v>
      </c>
      <c r="D1022">
        <v>4379.3100000000004</v>
      </c>
      <c r="E1022">
        <v>4301.72</v>
      </c>
      <c r="F1022">
        <v>226.203</v>
      </c>
      <c r="G1022">
        <v>282.63600000000002</v>
      </c>
      <c r="H1022">
        <v>76.413499999999999</v>
      </c>
      <c r="I1022">
        <v>0.16453499999999999</v>
      </c>
      <c r="J1022">
        <v>0.83604699999999998</v>
      </c>
      <c r="K1022">
        <v>0</v>
      </c>
      <c r="L1022" t="s">
        <v>42</v>
      </c>
    </row>
    <row r="1023" spans="1:12" x14ac:dyDescent="0.25">
      <c r="A1023" t="s">
        <v>51</v>
      </c>
      <c r="B1023">
        <v>4260.21</v>
      </c>
      <c r="C1023">
        <v>4161.21</v>
      </c>
      <c r="D1023">
        <v>4160.97</v>
      </c>
      <c r="E1023">
        <v>4087.21</v>
      </c>
      <c r="F1023">
        <v>200.21</v>
      </c>
      <c r="G1023">
        <v>256.80399999999997</v>
      </c>
      <c r="H1023">
        <v>70.224699999999999</v>
      </c>
      <c r="I1023">
        <v>0.178454</v>
      </c>
      <c r="J1023">
        <v>0.83701800000000004</v>
      </c>
      <c r="K1023">
        <v>0</v>
      </c>
      <c r="L1023" t="s">
        <v>42</v>
      </c>
    </row>
    <row r="1024" spans="1:12" x14ac:dyDescent="0.25">
      <c r="A1024" t="s">
        <v>51</v>
      </c>
      <c r="B1024">
        <v>4083.97</v>
      </c>
      <c r="C1024">
        <v>3995.18</v>
      </c>
      <c r="D1024">
        <v>3995</v>
      </c>
      <c r="E1024">
        <v>3924.99</v>
      </c>
      <c r="F1024">
        <v>182.57599999999999</v>
      </c>
      <c r="G1024">
        <v>234.13</v>
      </c>
      <c r="H1024">
        <v>65.296599999999998</v>
      </c>
      <c r="I1024">
        <v>0.17116300000000001</v>
      </c>
      <c r="J1024">
        <v>0.836897</v>
      </c>
      <c r="K1024">
        <v>0</v>
      </c>
      <c r="L1024" t="s">
        <v>42</v>
      </c>
    </row>
    <row r="1025" spans="1:12" x14ac:dyDescent="0.25">
      <c r="A1025" t="s">
        <v>51</v>
      </c>
      <c r="B1025">
        <v>4097.29</v>
      </c>
      <c r="C1025">
        <v>4008.24</v>
      </c>
      <c r="D1025">
        <v>4008.06</v>
      </c>
      <c r="E1025">
        <v>3937.93</v>
      </c>
      <c r="F1025">
        <v>183.529</v>
      </c>
      <c r="G1025">
        <v>234.15600000000001</v>
      </c>
      <c r="H1025">
        <v>65.345299999999995</v>
      </c>
      <c r="I1025">
        <v>0.167046</v>
      </c>
      <c r="J1025">
        <v>0.85568500000000003</v>
      </c>
      <c r="K1025">
        <v>0</v>
      </c>
      <c r="L1025" t="s">
        <v>42</v>
      </c>
    </row>
    <row r="1026" spans="1:12" x14ac:dyDescent="0.25">
      <c r="A1026" t="s">
        <v>51</v>
      </c>
      <c r="B1026">
        <v>4067.28</v>
      </c>
      <c r="C1026">
        <v>3975.68</v>
      </c>
      <c r="D1026">
        <v>3975.51</v>
      </c>
      <c r="E1026">
        <v>3905.47</v>
      </c>
      <c r="F1026">
        <v>180.536</v>
      </c>
      <c r="G1026">
        <v>233.23099999999999</v>
      </c>
      <c r="H1026">
        <v>64.568399999999997</v>
      </c>
      <c r="I1026">
        <v>0.178454</v>
      </c>
      <c r="J1026">
        <v>0.837032</v>
      </c>
      <c r="K1026">
        <v>0</v>
      </c>
      <c r="L1026" t="s">
        <v>42</v>
      </c>
    </row>
    <row r="1027" spans="1:12" x14ac:dyDescent="0.25">
      <c r="A1027" t="s">
        <v>51</v>
      </c>
      <c r="B1027">
        <v>4223.8999999999996</v>
      </c>
      <c r="C1027">
        <v>4132.7299999999996</v>
      </c>
      <c r="D1027">
        <v>4132.4799999999996</v>
      </c>
      <c r="E1027">
        <v>4059.77</v>
      </c>
      <c r="F1027">
        <v>193.892</v>
      </c>
      <c r="G1027">
        <v>248.49299999999999</v>
      </c>
      <c r="H1027">
        <v>68.789599999999993</v>
      </c>
      <c r="I1027">
        <v>0.14885699999999999</v>
      </c>
      <c r="J1027">
        <v>0.83672500000000005</v>
      </c>
      <c r="K1027">
        <v>0</v>
      </c>
      <c r="L1027" t="s">
        <v>42</v>
      </c>
    </row>
    <row r="1028" spans="1:12" x14ac:dyDescent="0.25">
      <c r="A1028" t="s">
        <v>51</v>
      </c>
      <c r="B1028">
        <v>4334.38</v>
      </c>
      <c r="C1028">
        <v>4236.5</v>
      </c>
      <c r="D1028">
        <v>4236.2299999999996</v>
      </c>
      <c r="E1028">
        <v>4161.72</v>
      </c>
      <c r="F1028">
        <v>203.922</v>
      </c>
      <c r="G1028">
        <v>258.01</v>
      </c>
      <c r="H1028">
        <v>71.291399999999996</v>
      </c>
      <c r="I1028">
        <v>0.14980499999999999</v>
      </c>
      <c r="J1028">
        <v>0.83676700000000004</v>
      </c>
      <c r="K1028">
        <v>0</v>
      </c>
      <c r="L1028" t="s">
        <v>42</v>
      </c>
    </row>
    <row r="1029" spans="1:12" x14ac:dyDescent="0.25">
      <c r="A1029" t="s">
        <v>51</v>
      </c>
      <c r="B1029">
        <v>4322.62</v>
      </c>
      <c r="C1029">
        <v>4228.59</v>
      </c>
      <c r="D1029">
        <v>4228.32</v>
      </c>
      <c r="E1029">
        <v>4153.5200000000004</v>
      </c>
      <c r="F1029">
        <v>203.36</v>
      </c>
      <c r="G1029">
        <v>258.44099999999997</v>
      </c>
      <c r="H1029">
        <v>71.359700000000004</v>
      </c>
      <c r="I1029">
        <v>0.167299</v>
      </c>
      <c r="J1029">
        <v>0.83165999999999995</v>
      </c>
      <c r="K1029">
        <v>0</v>
      </c>
      <c r="L1029" t="s">
        <v>42</v>
      </c>
    </row>
    <row r="1030" spans="1:12" x14ac:dyDescent="0.25">
      <c r="A1030" t="s">
        <v>51</v>
      </c>
      <c r="B1030">
        <v>4361.07</v>
      </c>
      <c r="C1030">
        <v>4265.68</v>
      </c>
      <c r="D1030">
        <v>4265.41</v>
      </c>
      <c r="E1030">
        <v>4189.8500000000004</v>
      </c>
      <c r="F1030">
        <v>208.37200000000001</v>
      </c>
      <c r="G1030">
        <v>261.452</v>
      </c>
      <c r="H1030">
        <v>71.886700000000005</v>
      </c>
      <c r="I1030">
        <v>0.178481</v>
      </c>
      <c r="J1030">
        <v>0.83576600000000001</v>
      </c>
      <c r="K1030">
        <v>0</v>
      </c>
      <c r="L1030" t="s">
        <v>42</v>
      </c>
    </row>
    <row r="1031" spans="1:12" x14ac:dyDescent="0.25">
      <c r="A1031" t="s">
        <v>51</v>
      </c>
      <c r="B1031">
        <v>4339.51</v>
      </c>
      <c r="C1031">
        <v>4243.8599999999997</v>
      </c>
      <c r="D1031">
        <v>4243.57</v>
      </c>
      <c r="E1031">
        <v>4168.3500000000004</v>
      </c>
      <c r="F1031">
        <v>206.79900000000001</v>
      </c>
      <c r="G1031">
        <v>259.52999999999997</v>
      </c>
      <c r="H1031">
        <v>71.827600000000004</v>
      </c>
      <c r="I1031">
        <v>0.150005</v>
      </c>
      <c r="J1031">
        <v>0.83694000000000002</v>
      </c>
      <c r="K1031">
        <v>0</v>
      </c>
      <c r="L1031" t="s">
        <v>42</v>
      </c>
    </row>
    <row r="1032" spans="1:12" x14ac:dyDescent="0.25">
      <c r="A1032" t="s">
        <v>51</v>
      </c>
      <c r="B1032">
        <v>4340.84</v>
      </c>
      <c r="C1032">
        <v>4246.72</v>
      </c>
      <c r="D1032">
        <v>4246.45</v>
      </c>
      <c r="E1032">
        <v>4171.54</v>
      </c>
      <c r="F1032">
        <v>204.745</v>
      </c>
      <c r="G1032">
        <v>261.40600000000001</v>
      </c>
      <c r="H1032">
        <v>71.934799999999996</v>
      </c>
      <c r="I1032">
        <v>0.14904999999999999</v>
      </c>
      <c r="J1032">
        <v>0.83627899999999999</v>
      </c>
      <c r="K1032">
        <v>0</v>
      </c>
      <c r="L1032" t="s">
        <v>42</v>
      </c>
    </row>
    <row r="1033" spans="1:12" x14ac:dyDescent="0.25">
      <c r="A1033" t="s">
        <v>51</v>
      </c>
      <c r="B1033">
        <v>4325.54</v>
      </c>
      <c r="C1033">
        <v>4218.3599999999997</v>
      </c>
      <c r="D1033">
        <v>4218.1000000000004</v>
      </c>
      <c r="E1033">
        <v>4143.6000000000004</v>
      </c>
      <c r="F1033">
        <v>202.44</v>
      </c>
      <c r="G1033">
        <v>259.625</v>
      </c>
      <c r="H1033">
        <v>71.725899999999996</v>
      </c>
      <c r="I1033">
        <v>0.178454</v>
      </c>
      <c r="J1033">
        <v>0.83684800000000004</v>
      </c>
      <c r="K1033">
        <v>0</v>
      </c>
      <c r="L1033" t="s">
        <v>42</v>
      </c>
    </row>
    <row r="1034" spans="1:12" x14ac:dyDescent="0.25">
      <c r="A1034" t="s">
        <v>51</v>
      </c>
      <c r="B1034">
        <v>4576.72</v>
      </c>
      <c r="C1034">
        <v>4480.33</v>
      </c>
      <c r="D1034">
        <v>4479.9799999999996</v>
      </c>
      <c r="E1034">
        <v>4400.4799999999996</v>
      </c>
      <c r="F1034">
        <v>231.53899999999999</v>
      </c>
      <c r="G1034">
        <v>291.94400000000002</v>
      </c>
      <c r="H1034">
        <v>78.253500000000003</v>
      </c>
      <c r="I1034">
        <v>0.14762</v>
      </c>
      <c r="J1034">
        <v>0.83604800000000001</v>
      </c>
      <c r="K1034">
        <v>0</v>
      </c>
      <c r="L1034" t="s">
        <v>42</v>
      </c>
    </row>
    <row r="1035" spans="1:12" x14ac:dyDescent="0.25">
      <c r="A1035" t="s">
        <v>51</v>
      </c>
      <c r="B1035">
        <v>4563.2700000000004</v>
      </c>
      <c r="C1035">
        <v>4458.55</v>
      </c>
      <c r="D1035">
        <v>4458.2299999999996</v>
      </c>
      <c r="E1035">
        <v>4379.21</v>
      </c>
      <c r="F1035">
        <v>229.142</v>
      </c>
      <c r="G1035">
        <v>288.71699999999998</v>
      </c>
      <c r="H1035">
        <v>78.530600000000007</v>
      </c>
      <c r="I1035">
        <v>0.14777000000000001</v>
      </c>
      <c r="J1035">
        <v>0.83704100000000004</v>
      </c>
      <c r="K1035">
        <v>0</v>
      </c>
      <c r="L1035" t="s">
        <v>42</v>
      </c>
    </row>
    <row r="1036" spans="1:12" x14ac:dyDescent="0.25">
      <c r="A1036" t="s">
        <v>51</v>
      </c>
      <c r="B1036">
        <v>4569.74</v>
      </c>
      <c r="C1036">
        <v>4466.79</v>
      </c>
      <c r="D1036">
        <v>4466.4399999999996</v>
      </c>
      <c r="E1036">
        <v>4387.25</v>
      </c>
      <c r="F1036">
        <v>234.215</v>
      </c>
      <c r="G1036">
        <v>289.733</v>
      </c>
      <c r="H1036">
        <v>78.59</v>
      </c>
      <c r="I1036">
        <v>0.178454</v>
      </c>
      <c r="J1036">
        <v>0.83683700000000005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4535.63</v>
      </c>
      <c r="C1037">
        <v>4429.62</v>
      </c>
      <c r="D1037">
        <v>4429.29</v>
      </c>
      <c r="E1037">
        <v>4350.88</v>
      </c>
      <c r="F1037">
        <v>227.92599999999999</v>
      </c>
      <c r="G1037">
        <v>287.09199999999998</v>
      </c>
      <c r="H1037">
        <v>77.644599999999997</v>
      </c>
      <c r="I1037">
        <v>0.156641</v>
      </c>
      <c r="J1037">
        <v>0.83371200000000001</v>
      </c>
      <c r="K1037">
        <v>0</v>
      </c>
      <c r="L1037" t="s">
        <v>42</v>
      </c>
    </row>
    <row r="1038" spans="1:12" x14ac:dyDescent="0.25">
      <c r="A1038" t="s">
        <v>51</v>
      </c>
      <c r="B1038">
        <v>4608.59</v>
      </c>
      <c r="C1038">
        <v>4502.7700000000004</v>
      </c>
      <c r="D1038">
        <v>4502.3999999999996</v>
      </c>
      <c r="E1038">
        <v>4422.28</v>
      </c>
      <c r="F1038">
        <v>234.33699999999999</v>
      </c>
      <c r="G1038">
        <v>295.57600000000002</v>
      </c>
      <c r="H1038">
        <v>79.438699999999997</v>
      </c>
      <c r="I1038">
        <v>0.178457</v>
      </c>
      <c r="J1038">
        <v>0.85992500000000005</v>
      </c>
      <c r="K1038">
        <v>0</v>
      </c>
      <c r="L1038" t="s">
        <v>42</v>
      </c>
    </row>
    <row r="1039" spans="1:12" x14ac:dyDescent="0.25">
      <c r="A1039" t="s">
        <v>51</v>
      </c>
      <c r="B1039">
        <v>4546.6099999999997</v>
      </c>
      <c r="C1039">
        <v>4439.83</v>
      </c>
      <c r="D1039">
        <v>4439.49</v>
      </c>
      <c r="E1039">
        <v>4361.1099999999997</v>
      </c>
      <c r="F1039">
        <v>230.21299999999999</v>
      </c>
      <c r="G1039">
        <v>288.92899999999997</v>
      </c>
      <c r="H1039">
        <v>78.107500000000002</v>
      </c>
      <c r="I1039">
        <v>0.178454</v>
      </c>
      <c r="J1039">
        <v>0.83633999999999997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4555.78</v>
      </c>
      <c r="C1040">
        <v>4447.8500000000004</v>
      </c>
      <c r="D1040">
        <v>4447.53</v>
      </c>
      <c r="E1040">
        <v>4369.76</v>
      </c>
      <c r="F1040">
        <v>228.49</v>
      </c>
      <c r="G1040">
        <v>286.05500000000001</v>
      </c>
      <c r="H1040">
        <v>78.143100000000004</v>
      </c>
      <c r="I1040">
        <v>0.151641</v>
      </c>
      <c r="J1040">
        <v>0.83673299999999995</v>
      </c>
      <c r="K1040">
        <v>0</v>
      </c>
      <c r="L1040" t="s">
        <v>42</v>
      </c>
    </row>
    <row r="1041" spans="1:12" x14ac:dyDescent="0.25">
      <c r="A1041" t="s">
        <v>51</v>
      </c>
      <c r="B1041">
        <v>4543.9399999999996</v>
      </c>
      <c r="C1041">
        <v>4441.05</v>
      </c>
      <c r="D1041">
        <v>4440.71</v>
      </c>
      <c r="E1041">
        <v>4362.5</v>
      </c>
      <c r="F1041">
        <v>226.952</v>
      </c>
      <c r="G1041">
        <v>287.87900000000002</v>
      </c>
      <c r="H1041">
        <v>78.561800000000005</v>
      </c>
      <c r="I1041">
        <v>0.16233700000000001</v>
      </c>
      <c r="J1041">
        <v>0.86626899999999996</v>
      </c>
      <c r="K1041">
        <v>0</v>
      </c>
      <c r="L1041" t="s">
        <v>42</v>
      </c>
    </row>
    <row r="1042" spans="1:12" x14ac:dyDescent="0.25">
      <c r="A1042" t="s">
        <v>51</v>
      </c>
      <c r="B1042">
        <v>4529.9399999999996</v>
      </c>
      <c r="C1042">
        <v>4419.28</v>
      </c>
      <c r="D1042">
        <v>4418.96</v>
      </c>
      <c r="E1042">
        <v>4340.41</v>
      </c>
      <c r="F1042">
        <v>228.709</v>
      </c>
      <c r="G1042">
        <v>285.98899999999998</v>
      </c>
      <c r="H1042">
        <v>77.804299999999998</v>
      </c>
      <c r="I1042">
        <v>0.17133100000000001</v>
      </c>
      <c r="J1042">
        <v>0.83628899999999995</v>
      </c>
      <c r="K1042">
        <v>0</v>
      </c>
      <c r="L1042" t="s">
        <v>42</v>
      </c>
    </row>
    <row r="1043" spans="1:12" x14ac:dyDescent="0.25">
      <c r="A1043" t="s">
        <v>51</v>
      </c>
      <c r="B1043">
        <v>4484.37</v>
      </c>
      <c r="C1043">
        <v>4384.5200000000004</v>
      </c>
      <c r="D1043">
        <v>4384.21</v>
      </c>
      <c r="E1043">
        <v>4306.5600000000004</v>
      </c>
      <c r="F1043">
        <v>223.21</v>
      </c>
      <c r="G1043">
        <v>282.19799999999998</v>
      </c>
      <c r="H1043">
        <v>76.618700000000004</v>
      </c>
      <c r="I1043">
        <v>0.156388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51</v>
      </c>
      <c r="B1044">
        <v>4506.78</v>
      </c>
      <c r="C1044">
        <v>4405.78</v>
      </c>
      <c r="D1044">
        <v>4405.46</v>
      </c>
      <c r="E1044">
        <v>4327.78</v>
      </c>
      <c r="F1044">
        <v>227.86</v>
      </c>
      <c r="G1044">
        <v>286.94499999999999</v>
      </c>
      <c r="H1044">
        <v>78.248900000000006</v>
      </c>
      <c r="I1044">
        <v>0.17846300000000001</v>
      </c>
      <c r="J1044">
        <v>0.83703799999999995</v>
      </c>
      <c r="K1044">
        <v>0</v>
      </c>
      <c r="L1044" t="s">
        <v>42</v>
      </c>
    </row>
    <row r="1045" spans="1:12" x14ac:dyDescent="0.25">
      <c r="A1045" t="s">
        <v>51</v>
      </c>
      <c r="B1045">
        <v>4477.3100000000004</v>
      </c>
      <c r="C1045">
        <v>4373.82</v>
      </c>
      <c r="D1045">
        <v>4373.4799999999996</v>
      </c>
      <c r="E1045">
        <v>4295.3</v>
      </c>
      <c r="F1045">
        <v>227.774</v>
      </c>
      <c r="G1045">
        <v>283.11900000000003</v>
      </c>
      <c r="H1045">
        <v>76.915099999999995</v>
      </c>
      <c r="I1045">
        <v>0.14833299999999999</v>
      </c>
      <c r="J1045">
        <v>0.83645999999999998</v>
      </c>
      <c r="K1045">
        <v>0</v>
      </c>
      <c r="L1045" t="s">
        <v>42</v>
      </c>
    </row>
    <row r="1046" spans="1:12" x14ac:dyDescent="0.25">
      <c r="A1046" t="s">
        <v>51</v>
      </c>
      <c r="B1046">
        <v>4380.33</v>
      </c>
      <c r="C1046">
        <v>4279.28</v>
      </c>
      <c r="D1046">
        <v>4278.9799999999996</v>
      </c>
      <c r="E1046">
        <v>4202.63</v>
      </c>
      <c r="F1046">
        <v>220.28899999999999</v>
      </c>
      <c r="G1046">
        <v>275.90600000000001</v>
      </c>
      <c r="H1046">
        <v>75.159000000000006</v>
      </c>
      <c r="I1046">
        <v>0.15820400000000001</v>
      </c>
      <c r="J1046">
        <v>0.83702799999999999</v>
      </c>
      <c r="K1046">
        <v>0</v>
      </c>
      <c r="L1046" t="s">
        <v>42</v>
      </c>
    </row>
    <row r="1047" spans="1:12" x14ac:dyDescent="0.25">
      <c r="A1047" t="s">
        <v>51</v>
      </c>
      <c r="B1047">
        <v>4488.8599999999997</v>
      </c>
      <c r="C1047">
        <v>4381.9399999999996</v>
      </c>
      <c r="D1047">
        <v>4381.62</v>
      </c>
      <c r="E1047">
        <v>4304.2700000000004</v>
      </c>
      <c r="F1047">
        <v>223.17699999999999</v>
      </c>
      <c r="G1047">
        <v>283.62700000000001</v>
      </c>
      <c r="H1047">
        <v>76.409300000000002</v>
      </c>
      <c r="I1047">
        <v>0.160689</v>
      </c>
      <c r="J1047">
        <v>0.83655500000000005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4468.3999999999996</v>
      </c>
      <c r="C1048">
        <v>4363.21</v>
      </c>
      <c r="D1048">
        <v>4362.87</v>
      </c>
      <c r="E1048">
        <v>4285.26</v>
      </c>
      <c r="F1048">
        <v>227.57900000000001</v>
      </c>
      <c r="G1048">
        <v>282.37900000000002</v>
      </c>
      <c r="H1048">
        <v>77.194000000000003</v>
      </c>
      <c r="I1048">
        <v>0.178454</v>
      </c>
      <c r="J1048">
        <v>0.83702399999999999</v>
      </c>
      <c r="K1048">
        <v>0</v>
      </c>
      <c r="L1048" t="s">
        <v>42</v>
      </c>
    </row>
    <row r="1049" spans="1:12" x14ac:dyDescent="0.25">
      <c r="A1049" t="s">
        <v>51</v>
      </c>
      <c r="B1049">
        <v>4453.3100000000004</v>
      </c>
      <c r="C1049">
        <v>4351.3100000000004</v>
      </c>
      <c r="D1049">
        <v>4351</v>
      </c>
      <c r="E1049">
        <v>4273.8</v>
      </c>
      <c r="F1049">
        <v>223.31200000000001</v>
      </c>
      <c r="G1049">
        <v>280.49900000000002</v>
      </c>
      <c r="H1049">
        <v>76.260499999999993</v>
      </c>
      <c r="I1049">
        <v>0.17848900000000001</v>
      </c>
      <c r="J1049">
        <v>0.83644099999999999</v>
      </c>
      <c r="K1049">
        <v>0</v>
      </c>
      <c r="L1049" t="s">
        <v>42</v>
      </c>
    </row>
    <row r="1050" spans="1:12" x14ac:dyDescent="0.25">
      <c r="A1050" t="s">
        <v>51</v>
      </c>
      <c r="B1050">
        <v>4439.51</v>
      </c>
      <c r="C1050">
        <v>4336.68</v>
      </c>
      <c r="D1050">
        <v>4336.34</v>
      </c>
      <c r="E1050">
        <v>4259.38</v>
      </c>
      <c r="F1050">
        <v>222.09299999999999</v>
      </c>
      <c r="G1050">
        <v>277.48500000000001</v>
      </c>
      <c r="H1050">
        <v>75.196700000000007</v>
      </c>
      <c r="I1050">
        <v>0.17846100000000001</v>
      </c>
      <c r="J1050">
        <v>0.83704599999999996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4133.82</v>
      </c>
      <c r="C1051">
        <v>4038.21</v>
      </c>
      <c r="D1051">
        <v>4037.99</v>
      </c>
      <c r="E1051">
        <v>3965.97</v>
      </c>
      <c r="F1051">
        <v>187.26300000000001</v>
      </c>
      <c r="G1051">
        <v>240.76900000000001</v>
      </c>
      <c r="H1051">
        <v>66.486999999999995</v>
      </c>
      <c r="I1051">
        <v>0.178455</v>
      </c>
      <c r="J1051">
        <v>0.83702699999999997</v>
      </c>
      <c r="K1051">
        <v>0</v>
      </c>
      <c r="L1051" t="s">
        <v>42</v>
      </c>
    </row>
    <row r="1052" spans="1:12" x14ac:dyDescent="0.25">
      <c r="A1052" t="s">
        <v>51</v>
      </c>
      <c r="B1052">
        <v>4137.3999999999996</v>
      </c>
      <c r="C1052">
        <v>4047.48</v>
      </c>
      <c r="D1052">
        <v>4047.26</v>
      </c>
      <c r="E1052">
        <v>3975.55</v>
      </c>
      <c r="F1052">
        <v>188.93700000000001</v>
      </c>
      <c r="G1052">
        <v>239.994</v>
      </c>
      <c r="H1052">
        <v>66.407600000000002</v>
      </c>
      <c r="I1052">
        <v>0.14912</v>
      </c>
      <c r="J1052">
        <v>0.83677000000000001</v>
      </c>
      <c r="K1052">
        <v>0</v>
      </c>
      <c r="L1052" t="s">
        <v>42</v>
      </c>
    </row>
    <row r="1053" spans="1:12" x14ac:dyDescent="0.25">
      <c r="A1053" t="s">
        <v>51</v>
      </c>
      <c r="B1053">
        <v>4105.38</v>
      </c>
      <c r="C1053">
        <v>4009.36</v>
      </c>
      <c r="D1053">
        <v>4009.15</v>
      </c>
      <c r="E1053">
        <v>3938.07</v>
      </c>
      <c r="F1053">
        <v>184.53700000000001</v>
      </c>
      <c r="G1053">
        <v>238.63900000000001</v>
      </c>
      <c r="H1053">
        <v>66.006399999999999</v>
      </c>
      <c r="I1053">
        <v>0.178457</v>
      </c>
      <c r="J1053">
        <v>0.83704299999999998</v>
      </c>
      <c r="K1053">
        <v>0</v>
      </c>
      <c r="L1053" t="s">
        <v>42</v>
      </c>
    </row>
    <row r="1054" spans="1:12" x14ac:dyDescent="0.25">
      <c r="A1054" t="s">
        <v>51</v>
      </c>
      <c r="B1054">
        <v>4366.3900000000003</v>
      </c>
      <c r="C1054">
        <v>4272.54</v>
      </c>
      <c r="D1054">
        <v>4272.25</v>
      </c>
      <c r="E1054">
        <v>4196.88</v>
      </c>
      <c r="F1054">
        <v>215.762</v>
      </c>
      <c r="G1054">
        <v>269.87</v>
      </c>
      <c r="H1054">
        <v>74.005399999999995</v>
      </c>
      <c r="I1054">
        <v>0.15009600000000001</v>
      </c>
      <c r="J1054">
        <v>0.83659899999999998</v>
      </c>
      <c r="K1054">
        <v>0</v>
      </c>
      <c r="L1054" t="s">
        <v>42</v>
      </c>
    </row>
    <row r="1055" spans="1:12" x14ac:dyDescent="0.25">
      <c r="A1055" t="s">
        <v>51</v>
      </c>
      <c r="B1055">
        <v>4479.41</v>
      </c>
      <c r="C1055">
        <v>4371.08</v>
      </c>
      <c r="D1055">
        <v>4370.7700000000004</v>
      </c>
      <c r="E1055">
        <v>4293.8599999999997</v>
      </c>
      <c r="F1055">
        <v>223.23099999999999</v>
      </c>
      <c r="G1055">
        <v>284.69799999999998</v>
      </c>
      <c r="H1055">
        <v>77.324200000000005</v>
      </c>
      <c r="I1055">
        <v>0.14734800000000001</v>
      </c>
      <c r="J1055">
        <v>0.83516400000000002</v>
      </c>
      <c r="K1055">
        <v>0</v>
      </c>
      <c r="L1055" t="s">
        <v>42</v>
      </c>
    </row>
    <row r="1056" spans="1:12" x14ac:dyDescent="0.25">
      <c r="A1056" t="s">
        <v>51</v>
      </c>
      <c r="B1056">
        <v>4532.95</v>
      </c>
      <c r="C1056">
        <v>4427.0600000000004</v>
      </c>
      <c r="D1056">
        <v>4426.7299999999996</v>
      </c>
      <c r="E1056">
        <v>4349.1499999999996</v>
      </c>
      <c r="F1056">
        <v>229.87100000000001</v>
      </c>
      <c r="G1056">
        <v>293.19900000000001</v>
      </c>
      <c r="H1056">
        <v>77.4114</v>
      </c>
      <c r="I1056">
        <v>0.15232699999999999</v>
      </c>
      <c r="J1056">
        <v>0.83561099999999999</v>
      </c>
      <c r="K1056">
        <v>0</v>
      </c>
      <c r="L1056" t="s">
        <v>42</v>
      </c>
    </row>
    <row r="1057" spans="1:25" x14ac:dyDescent="0.25">
      <c r="A1057" t="s">
        <v>51</v>
      </c>
      <c r="B1057">
        <v>4397.8999999999996</v>
      </c>
      <c r="C1057">
        <v>4291.4799999999996</v>
      </c>
      <c r="D1057">
        <v>4291.17</v>
      </c>
      <c r="E1057">
        <v>4215.5200000000004</v>
      </c>
      <c r="F1057">
        <v>213.96899999999999</v>
      </c>
      <c r="G1057">
        <v>272.38600000000002</v>
      </c>
      <c r="H1057">
        <v>74.801400000000001</v>
      </c>
      <c r="I1057">
        <v>0.178454</v>
      </c>
      <c r="J1057">
        <v>0.83704500000000004</v>
      </c>
      <c r="K1057">
        <v>0</v>
      </c>
      <c r="L1057" t="s">
        <v>42</v>
      </c>
    </row>
    <row r="1058" spans="1:25" x14ac:dyDescent="0.25">
      <c r="A1058" t="s">
        <v>51</v>
      </c>
      <c r="B1058">
        <v>4335.7299999999996</v>
      </c>
      <c r="C1058">
        <v>4229.37</v>
      </c>
      <c r="D1058">
        <v>4229.07</v>
      </c>
      <c r="E1058">
        <v>4154.0600000000004</v>
      </c>
      <c r="F1058">
        <v>212.26900000000001</v>
      </c>
      <c r="G1058">
        <v>269.12</v>
      </c>
      <c r="H1058">
        <v>73.278599999999997</v>
      </c>
      <c r="I1058">
        <v>0.15463099999999999</v>
      </c>
      <c r="J1058">
        <v>0.83705200000000002</v>
      </c>
      <c r="K1058">
        <v>0</v>
      </c>
      <c r="L1058" t="s">
        <v>42</v>
      </c>
    </row>
    <row r="1059" spans="1:25" x14ac:dyDescent="0.25">
      <c r="A1059" t="s">
        <v>51</v>
      </c>
      <c r="B1059">
        <v>4419.33</v>
      </c>
      <c r="C1059">
        <v>4324.7299999999996</v>
      </c>
      <c r="D1059">
        <v>4324.3999999999996</v>
      </c>
      <c r="E1059">
        <v>4247.53</v>
      </c>
      <c r="F1059">
        <v>219.197</v>
      </c>
      <c r="G1059">
        <v>275.83800000000002</v>
      </c>
      <c r="H1059">
        <v>74.791300000000007</v>
      </c>
      <c r="I1059">
        <v>0.14720800000000001</v>
      </c>
      <c r="J1059">
        <v>0.83704699999999999</v>
      </c>
      <c r="K1059">
        <v>0</v>
      </c>
      <c r="L1059" t="s">
        <v>42</v>
      </c>
    </row>
    <row r="1060" spans="1:25" x14ac:dyDescent="0.25">
      <c r="A1060" t="s">
        <v>51</v>
      </c>
      <c r="B1060">
        <v>4293.57</v>
      </c>
      <c r="C1060">
        <v>4197.66</v>
      </c>
      <c r="D1060">
        <v>4197.3500000000004</v>
      </c>
      <c r="E1060">
        <v>4122.43</v>
      </c>
      <c r="F1060">
        <v>213.352</v>
      </c>
      <c r="G1060">
        <v>266.56200000000001</v>
      </c>
      <c r="H1060">
        <v>72.658600000000007</v>
      </c>
      <c r="I1060">
        <v>0.178562</v>
      </c>
      <c r="J1060">
        <v>0.85551999999999995</v>
      </c>
      <c r="K1060">
        <v>0</v>
      </c>
      <c r="L1060" t="s">
        <v>42</v>
      </c>
    </row>
    <row r="1061" spans="1:25" x14ac:dyDescent="0.25">
      <c r="A1061" t="s">
        <v>51</v>
      </c>
      <c r="B1061">
        <v>4471</v>
      </c>
      <c r="C1061">
        <v>4372.47</v>
      </c>
      <c r="D1061">
        <v>4372.1000000000004</v>
      </c>
      <c r="E1061">
        <v>4294.34</v>
      </c>
      <c r="F1061">
        <v>227.97900000000001</v>
      </c>
      <c r="G1061">
        <v>283.19400000000002</v>
      </c>
      <c r="H1061">
        <v>77.103899999999996</v>
      </c>
      <c r="I1061">
        <v>0.178454</v>
      </c>
      <c r="J1061">
        <v>0.83704900000000004</v>
      </c>
      <c r="K1061">
        <v>0</v>
      </c>
      <c r="L1061" t="s">
        <v>42</v>
      </c>
    </row>
    <row r="1062" spans="1:25" x14ac:dyDescent="0.25">
      <c r="A1062" t="s">
        <v>51</v>
      </c>
      <c r="B1062">
        <v>4543.75</v>
      </c>
      <c r="C1062">
        <v>4432.5600000000004</v>
      </c>
      <c r="D1062">
        <v>4432.1400000000003</v>
      </c>
      <c r="E1062">
        <v>4353.5200000000004</v>
      </c>
      <c r="F1062">
        <v>233.863</v>
      </c>
      <c r="G1062">
        <v>289.05799999999999</v>
      </c>
      <c r="H1062">
        <v>78.028999999999996</v>
      </c>
      <c r="I1062">
        <v>0.17845800000000001</v>
      </c>
      <c r="J1062">
        <v>0.83633500000000005</v>
      </c>
      <c r="K1062">
        <v>0</v>
      </c>
      <c r="L1062" t="s">
        <v>42</v>
      </c>
    </row>
    <row r="1063" spans="1:25" x14ac:dyDescent="0.25">
      <c r="A1063" t="s">
        <v>51</v>
      </c>
      <c r="B1063">
        <v>4559.8999999999996</v>
      </c>
      <c r="C1063">
        <v>4452.21</v>
      </c>
      <c r="D1063">
        <v>4451.8599999999997</v>
      </c>
      <c r="E1063">
        <v>4373.47</v>
      </c>
      <c r="F1063">
        <v>231.70400000000001</v>
      </c>
      <c r="G1063">
        <v>289.89299999999997</v>
      </c>
      <c r="H1063">
        <v>78.3566</v>
      </c>
      <c r="I1063">
        <v>0.14713599999999999</v>
      </c>
      <c r="J1063">
        <v>0.82825199999999999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4550.66</v>
      </c>
      <c r="C1064">
        <v>4442.1400000000003</v>
      </c>
      <c r="D1064">
        <v>4441.82</v>
      </c>
      <c r="E1064">
        <v>4362.43</v>
      </c>
      <c r="F1064">
        <v>232.27799999999999</v>
      </c>
      <c r="G1064">
        <v>289.47800000000001</v>
      </c>
      <c r="H1064">
        <v>78.598200000000006</v>
      </c>
      <c r="I1064">
        <v>0.169293</v>
      </c>
      <c r="J1064">
        <v>0.83695200000000003</v>
      </c>
      <c r="K1064">
        <v>0</v>
      </c>
      <c r="L1064" t="s">
        <v>42</v>
      </c>
      <c r="R1064">
        <f>AVERAGE(B1015:B1064)</f>
        <v>4418.3142000000007</v>
      </c>
      <c r="S1064">
        <f>AVERAGE(C1015:C1064)</f>
        <v>4317.2568000000001</v>
      </c>
      <c r="U1064">
        <f>_xlfn.VAR.P(B1015:B1064)</f>
        <v>21616.840280360004</v>
      </c>
      <c r="V1064">
        <f>_xlfn.VAR.P(C1015:C1064)</f>
        <v>20334.419285760014</v>
      </c>
      <c r="X1064">
        <f>1.96*SQRT(U1064)/50</f>
        <v>5.7634452759102688</v>
      </c>
      <c r="Y1064">
        <f>1.96*SQRT(V1064)/50</f>
        <v>5.5898731695155899</v>
      </c>
    </row>
    <row r="1065" spans="1:25" x14ac:dyDescent="0.25">
      <c r="A1065" t="s">
        <v>51</v>
      </c>
      <c r="B1065">
        <v>221081.92670000001</v>
      </c>
      <c r="C1065" t="s">
        <v>36</v>
      </c>
    </row>
    <row r="1066" spans="1:25" x14ac:dyDescent="0.25">
      <c r="A1066" t="s">
        <v>70</v>
      </c>
      <c r="B1066">
        <v>4058.4</v>
      </c>
      <c r="C1066">
        <v>4018.65</v>
      </c>
      <c r="D1066">
        <v>4018.34</v>
      </c>
      <c r="E1066">
        <v>3939.22</v>
      </c>
      <c r="F1066">
        <v>226.72399999999999</v>
      </c>
      <c r="G1066">
        <v>0</v>
      </c>
      <c r="H1066">
        <v>78.287099999999995</v>
      </c>
      <c r="I1066">
        <v>0.178457</v>
      </c>
      <c r="J1066">
        <v>0.85293799999999997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4035.87</v>
      </c>
      <c r="C1067">
        <v>4003.75</v>
      </c>
      <c r="D1067">
        <v>4003.45</v>
      </c>
      <c r="E1067">
        <v>3924.71</v>
      </c>
      <c r="F1067">
        <v>229.22</v>
      </c>
      <c r="G1067">
        <v>0</v>
      </c>
      <c r="H1067">
        <v>79.312700000000007</v>
      </c>
      <c r="I1067">
        <v>0.14710300000000001</v>
      </c>
      <c r="J1067">
        <v>0.83704400000000001</v>
      </c>
      <c r="K1067">
        <v>0</v>
      </c>
      <c r="L1067" t="s">
        <v>42</v>
      </c>
    </row>
    <row r="1068" spans="1:25" x14ac:dyDescent="0.25">
      <c r="A1068" t="s">
        <v>70</v>
      </c>
      <c r="B1068">
        <v>4032.37</v>
      </c>
      <c r="C1068">
        <v>4001.06</v>
      </c>
      <c r="D1068">
        <v>4000.76</v>
      </c>
      <c r="E1068">
        <v>3922.61</v>
      </c>
      <c r="F1068">
        <v>224.36600000000001</v>
      </c>
      <c r="G1068">
        <v>0</v>
      </c>
      <c r="H1068">
        <v>78.373900000000006</v>
      </c>
      <c r="I1068">
        <v>0.15745700000000001</v>
      </c>
      <c r="J1068">
        <v>0.83704699999999999</v>
      </c>
      <c r="K1068">
        <v>0</v>
      </c>
      <c r="L1068" t="s">
        <v>42</v>
      </c>
    </row>
    <row r="1069" spans="1:25" x14ac:dyDescent="0.25">
      <c r="A1069" t="s">
        <v>70</v>
      </c>
      <c r="B1069">
        <v>3931.84</v>
      </c>
      <c r="C1069">
        <v>3897.69</v>
      </c>
      <c r="D1069">
        <v>3897.38</v>
      </c>
      <c r="E1069">
        <v>3819.3</v>
      </c>
      <c r="F1069">
        <v>221.602</v>
      </c>
      <c r="G1069">
        <v>0</v>
      </c>
      <c r="H1069">
        <v>76.054000000000002</v>
      </c>
      <c r="I1069">
        <v>0.178456</v>
      </c>
      <c r="J1069">
        <v>0.83273200000000003</v>
      </c>
      <c r="K1069">
        <v>0</v>
      </c>
      <c r="L1069" t="s">
        <v>42</v>
      </c>
    </row>
    <row r="1070" spans="1:25" x14ac:dyDescent="0.25">
      <c r="A1070" t="s">
        <v>70</v>
      </c>
      <c r="B1070">
        <v>3922.02</v>
      </c>
      <c r="C1070">
        <v>3890.6</v>
      </c>
      <c r="D1070">
        <v>3890.32</v>
      </c>
      <c r="E1070">
        <v>3813.01</v>
      </c>
      <c r="F1070">
        <v>216.95</v>
      </c>
      <c r="G1070">
        <v>0</v>
      </c>
      <c r="H1070">
        <v>76.104699999999994</v>
      </c>
      <c r="I1070">
        <v>0.15212000000000001</v>
      </c>
      <c r="J1070">
        <v>0.83697299999999997</v>
      </c>
      <c r="K1070">
        <v>0</v>
      </c>
      <c r="L1070" t="s">
        <v>42</v>
      </c>
    </row>
    <row r="1071" spans="1:25" x14ac:dyDescent="0.25">
      <c r="A1071" t="s">
        <v>70</v>
      </c>
      <c r="B1071">
        <v>3960.36</v>
      </c>
      <c r="C1071">
        <v>3929.45</v>
      </c>
      <c r="D1071">
        <v>3929.16</v>
      </c>
      <c r="E1071">
        <v>3850.8</v>
      </c>
      <c r="F1071">
        <v>221.98</v>
      </c>
      <c r="G1071">
        <v>0</v>
      </c>
      <c r="H1071">
        <v>76.639600000000002</v>
      </c>
      <c r="I1071">
        <v>0.178455</v>
      </c>
      <c r="J1071">
        <v>0.83690600000000004</v>
      </c>
      <c r="K1071">
        <v>0</v>
      </c>
      <c r="L1071" t="s">
        <v>42</v>
      </c>
    </row>
    <row r="1072" spans="1:25" x14ac:dyDescent="0.25">
      <c r="A1072" t="s">
        <v>70</v>
      </c>
      <c r="B1072">
        <v>3979.52</v>
      </c>
      <c r="C1072">
        <v>3943.6</v>
      </c>
      <c r="D1072">
        <v>3943.3</v>
      </c>
      <c r="E1072">
        <v>3864.84</v>
      </c>
      <c r="F1072">
        <v>223.37</v>
      </c>
      <c r="G1072">
        <v>0</v>
      </c>
      <c r="H1072">
        <v>76.837299999999999</v>
      </c>
      <c r="I1072">
        <v>0.178454</v>
      </c>
      <c r="J1072">
        <v>0.83641500000000002</v>
      </c>
      <c r="K1072">
        <v>0</v>
      </c>
      <c r="L1072" t="s">
        <v>42</v>
      </c>
    </row>
    <row r="1073" spans="1:12" x14ac:dyDescent="0.25">
      <c r="A1073" t="s">
        <v>70</v>
      </c>
      <c r="B1073">
        <v>3985.9</v>
      </c>
      <c r="C1073">
        <v>3954.49</v>
      </c>
      <c r="D1073">
        <v>3954.19</v>
      </c>
      <c r="E1073">
        <v>3875.95</v>
      </c>
      <c r="F1073">
        <v>222.19</v>
      </c>
      <c r="G1073">
        <v>0</v>
      </c>
      <c r="H1073">
        <v>77.575400000000002</v>
      </c>
      <c r="I1073">
        <v>0.17851</v>
      </c>
      <c r="J1073">
        <v>0.83485399999999998</v>
      </c>
      <c r="K1073">
        <v>0</v>
      </c>
      <c r="L1073" t="s">
        <v>42</v>
      </c>
    </row>
    <row r="1074" spans="1:12" x14ac:dyDescent="0.25">
      <c r="A1074" t="s">
        <v>70</v>
      </c>
      <c r="B1074">
        <v>3868.65</v>
      </c>
      <c r="C1074">
        <v>3837.53</v>
      </c>
      <c r="D1074">
        <v>3837.24</v>
      </c>
      <c r="E1074">
        <v>3760.96</v>
      </c>
      <c r="F1074">
        <v>210.988</v>
      </c>
      <c r="G1074">
        <v>0</v>
      </c>
      <c r="H1074">
        <v>74.639799999999994</v>
      </c>
      <c r="I1074">
        <v>0.17863699999999999</v>
      </c>
      <c r="J1074">
        <v>0.85690900000000003</v>
      </c>
      <c r="K1074">
        <v>0</v>
      </c>
      <c r="L1074" t="s">
        <v>42</v>
      </c>
    </row>
    <row r="1075" spans="1:12" x14ac:dyDescent="0.25">
      <c r="A1075" t="s">
        <v>70</v>
      </c>
      <c r="B1075">
        <v>3778.49</v>
      </c>
      <c r="C1075">
        <v>3744.55</v>
      </c>
      <c r="D1075">
        <v>3744.24</v>
      </c>
      <c r="E1075">
        <v>3669.54</v>
      </c>
      <c r="F1075">
        <v>204.89500000000001</v>
      </c>
      <c r="G1075">
        <v>0</v>
      </c>
      <c r="H1075">
        <v>70.918199999999999</v>
      </c>
      <c r="I1075">
        <v>0.17546200000000001</v>
      </c>
      <c r="J1075">
        <v>0.83640199999999998</v>
      </c>
      <c r="K1075">
        <v>0</v>
      </c>
      <c r="L1075" t="s">
        <v>42</v>
      </c>
    </row>
    <row r="1076" spans="1:12" x14ac:dyDescent="0.25">
      <c r="A1076" t="s">
        <v>70</v>
      </c>
      <c r="B1076">
        <v>3832.24</v>
      </c>
      <c r="C1076">
        <v>3801.63</v>
      </c>
      <c r="D1076">
        <v>3801.35</v>
      </c>
      <c r="E1076">
        <v>3725.35</v>
      </c>
      <c r="F1076">
        <v>208.983</v>
      </c>
      <c r="G1076">
        <v>0</v>
      </c>
      <c r="H1076">
        <v>73.737099999999998</v>
      </c>
      <c r="I1076">
        <v>0.15268799999999999</v>
      </c>
      <c r="J1076">
        <v>0.83662099999999995</v>
      </c>
      <c r="K1076">
        <v>0</v>
      </c>
      <c r="L1076" t="s">
        <v>42</v>
      </c>
    </row>
    <row r="1077" spans="1:12" x14ac:dyDescent="0.25">
      <c r="A1077" t="s">
        <v>70</v>
      </c>
      <c r="B1077">
        <v>3804.82</v>
      </c>
      <c r="C1077">
        <v>3773.28</v>
      </c>
      <c r="D1077">
        <v>3773</v>
      </c>
      <c r="E1077">
        <v>3697.33</v>
      </c>
      <c r="F1077">
        <v>209.45099999999999</v>
      </c>
      <c r="G1077">
        <v>0</v>
      </c>
      <c r="H1077">
        <v>72.395200000000003</v>
      </c>
      <c r="I1077">
        <v>0.14790500000000001</v>
      </c>
      <c r="J1077">
        <v>0.83702299999999996</v>
      </c>
      <c r="K1077">
        <v>0</v>
      </c>
      <c r="L1077" t="s">
        <v>42</v>
      </c>
    </row>
    <row r="1078" spans="1:12" x14ac:dyDescent="0.25">
      <c r="A1078" t="s">
        <v>70</v>
      </c>
      <c r="B1078">
        <v>3902.32</v>
      </c>
      <c r="C1078">
        <v>3871.55</v>
      </c>
      <c r="D1078">
        <v>3871.26</v>
      </c>
      <c r="E1078">
        <v>3794.43</v>
      </c>
      <c r="F1078">
        <v>215.465</v>
      </c>
      <c r="G1078">
        <v>0</v>
      </c>
      <c r="H1078">
        <v>73.718900000000005</v>
      </c>
      <c r="I1078">
        <v>0.167737</v>
      </c>
      <c r="J1078">
        <v>0.85197999999999996</v>
      </c>
      <c r="K1078">
        <v>0</v>
      </c>
      <c r="L1078" t="s">
        <v>42</v>
      </c>
    </row>
    <row r="1079" spans="1:12" x14ac:dyDescent="0.25">
      <c r="A1079" t="s">
        <v>70</v>
      </c>
      <c r="B1079">
        <v>3963.59</v>
      </c>
      <c r="C1079">
        <v>3931.07</v>
      </c>
      <c r="D1079">
        <v>3930.76</v>
      </c>
      <c r="E1079">
        <v>3853.65</v>
      </c>
      <c r="F1079">
        <v>219.09899999999999</v>
      </c>
      <c r="G1079">
        <v>0</v>
      </c>
      <c r="H1079">
        <v>75.741799999999998</v>
      </c>
      <c r="I1079">
        <v>0.178457</v>
      </c>
      <c r="J1079">
        <v>0.83691400000000005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3940.75</v>
      </c>
      <c r="C1080">
        <v>3909.61</v>
      </c>
      <c r="D1080">
        <v>3909.29</v>
      </c>
      <c r="E1080">
        <v>3832.1</v>
      </c>
      <c r="F1080">
        <v>216.98500000000001</v>
      </c>
      <c r="G1080">
        <v>0</v>
      </c>
      <c r="H1080">
        <v>75.380499999999998</v>
      </c>
      <c r="I1080">
        <v>0.164246</v>
      </c>
      <c r="J1080">
        <v>0.83704400000000001</v>
      </c>
      <c r="K1080">
        <v>0</v>
      </c>
      <c r="L1080" t="s">
        <v>42</v>
      </c>
    </row>
    <row r="1081" spans="1:12" x14ac:dyDescent="0.25">
      <c r="A1081" t="s">
        <v>70</v>
      </c>
      <c r="B1081">
        <v>3926.35</v>
      </c>
      <c r="C1081">
        <v>3895.1</v>
      </c>
      <c r="D1081">
        <v>3894.8</v>
      </c>
      <c r="E1081">
        <v>3817.77</v>
      </c>
      <c r="F1081">
        <v>216.23099999999999</v>
      </c>
      <c r="G1081">
        <v>0</v>
      </c>
      <c r="H1081">
        <v>75.4739</v>
      </c>
      <c r="I1081">
        <v>0.17846100000000001</v>
      </c>
      <c r="J1081">
        <v>0.83704199999999995</v>
      </c>
      <c r="K1081">
        <v>0</v>
      </c>
      <c r="L1081" t="s">
        <v>42</v>
      </c>
    </row>
    <row r="1082" spans="1:12" x14ac:dyDescent="0.25">
      <c r="A1082" t="s">
        <v>70</v>
      </c>
      <c r="B1082">
        <v>3909.92</v>
      </c>
      <c r="C1082">
        <v>3872.28</v>
      </c>
      <c r="D1082">
        <v>3871.99</v>
      </c>
      <c r="E1082">
        <v>3794.84</v>
      </c>
      <c r="F1082">
        <v>214.14099999999999</v>
      </c>
      <c r="G1082">
        <v>0</v>
      </c>
      <c r="H1082">
        <v>74.955200000000005</v>
      </c>
      <c r="I1082">
        <v>0.150454</v>
      </c>
      <c r="J1082">
        <v>0.83687</v>
      </c>
      <c r="K1082">
        <v>0</v>
      </c>
      <c r="L1082" t="s">
        <v>42</v>
      </c>
    </row>
    <row r="1083" spans="1:12" x14ac:dyDescent="0.25">
      <c r="A1083" t="s">
        <v>70</v>
      </c>
      <c r="B1083">
        <v>3860.88</v>
      </c>
      <c r="C1083">
        <v>3829.72</v>
      </c>
      <c r="D1083">
        <v>3829.44</v>
      </c>
      <c r="E1083">
        <v>3753.24</v>
      </c>
      <c r="F1083">
        <v>214.42400000000001</v>
      </c>
      <c r="G1083">
        <v>0</v>
      </c>
      <c r="H1083">
        <v>73.528000000000006</v>
      </c>
      <c r="I1083">
        <v>0.15284200000000001</v>
      </c>
      <c r="J1083">
        <v>0.83702900000000002</v>
      </c>
      <c r="K1083">
        <v>0</v>
      </c>
      <c r="L1083" t="s">
        <v>42</v>
      </c>
    </row>
    <row r="1084" spans="1:12" x14ac:dyDescent="0.25">
      <c r="A1084" t="s">
        <v>70</v>
      </c>
      <c r="B1084">
        <v>3890.16</v>
      </c>
      <c r="C1084">
        <v>3853.67</v>
      </c>
      <c r="D1084">
        <v>3853.37</v>
      </c>
      <c r="E1084">
        <v>3777.09</v>
      </c>
      <c r="F1084">
        <v>212.82900000000001</v>
      </c>
      <c r="G1084">
        <v>0</v>
      </c>
      <c r="H1084">
        <v>74.130600000000001</v>
      </c>
      <c r="I1084">
        <v>0.17846000000000001</v>
      </c>
      <c r="J1084">
        <v>0.83703399999999994</v>
      </c>
      <c r="K1084">
        <v>0</v>
      </c>
      <c r="L1084" t="s">
        <v>42</v>
      </c>
    </row>
    <row r="1085" spans="1:12" x14ac:dyDescent="0.25">
      <c r="A1085" t="s">
        <v>70</v>
      </c>
      <c r="B1085">
        <v>3902.11</v>
      </c>
      <c r="C1085">
        <v>3870.96</v>
      </c>
      <c r="D1085">
        <v>3870.53</v>
      </c>
      <c r="E1085">
        <v>3793.77</v>
      </c>
      <c r="F1085">
        <v>216.20500000000001</v>
      </c>
      <c r="G1085">
        <v>0</v>
      </c>
      <c r="H1085">
        <v>74.730500000000006</v>
      </c>
      <c r="I1085">
        <v>0.156638</v>
      </c>
      <c r="J1085">
        <v>0.83696800000000005</v>
      </c>
      <c r="K1085">
        <v>0</v>
      </c>
      <c r="L1085" t="s">
        <v>42</v>
      </c>
    </row>
    <row r="1086" spans="1:12" x14ac:dyDescent="0.25">
      <c r="A1086" t="s">
        <v>70</v>
      </c>
      <c r="B1086">
        <v>3901.83</v>
      </c>
      <c r="C1086">
        <v>3869.93</v>
      </c>
      <c r="D1086">
        <v>3869.65</v>
      </c>
      <c r="E1086">
        <v>3792.99</v>
      </c>
      <c r="F1086">
        <v>214.28700000000001</v>
      </c>
      <c r="G1086">
        <v>0</v>
      </c>
      <c r="H1086">
        <v>75.028999999999996</v>
      </c>
      <c r="I1086">
        <v>0.178456</v>
      </c>
      <c r="J1086">
        <v>0.83445100000000005</v>
      </c>
      <c r="K1086">
        <v>0</v>
      </c>
      <c r="L1086" t="s">
        <v>42</v>
      </c>
    </row>
    <row r="1087" spans="1:12" x14ac:dyDescent="0.25">
      <c r="A1087" t="s">
        <v>70</v>
      </c>
      <c r="B1087">
        <v>3885.5</v>
      </c>
      <c r="C1087">
        <v>3854.36</v>
      </c>
      <c r="D1087">
        <v>3854.08</v>
      </c>
      <c r="E1087">
        <v>3777.63</v>
      </c>
      <c r="F1087">
        <v>213.059</v>
      </c>
      <c r="G1087">
        <v>0</v>
      </c>
      <c r="H1087">
        <v>75.040400000000005</v>
      </c>
      <c r="I1087">
        <v>0.14715500000000001</v>
      </c>
      <c r="J1087">
        <v>0.85386499999999999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3901.97</v>
      </c>
      <c r="C1088">
        <v>3869.54</v>
      </c>
      <c r="D1088">
        <v>3869.24</v>
      </c>
      <c r="E1088">
        <v>3793.23</v>
      </c>
      <c r="F1088">
        <v>213.73400000000001</v>
      </c>
      <c r="G1088">
        <v>0</v>
      </c>
      <c r="H1088">
        <v>74.537800000000004</v>
      </c>
      <c r="I1088">
        <v>0.178456</v>
      </c>
      <c r="J1088">
        <v>0.83703799999999995</v>
      </c>
      <c r="K1088">
        <v>0</v>
      </c>
      <c r="L1088" t="s">
        <v>42</v>
      </c>
    </row>
    <row r="1089" spans="1:12" x14ac:dyDescent="0.25">
      <c r="A1089" t="s">
        <v>70</v>
      </c>
      <c r="B1089">
        <v>3938.23</v>
      </c>
      <c r="C1089">
        <v>3905.76</v>
      </c>
      <c r="D1089">
        <v>3905.47</v>
      </c>
      <c r="E1089">
        <v>3828.43</v>
      </c>
      <c r="F1089">
        <v>215.666</v>
      </c>
      <c r="G1089">
        <v>0</v>
      </c>
      <c r="H1089">
        <v>75.881900000000002</v>
      </c>
      <c r="I1089">
        <v>0.17846000000000001</v>
      </c>
      <c r="J1089">
        <v>0.85056900000000002</v>
      </c>
      <c r="K1089">
        <v>0</v>
      </c>
      <c r="L1089" t="s">
        <v>42</v>
      </c>
    </row>
    <row r="1090" spans="1:12" x14ac:dyDescent="0.25">
      <c r="A1090" t="s">
        <v>70</v>
      </c>
      <c r="B1090">
        <v>3938.1</v>
      </c>
      <c r="C1090">
        <v>3897.81</v>
      </c>
      <c r="D1090">
        <v>3897.5</v>
      </c>
      <c r="E1090">
        <v>3820</v>
      </c>
      <c r="F1090">
        <v>217.82</v>
      </c>
      <c r="G1090">
        <v>0</v>
      </c>
      <c r="H1090">
        <v>75.935400000000001</v>
      </c>
      <c r="I1090">
        <v>0.148003</v>
      </c>
      <c r="J1090">
        <v>0.83703099999999997</v>
      </c>
      <c r="K1090">
        <v>0</v>
      </c>
      <c r="L1090" t="s">
        <v>42</v>
      </c>
    </row>
    <row r="1091" spans="1:12" x14ac:dyDescent="0.25">
      <c r="A1091" t="s">
        <v>70</v>
      </c>
      <c r="B1091">
        <v>3910.31</v>
      </c>
      <c r="C1091">
        <v>3876.89</v>
      </c>
      <c r="D1091">
        <v>3876.6</v>
      </c>
      <c r="E1091">
        <v>3799.97</v>
      </c>
      <c r="F1091">
        <v>214.56299999999999</v>
      </c>
      <c r="G1091">
        <v>0</v>
      </c>
      <c r="H1091">
        <v>75.335899999999995</v>
      </c>
      <c r="I1091">
        <v>0.178454</v>
      </c>
      <c r="J1091">
        <v>0.83646600000000004</v>
      </c>
      <c r="K1091">
        <v>0</v>
      </c>
      <c r="L1091" t="s">
        <v>42</v>
      </c>
    </row>
    <row r="1092" spans="1:12" x14ac:dyDescent="0.25">
      <c r="A1092" t="s">
        <v>70</v>
      </c>
      <c r="B1092">
        <v>3891.89</v>
      </c>
      <c r="C1092">
        <v>3860.16</v>
      </c>
      <c r="D1092">
        <v>3859.87</v>
      </c>
      <c r="E1092">
        <v>3783.14</v>
      </c>
      <c r="F1092">
        <v>211.523</v>
      </c>
      <c r="G1092">
        <v>0</v>
      </c>
      <c r="H1092">
        <v>74.724199999999996</v>
      </c>
      <c r="I1092">
        <v>0.178455</v>
      </c>
      <c r="J1092">
        <v>0.83690100000000001</v>
      </c>
      <c r="K1092">
        <v>0</v>
      </c>
      <c r="L1092" t="s">
        <v>42</v>
      </c>
    </row>
    <row r="1093" spans="1:12" x14ac:dyDescent="0.25">
      <c r="A1093" t="s">
        <v>70</v>
      </c>
      <c r="B1093">
        <v>3892.26</v>
      </c>
      <c r="C1093">
        <v>3860.3</v>
      </c>
      <c r="D1093">
        <v>3860.02</v>
      </c>
      <c r="E1093">
        <v>3783.5</v>
      </c>
      <c r="F1093">
        <v>215.345</v>
      </c>
      <c r="G1093">
        <v>0</v>
      </c>
      <c r="H1093">
        <v>74.83</v>
      </c>
      <c r="I1093">
        <v>0.14804500000000001</v>
      </c>
      <c r="J1093">
        <v>0.836974</v>
      </c>
      <c r="K1093">
        <v>0</v>
      </c>
      <c r="L1093" t="s">
        <v>42</v>
      </c>
    </row>
    <row r="1094" spans="1:12" x14ac:dyDescent="0.25">
      <c r="A1094" t="s">
        <v>70</v>
      </c>
      <c r="B1094">
        <v>3905.89</v>
      </c>
      <c r="C1094">
        <v>3874.15</v>
      </c>
      <c r="D1094">
        <v>3873.85</v>
      </c>
      <c r="E1094">
        <v>3797.25</v>
      </c>
      <c r="F1094">
        <v>213.92400000000001</v>
      </c>
      <c r="G1094">
        <v>0</v>
      </c>
      <c r="H1094">
        <v>75.235600000000005</v>
      </c>
      <c r="I1094">
        <v>0.17845800000000001</v>
      </c>
      <c r="J1094">
        <v>0.83704500000000004</v>
      </c>
      <c r="K1094">
        <v>0</v>
      </c>
      <c r="L1094" t="s">
        <v>42</v>
      </c>
    </row>
    <row r="1095" spans="1:12" x14ac:dyDescent="0.25">
      <c r="A1095" t="s">
        <v>70</v>
      </c>
      <c r="B1095">
        <v>3935.75</v>
      </c>
      <c r="C1095">
        <v>3904.8</v>
      </c>
      <c r="D1095">
        <v>3904.5</v>
      </c>
      <c r="E1095">
        <v>3827.6</v>
      </c>
      <c r="F1095">
        <v>214.982</v>
      </c>
      <c r="G1095">
        <v>0</v>
      </c>
      <c r="H1095">
        <v>76.217399999999998</v>
      </c>
      <c r="I1095">
        <v>0.178455</v>
      </c>
      <c r="J1095">
        <v>0.83583300000000005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3904.98</v>
      </c>
      <c r="C1096">
        <v>3872.54</v>
      </c>
      <c r="D1096">
        <v>3872.23</v>
      </c>
      <c r="E1096">
        <v>3795.54</v>
      </c>
      <c r="F1096">
        <v>212.60599999999999</v>
      </c>
      <c r="G1096">
        <v>0</v>
      </c>
      <c r="H1096">
        <v>74.9191</v>
      </c>
      <c r="I1096">
        <v>0.147144</v>
      </c>
      <c r="J1096">
        <v>0.86773599999999995</v>
      </c>
      <c r="K1096">
        <v>0</v>
      </c>
      <c r="L1096" t="s">
        <v>42</v>
      </c>
    </row>
    <row r="1097" spans="1:12" x14ac:dyDescent="0.25">
      <c r="A1097" t="s">
        <v>70</v>
      </c>
      <c r="B1097">
        <v>3922.39</v>
      </c>
      <c r="C1097">
        <v>3890.96</v>
      </c>
      <c r="D1097">
        <v>3890.67</v>
      </c>
      <c r="E1097">
        <v>3813.67</v>
      </c>
      <c r="F1097">
        <v>217.21199999999999</v>
      </c>
      <c r="G1097">
        <v>0</v>
      </c>
      <c r="H1097">
        <v>75.648300000000006</v>
      </c>
      <c r="I1097">
        <v>0.152589</v>
      </c>
      <c r="J1097">
        <v>0.83673799999999998</v>
      </c>
      <c r="K1097">
        <v>0</v>
      </c>
      <c r="L1097" t="s">
        <v>42</v>
      </c>
    </row>
    <row r="1098" spans="1:12" x14ac:dyDescent="0.25">
      <c r="A1098" t="s">
        <v>70</v>
      </c>
      <c r="B1098">
        <v>3895.52</v>
      </c>
      <c r="C1098">
        <v>3864</v>
      </c>
      <c r="D1098">
        <v>3863.72</v>
      </c>
      <c r="E1098">
        <v>3787.53</v>
      </c>
      <c r="F1098">
        <v>211.53100000000001</v>
      </c>
      <c r="G1098">
        <v>0</v>
      </c>
      <c r="H1098">
        <v>74.822100000000006</v>
      </c>
      <c r="I1098">
        <v>0.148059</v>
      </c>
      <c r="J1098">
        <v>0.83704800000000001</v>
      </c>
      <c r="K1098">
        <v>0</v>
      </c>
      <c r="L1098" t="s">
        <v>42</v>
      </c>
    </row>
    <row r="1099" spans="1:12" x14ac:dyDescent="0.25">
      <c r="A1099" t="s">
        <v>70</v>
      </c>
      <c r="B1099">
        <v>3893.08</v>
      </c>
      <c r="C1099">
        <v>3861.61</v>
      </c>
      <c r="D1099">
        <v>3861.32</v>
      </c>
      <c r="E1099">
        <v>3784.67</v>
      </c>
      <c r="F1099">
        <v>214.29400000000001</v>
      </c>
      <c r="G1099">
        <v>0</v>
      </c>
      <c r="H1099">
        <v>75.173400000000001</v>
      </c>
      <c r="I1099">
        <v>0.149031</v>
      </c>
      <c r="J1099">
        <v>0.83340400000000003</v>
      </c>
      <c r="K1099">
        <v>0</v>
      </c>
      <c r="L1099" t="s">
        <v>42</v>
      </c>
    </row>
    <row r="1100" spans="1:12" x14ac:dyDescent="0.25">
      <c r="A1100" t="s">
        <v>70</v>
      </c>
      <c r="B1100">
        <v>3939.8</v>
      </c>
      <c r="C1100">
        <v>3908.88</v>
      </c>
      <c r="D1100">
        <v>3908.58</v>
      </c>
      <c r="E1100">
        <v>3830.94</v>
      </c>
      <c r="F1100">
        <v>217.87200000000001</v>
      </c>
      <c r="G1100">
        <v>0</v>
      </c>
      <c r="H1100">
        <v>76.548400000000001</v>
      </c>
      <c r="I1100">
        <v>0.147539</v>
      </c>
      <c r="J1100">
        <v>0.868927</v>
      </c>
      <c r="K1100">
        <v>0</v>
      </c>
      <c r="L1100" t="s">
        <v>42</v>
      </c>
    </row>
    <row r="1101" spans="1:12" x14ac:dyDescent="0.25">
      <c r="A1101" t="s">
        <v>70</v>
      </c>
      <c r="B1101">
        <v>3953.52</v>
      </c>
      <c r="C1101">
        <v>3916.69</v>
      </c>
      <c r="D1101">
        <v>3916.38</v>
      </c>
      <c r="E1101">
        <v>3838.73</v>
      </c>
      <c r="F1101">
        <v>219.16499999999999</v>
      </c>
      <c r="G1101">
        <v>0</v>
      </c>
      <c r="H1101">
        <v>75.683199999999999</v>
      </c>
      <c r="I1101">
        <v>0.132684</v>
      </c>
      <c r="J1101">
        <v>0.83701800000000004</v>
      </c>
      <c r="K1101">
        <v>0</v>
      </c>
      <c r="L1101" t="s">
        <v>42</v>
      </c>
    </row>
    <row r="1102" spans="1:12" x14ac:dyDescent="0.25">
      <c r="A1102" t="s">
        <v>70</v>
      </c>
      <c r="B1102">
        <v>3908.1</v>
      </c>
      <c r="C1102">
        <v>3874.3</v>
      </c>
      <c r="D1102">
        <v>3874.01</v>
      </c>
      <c r="E1102">
        <v>3797.22</v>
      </c>
      <c r="F1102">
        <v>213.679</v>
      </c>
      <c r="G1102">
        <v>0</v>
      </c>
      <c r="H1102">
        <v>74.841200000000001</v>
      </c>
      <c r="I1102">
        <v>0.14937</v>
      </c>
      <c r="J1102">
        <v>0.83614100000000002</v>
      </c>
      <c r="K1102">
        <v>0</v>
      </c>
      <c r="L1102" t="s">
        <v>42</v>
      </c>
    </row>
    <row r="1103" spans="1:12" x14ac:dyDescent="0.25">
      <c r="A1103" t="s">
        <v>70</v>
      </c>
      <c r="B1103">
        <v>3864.75</v>
      </c>
      <c r="C1103">
        <v>3833.48</v>
      </c>
      <c r="D1103">
        <v>3833.19</v>
      </c>
      <c r="E1103">
        <v>3756.93</v>
      </c>
      <c r="F1103">
        <v>213.19900000000001</v>
      </c>
      <c r="G1103">
        <v>0</v>
      </c>
      <c r="H1103">
        <v>73.783000000000001</v>
      </c>
      <c r="I1103">
        <v>0.178454</v>
      </c>
      <c r="J1103">
        <v>0.83700399999999997</v>
      </c>
      <c r="K1103">
        <v>0</v>
      </c>
      <c r="L1103" t="s">
        <v>42</v>
      </c>
    </row>
    <row r="1104" spans="1:12" x14ac:dyDescent="0.25">
      <c r="A1104" t="s">
        <v>70</v>
      </c>
      <c r="B1104">
        <v>3933.6</v>
      </c>
      <c r="C1104">
        <v>3902.63</v>
      </c>
      <c r="D1104">
        <v>3902.32</v>
      </c>
      <c r="E1104">
        <v>3825.13</v>
      </c>
      <c r="F1104">
        <v>218.46100000000001</v>
      </c>
      <c r="G1104">
        <v>0</v>
      </c>
      <c r="H1104">
        <v>75.957300000000004</v>
      </c>
      <c r="I1104">
        <v>0.14810100000000001</v>
      </c>
      <c r="J1104">
        <v>0.83703799999999995</v>
      </c>
      <c r="K1104">
        <v>0</v>
      </c>
      <c r="L1104" t="s">
        <v>42</v>
      </c>
    </row>
    <row r="1105" spans="1:25" x14ac:dyDescent="0.25">
      <c r="A1105" t="s">
        <v>70</v>
      </c>
      <c r="B1105">
        <v>3925.05</v>
      </c>
      <c r="C1105">
        <v>3890.3</v>
      </c>
      <c r="D1105">
        <v>3890.01</v>
      </c>
      <c r="E1105">
        <v>3813.61</v>
      </c>
      <c r="F1105">
        <v>216.79599999999999</v>
      </c>
      <c r="G1105">
        <v>0</v>
      </c>
      <c r="H1105">
        <v>74.768199999999993</v>
      </c>
      <c r="I1105">
        <v>0.178454</v>
      </c>
      <c r="J1105">
        <v>0.83703799999999995</v>
      </c>
      <c r="K1105">
        <v>0</v>
      </c>
      <c r="L1105" t="s">
        <v>42</v>
      </c>
    </row>
    <row r="1106" spans="1:25" x14ac:dyDescent="0.25">
      <c r="A1106" t="s">
        <v>70</v>
      </c>
      <c r="B1106">
        <v>3904.18</v>
      </c>
      <c r="C1106">
        <v>3869.38</v>
      </c>
      <c r="D1106">
        <v>3869.09</v>
      </c>
      <c r="E1106">
        <v>3792.62</v>
      </c>
      <c r="F1106">
        <v>213.76900000000001</v>
      </c>
      <c r="G1106">
        <v>0</v>
      </c>
      <c r="H1106">
        <v>74.978899999999996</v>
      </c>
      <c r="I1106">
        <v>0.16111700000000001</v>
      </c>
      <c r="J1106">
        <v>0.836893</v>
      </c>
      <c r="K1106">
        <v>0</v>
      </c>
      <c r="L1106" t="s">
        <v>42</v>
      </c>
    </row>
    <row r="1107" spans="1:25" x14ac:dyDescent="0.25">
      <c r="A1107" t="s">
        <v>70</v>
      </c>
      <c r="B1107">
        <v>3908.8</v>
      </c>
      <c r="C1107">
        <v>3877.35</v>
      </c>
      <c r="D1107">
        <v>3877.05</v>
      </c>
      <c r="E1107">
        <v>3800.34</v>
      </c>
      <c r="F1107">
        <v>215.75399999999999</v>
      </c>
      <c r="G1107">
        <v>0</v>
      </c>
      <c r="H1107">
        <v>74.558000000000007</v>
      </c>
      <c r="I1107">
        <v>0.15637300000000001</v>
      </c>
      <c r="J1107">
        <v>0.83686899999999997</v>
      </c>
      <c r="K1107">
        <v>0</v>
      </c>
      <c r="L1107" t="s">
        <v>42</v>
      </c>
    </row>
    <row r="1108" spans="1:25" x14ac:dyDescent="0.25">
      <c r="A1108" t="s">
        <v>70</v>
      </c>
      <c r="B1108">
        <v>3868.54</v>
      </c>
      <c r="C1108">
        <v>3830.07</v>
      </c>
      <c r="D1108">
        <v>3829.77</v>
      </c>
      <c r="E1108">
        <v>3753.76</v>
      </c>
      <c r="F1108">
        <v>213.73400000000001</v>
      </c>
      <c r="G1108">
        <v>0</v>
      </c>
      <c r="H1108">
        <v>73.774900000000002</v>
      </c>
      <c r="I1108">
        <v>0.14868000000000001</v>
      </c>
      <c r="J1108">
        <v>0.83646900000000002</v>
      </c>
      <c r="K1108">
        <v>0</v>
      </c>
      <c r="L1108" t="s">
        <v>42</v>
      </c>
    </row>
    <row r="1109" spans="1:25" x14ac:dyDescent="0.25">
      <c r="A1109" t="s">
        <v>70</v>
      </c>
      <c r="B1109">
        <v>3948.05</v>
      </c>
      <c r="C1109">
        <v>3916.89</v>
      </c>
      <c r="D1109">
        <v>3916.58</v>
      </c>
      <c r="E1109">
        <v>3839.31</v>
      </c>
      <c r="F1109">
        <v>219.482</v>
      </c>
      <c r="G1109">
        <v>0</v>
      </c>
      <c r="H1109">
        <v>76.260199999999998</v>
      </c>
      <c r="I1109">
        <v>0.154194</v>
      </c>
      <c r="J1109">
        <v>0.83683099999999999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3934.63</v>
      </c>
      <c r="C1110">
        <v>3903.27</v>
      </c>
      <c r="D1110">
        <v>3902.98</v>
      </c>
      <c r="E1110">
        <v>3826.4</v>
      </c>
      <c r="F1110">
        <v>213.852</v>
      </c>
      <c r="G1110">
        <v>0</v>
      </c>
      <c r="H1110">
        <v>75.468900000000005</v>
      </c>
      <c r="I1110">
        <v>0.15682699999999999</v>
      </c>
      <c r="J1110">
        <v>0.83694500000000005</v>
      </c>
      <c r="K1110">
        <v>0</v>
      </c>
      <c r="L1110" t="s">
        <v>42</v>
      </c>
    </row>
    <row r="1111" spans="1:25" x14ac:dyDescent="0.25">
      <c r="A1111" t="s">
        <v>70</v>
      </c>
      <c r="B1111">
        <v>3929.12</v>
      </c>
      <c r="C1111">
        <v>3897.64</v>
      </c>
      <c r="D1111">
        <v>3897.33</v>
      </c>
      <c r="E1111">
        <v>3820.54</v>
      </c>
      <c r="F1111">
        <v>218.107</v>
      </c>
      <c r="G1111">
        <v>0</v>
      </c>
      <c r="H1111">
        <v>75.436400000000006</v>
      </c>
      <c r="I1111">
        <v>0.178454</v>
      </c>
      <c r="J1111">
        <v>0.83579400000000004</v>
      </c>
      <c r="K1111">
        <v>0</v>
      </c>
      <c r="L1111" t="s">
        <v>42</v>
      </c>
    </row>
    <row r="1112" spans="1:25" x14ac:dyDescent="0.25">
      <c r="A1112" t="s">
        <v>70</v>
      </c>
      <c r="B1112">
        <v>3906.4</v>
      </c>
      <c r="C1112">
        <v>3873.97</v>
      </c>
      <c r="D1112">
        <v>3873.63</v>
      </c>
      <c r="E1112">
        <v>3796.58</v>
      </c>
      <c r="F1112">
        <v>216.209</v>
      </c>
      <c r="G1112">
        <v>0</v>
      </c>
      <c r="H1112">
        <v>75.264799999999994</v>
      </c>
      <c r="I1112">
        <v>0.15007100000000001</v>
      </c>
      <c r="J1112">
        <v>0.83663500000000002</v>
      </c>
      <c r="K1112">
        <v>0</v>
      </c>
      <c r="L1112" t="s">
        <v>42</v>
      </c>
    </row>
    <row r="1113" spans="1:25" x14ac:dyDescent="0.25">
      <c r="A1113" t="s">
        <v>70</v>
      </c>
      <c r="B1113">
        <v>3929.02</v>
      </c>
      <c r="C1113">
        <v>3895.93</v>
      </c>
      <c r="D1113">
        <v>3895.65</v>
      </c>
      <c r="E1113">
        <v>3818.92</v>
      </c>
      <c r="F1113">
        <v>216.71199999999999</v>
      </c>
      <c r="G1113">
        <v>0</v>
      </c>
      <c r="H1113">
        <v>75.6678</v>
      </c>
      <c r="I1113">
        <v>0.14899799999999999</v>
      </c>
      <c r="J1113">
        <v>0.83676399999999995</v>
      </c>
      <c r="K1113">
        <v>0</v>
      </c>
      <c r="L1113" t="s">
        <v>42</v>
      </c>
    </row>
    <row r="1114" spans="1:25" x14ac:dyDescent="0.25">
      <c r="A1114" t="s">
        <v>70</v>
      </c>
      <c r="B1114">
        <v>3889.53</v>
      </c>
      <c r="C1114">
        <v>3858.47</v>
      </c>
      <c r="D1114">
        <v>3858.18</v>
      </c>
      <c r="E1114">
        <v>3781.6</v>
      </c>
      <c r="F1114">
        <v>212.99600000000001</v>
      </c>
      <c r="G1114">
        <v>0</v>
      </c>
      <c r="H1114">
        <v>74.426100000000005</v>
      </c>
      <c r="I1114">
        <v>0.15302099999999999</v>
      </c>
      <c r="J1114">
        <v>0.83703300000000003</v>
      </c>
      <c r="K1114">
        <v>0</v>
      </c>
      <c r="L1114" t="s">
        <v>42</v>
      </c>
    </row>
    <row r="1115" spans="1:25" x14ac:dyDescent="0.25">
      <c r="A1115" t="s">
        <v>70</v>
      </c>
      <c r="B1115">
        <v>3854.72</v>
      </c>
      <c r="C1115">
        <v>3824.04</v>
      </c>
      <c r="D1115">
        <v>3823.75</v>
      </c>
      <c r="E1115">
        <v>3747.33</v>
      </c>
      <c r="F1115">
        <v>215.173</v>
      </c>
      <c r="G1115">
        <v>0</v>
      </c>
      <c r="H1115">
        <v>74.257099999999994</v>
      </c>
      <c r="I1115">
        <v>0.165799</v>
      </c>
      <c r="J1115">
        <v>0.83518999999999999</v>
      </c>
      <c r="K1115">
        <v>0</v>
      </c>
      <c r="L1115" t="s">
        <v>42</v>
      </c>
    </row>
    <row r="1116" spans="1:25" x14ac:dyDescent="0.25">
      <c r="A1116" t="s">
        <v>70</v>
      </c>
      <c r="B1116">
        <v>3890.98</v>
      </c>
      <c r="C1116">
        <v>3857.91</v>
      </c>
      <c r="D1116">
        <v>3857.63</v>
      </c>
      <c r="E1116">
        <v>3780.49</v>
      </c>
      <c r="F1116">
        <v>215.602</v>
      </c>
      <c r="G1116">
        <v>0</v>
      </c>
      <c r="H1116">
        <v>74.649299999999997</v>
      </c>
      <c r="I1116">
        <v>0.14738000000000001</v>
      </c>
      <c r="J1116">
        <v>0.84631500000000004</v>
      </c>
      <c r="K1116">
        <v>0</v>
      </c>
      <c r="L1116" t="s">
        <v>42</v>
      </c>
    </row>
    <row r="1117" spans="1:25" x14ac:dyDescent="0.25">
      <c r="A1117" t="s">
        <v>70</v>
      </c>
      <c r="B1117">
        <v>3877.63</v>
      </c>
      <c r="C1117">
        <v>3845.86</v>
      </c>
      <c r="D1117">
        <v>3845.58</v>
      </c>
      <c r="E1117">
        <v>3768.86</v>
      </c>
      <c r="F1117">
        <v>212.166</v>
      </c>
      <c r="G1117">
        <v>0</v>
      </c>
      <c r="H1117">
        <v>74.628399999999999</v>
      </c>
      <c r="I1117">
        <v>0.14936199999999999</v>
      </c>
      <c r="J1117">
        <v>0.84023400000000004</v>
      </c>
      <c r="K1117">
        <v>0</v>
      </c>
      <c r="L1117" t="s">
        <v>42</v>
      </c>
    </row>
    <row r="1118" spans="1:25" x14ac:dyDescent="0.25">
      <c r="A1118" t="s">
        <v>70</v>
      </c>
      <c r="B1118">
        <v>3859.88</v>
      </c>
      <c r="C1118">
        <v>3829.17</v>
      </c>
      <c r="D1118">
        <v>3828.89</v>
      </c>
      <c r="E1118">
        <v>3752.92</v>
      </c>
      <c r="F1118">
        <v>210.477</v>
      </c>
      <c r="G1118">
        <v>0</v>
      </c>
      <c r="H1118">
        <v>74.267200000000003</v>
      </c>
      <c r="I1118">
        <v>0.163494</v>
      </c>
      <c r="J1118">
        <v>0.83705200000000002</v>
      </c>
      <c r="K1118">
        <v>0</v>
      </c>
      <c r="L1118" t="s">
        <v>42</v>
      </c>
    </row>
    <row r="1119" spans="1:25" x14ac:dyDescent="0.25">
      <c r="A1119" t="s">
        <v>70</v>
      </c>
      <c r="B1119">
        <v>3894.1</v>
      </c>
      <c r="C1119">
        <v>3862.84</v>
      </c>
      <c r="D1119">
        <v>3862.55</v>
      </c>
      <c r="E1119">
        <v>3785.79</v>
      </c>
      <c r="F1119">
        <v>215.56399999999999</v>
      </c>
      <c r="G1119">
        <v>0</v>
      </c>
      <c r="H1119">
        <v>74.912999999999997</v>
      </c>
      <c r="I1119">
        <v>0.15296599999999999</v>
      </c>
      <c r="J1119">
        <v>0.83684400000000003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3920.74</v>
      </c>
      <c r="C1120">
        <v>3889.92</v>
      </c>
      <c r="D1120">
        <v>3889.63</v>
      </c>
      <c r="E1120">
        <v>3812.42</v>
      </c>
      <c r="F1120">
        <v>216.83</v>
      </c>
      <c r="G1120">
        <v>0</v>
      </c>
      <c r="H1120">
        <v>76.024900000000002</v>
      </c>
      <c r="I1120">
        <v>0.147344</v>
      </c>
      <c r="J1120">
        <v>0.83491700000000002</v>
      </c>
      <c r="K1120">
        <v>0</v>
      </c>
      <c r="L1120" t="s">
        <v>42</v>
      </c>
      <c r="R1120">
        <f>AVERAGE(B1071:B1120)</f>
        <v>3905.2979999999993</v>
      </c>
      <c r="S1120">
        <f>AVERAGE(C1071:C1120)</f>
        <v>3872.8058000000005</v>
      </c>
      <c r="U1120">
        <f>_xlfn.VAR.P(B1071:B1120)</f>
        <v>1547.9362200000014</v>
      </c>
      <c r="V1120">
        <f>_xlfn.VAR.P(C1071:C1120)</f>
        <v>1533.5165763599971</v>
      </c>
      <c r="X1120">
        <f>1.96*SQRT(U1120)/50</f>
        <v>1.542277767816421</v>
      </c>
      <c r="Y1120">
        <f>1.96*SQRT(V1120)/50</f>
        <v>1.5350774937760718</v>
      </c>
    </row>
    <row r="1121" spans="1:15" x14ac:dyDescent="0.25">
      <c r="A1121" t="s">
        <v>70</v>
      </c>
      <c r="B1121">
        <v>195414.73540000001</v>
      </c>
      <c r="C1121" t="s">
        <v>36</v>
      </c>
    </row>
    <row r="1122" spans="1:15" x14ac:dyDescent="0.25">
      <c r="A1122" t="s">
        <v>153</v>
      </c>
      <c r="B1122">
        <v>4574.3</v>
      </c>
      <c r="C1122">
        <v>4467.71</v>
      </c>
      <c r="D1122">
        <v>4467.42</v>
      </c>
      <c r="E1122">
        <v>4353.28</v>
      </c>
      <c r="F1122">
        <v>214.51900000000001</v>
      </c>
      <c r="G1122">
        <v>294.92099999999999</v>
      </c>
      <c r="H1122">
        <v>73.770899999999997</v>
      </c>
      <c r="I1122">
        <v>67.327600000000004</v>
      </c>
      <c r="J1122">
        <v>124.813</v>
      </c>
      <c r="K1122">
        <v>3821.19</v>
      </c>
      <c r="L1122">
        <v>0.14772099999999999</v>
      </c>
      <c r="M1122">
        <v>0.85373900000000003</v>
      </c>
      <c r="N1122">
        <v>0</v>
      </c>
      <c r="O1122" t="s">
        <v>42</v>
      </c>
    </row>
    <row r="1123" spans="1:15" x14ac:dyDescent="0.25">
      <c r="A1123" t="s">
        <v>153</v>
      </c>
      <c r="B1123">
        <v>4580.6099999999997</v>
      </c>
      <c r="C1123">
        <v>4473.25</v>
      </c>
      <c r="D1123">
        <v>4472.95</v>
      </c>
      <c r="E1123">
        <v>4358.12</v>
      </c>
      <c r="F1123">
        <v>215.11799999999999</v>
      </c>
      <c r="G1123">
        <v>294.25099999999998</v>
      </c>
      <c r="H1123">
        <v>74.392799999999994</v>
      </c>
      <c r="I1123">
        <v>66.313100000000006</v>
      </c>
      <c r="J1123">
        <v>123.986</v>
      </c>
      <c r="K1123">
        <v>3826.36</v>
      </c>
      <c r="L1123">
        <v>0.14716499999999999</v>
      </c>
      <c r="M1123">
        <v>0.83683799999999997</v>
      </c>
      <c r="N1123">
        <v>0</v>
      </c>
      <c r="O1123" t="s">
        <v>42</v>
      </c>
    </row>
    <row r="1124" spans="1:15" x14ac:dyDescent="0.25">
      <c r="A1124" t="s">
        <v>153</v>
      </c>
      <c r="B1124">
        <v>4562.53</v>
      </c>
      <c r="C1124">
        <v>4456.38</v>
      </c>
      <c r="D1124">
        <v>4456.08</v>
      </c>
      <c r="E1124">
        <v>4341.4399999999996</v>
      </c>
      <c r="F1124">
        <v>218.13900000000001</v>
      </c>
      <c r="G1124">
        <v>292.20699999999999</v>
      </c>
      <c r="H1124">
        <v>74.210499999999996</v>
      </c>
      <c r="I1124">
        <v>65.542599999999993</v>
      </c>
      <c r="J1124">
        <v>123.367</v>
      </c>
      <c r="K1124">
        <v>3808.78</v>
      </c>
      <c r="L1124">
        <v>0.147346</v>
      </c>
      <c r="M1124">
        <v>0.83704299999999998</v>
      </c>
      <c r="N1124">
        <v>0</v>
      </c>
      <c r="O1124" t="s">
        <v>42</v>
      </c>
    </row>
    <row r="1125" spans="1:15" x14ac:dyDescent="0.25">
      <c r="A1125" t="s">
        <v>153</v>
      </c>
      <c r="B1125">
        <v>4609.3100000000004</v>
      </c>
      <c r="C1125">
        <v>4508.1899999999996</v>
      </c>
      <c r="D1125">
        <v>4507.8900000000003</v>
      </c>
      <c r="E1125">
        <v>4391.25</v>
      </c>
      <c r="F1125">
        <v>218.197</v>
      </c>
      <c r="G1125">
        <v>295.40499999999997</v>
      </c>
      <c r="H1125">
        <v>75.154399999999995</v>
      </c>
      <c r="I1125">
        <v>66.284800000000004</v>
      </c>
      <c r="J1125">
        <v>124.542</v>
      </c>
      <c r="K1125">
        <v>3854.9</v>
      </c>
      <c r="L1125">
        <v>0.17846200000000001</v>
      </c>
      <c r="M1125">
        <v>0.837001</v>
      </c>
      <c r="N1125">
        <v>0</v>
      </c>
      <c r="O1125" t="s">
        <v>42</v>
      </c>
    </row>
    <row r="1126" spans="1:15" x14ac:dyDescent="0.25">
      <c r="A1126" t="s">
        <v>153</v>
      </c>
      <c r="B1126">
        <v>4561.3599999999997</v>
      </c>
      <c r="C1126">
        <v>4463.08</v>
      </c>
      <c r="D1126">
        <v>4462.78</v>
      </c>
      <c r="E1126">
        <v>4348.97</v>
      </c>
      <c r="F1126">
        <v>216.56399999999999</v>
      </c>
      <c r="G1126">
        <v>292.10599999999999</v>
      </c>
      <c r="H1126">
        <v>74.264600000000002</v>
      </c>
      <c r="I1126">
        <v>65.613900000000001</v>
      </c>
      <c r="J1126">
        <v>123.05800000000001</v>
      </c>
      <c r="K1126">
        <v>3817.62</v>
      </c>
      <c r="L1126">
        <v>0.14715</v>
      </c>
      <c r="M1126">
        <v>0.83705200000000002</v>
      </c>
      <c r="N1126">
        <v>0</v>
      </c>
      <c r="O1126" t="s">
        <v>42</v>
      </c>
    </row>
    <row r="1127" spans="1:15" x14ac:dyDescent="0.25">
      <c r="A1127" t="s">
        <v>153</v>
      </c>
      <c r="B1127">
        <v>4535.37</v>
      </c>
      <c r="C1127">
        <v>4434.24</v>
      </c>
      <c r="D1127">
        <v>4433.96</v>
      </c>
      <c r="E1127">
        <v>4321.92</v>
      </c>
      <c r="F1127">
        <v>215.46899999999999</v>
      </c>
      <c r="G1127">
        <v>290.81900000000002</v>
      </c>
      <c r="H1127">
        <v>74.013499999999993</v>
      </c>
      <c r="I1127">
        <v>65.257099999999994</v>
      </c>
      <c r="J1127">
        <v>122.53100000000001</v>
      </c>
      <c r="K1127">
        <v>3793.45</v>
      </c>
      <c r="L1127">
        <v>0.17086599999999999</v>
      </c>
      <c r="M1127">
        <v>0.83447899999999997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4564.5600000000004</v>
      </c>
      <c r="C1128">
        <v>4460.59</v>
      </c>
      <c r="D1128">
        <v>4460.32</v>
      </c>
      <c r="E1128">
        <v>4346.82</v>
      </c>
      <c r="F1128">
        <v>216.08500000000001</v>
      </c>
      <c r="G1128">
        <v>292.678</v>
      </c>
      <c r="H1128">
        <v>74.4298</v>
      </c>
      <c r="I1128">
        <v>65.860200000000006</v>
      </c>
      <c r="J1128">
        <v>123.06100000000001</v>
      </c>
      <c r="K1128">
        <v>3815.71</v>
      </c>
      <c r="L1128">
        <v>0.162355</v>
      </c>
      <c r="M1128">
        <v>0.83652599999999999</v>
      </c>
      <c r="N1128">
        <v>0</v>
      </c>
      <c r="O1128" t="s">
        <v>42</v>
      </c>
    </row>
    <row r="1129" spans="1:15" x14ac:dyDescent="0.25">
      <c r="A1129" t="s">
        <v>153</v>
      </c>
      <c r="B1129">
        <v>4610.21</v>
      </c>
      <c r="C1129">
        <v>4511.2299999999996</v>
      </c>
      <c r="D1129">
        <v>4510.9399999999996</v>
      </c>
      <c r="E1129">
        <v>4396.6899999999996</v>
      </c>
      <c r="F1129">
        <v>217.803</v>
      </c>
      <c r="G1129">
        <v>299.75799999999998</v>
      </c>
      <c r="H1129">
        <v>75.416899999999998</v>
      </c>
      <c r="I1129">
        <v>68.539699999999996</v>
      </c>
      <c r="J1129">
        <v>126.68600000000001</v>
      </c>
      <c r="K1129">
        <v>3856.3</v>
      </c>
      <c r="L1129">
        <v>0.14721799999999999</v>
      </c>
      <c r="M1129">
        <v>0.83692299999999997</v>
      </c>
      <c r="N1129">
        <v>0</v>
      </c>
      <c r="O1129" t="s">
        <v>42</v>
      </c>
    </row>
    <row r="1130" spans="1:15" x14ac:dyDescent="0.25">
      <c r="A1130" t="s">
        <v>153</v>
      </c>
      <c r="B1130">
        <v>4547.0200000000004</v>
      </c>
      <c r="C1130">
        <v>4450.0200000000004</v>
      </c>
      <c r="D1130">
        <v>4449.74</v>
      </c>
      <c r="E1130">
        <v>4337.51</v>
      </c>
      <c r="F1130">
        <v>215.904</v>
      </c>
      <c r="G1130">
        <v>294.24</v>
      </c>
      <c r="H1130">
        <v>74.534300000000002</v>
      </c>
      <c r="I1130">
        <v>66.566500000000005</v>
      </c>
      <c r="J1130">
        <v>124.06699999999999</v>
      </c>
      <c r="K1130">
        <v>3804.8</v>
      </c>
      <c r="L1130">
        <v>0.178455</v>
      </c>
      <c r="M1130">
        <v>0.83644799999999997</v>
      </c>
      <c r="N1130">
        <v>0</v>
      </c>
      <c r="O1130" t="s">
        <v>42</v>
      </c>
    </row>
    <row r="1131" spans="1:15" x14ac:dyDescent="0.25">
      <c r="A1131" t="s">
        <v>153</v>
      </c>
      <c r="B1131">
        <v>4540.54</v>
      </c>
      <c r="C1131">
        <v>4433.49</v>
      </c>
      <c r="D1131">
        <v>4433.2</v>
      </c>
      <c r="E1131">
        <v>4320.54</v>
      </c>
      <c r="F1131">
        <v>215.27500000000001</v>
      </c>
      <c r="G1131">
        <v>290.76900000000001</v>
      </c>
      <c r="H1131">
        <v>74.187700000000007</v>
      </c>
      <c r="I1131">
        <v>65.096500000000006</v>
      </c>
      <c r="J1131">
        <v>122.34699999999999</v>
      </c>
      <c r="K1131">
        <v>3791.99</v>
      </c>
      <c r="L1131">
        <v>0.148089</v>
      </c>
      <c r="M1131">
        <v>0.83703099999999997</v>
      </c>
      <c r="N1131">
        <v>0</v>
      </c>
      <c r="O1131" t="s">
        <v>42</v>
      </c>
    </row>
    <row r="1132" spans="1:15" x14ac:dyDescent="0.25">
      <c r="A1132" t="s">
        <v>153</v>
      </c>
      <c r="B1132">
        <v>4600.66</v>
      </c>
      <c r="C1132">
        <v>4496.8900000000003</v>
      </c>
      <c r="D1132">
        <v>4496.6000000000004</v>
      </c>
      <c r="E1132">
        <v>4382.3100000000004</v>
      </c>
      <c r="F1132">
        <v>219.404</v>
      </c>
      <c r="G1132">
        <v>297.08100000000002</v>
      </c>
      <c r="H1132">
        <v>74.980999999999995</v>
      </c>
      <c r="I1132">
        <v>67.709599999999995</v>
      </c>
      <c r="J1132">
        <v>125.21</v>
      </c>
      <c r="K1132">
        <v>3843.14</v>
      </c>
      <c r="L1132">
        <v>0.16819100000000001</v>
      </c>
      <c r="M1132">
        <v>0.83699000000000001</v>
      </c>
      <c r="N1132">
        <v>0</v>
      </c>
      <c r="O1132" t="s">
        <v>42</v>
      </c>
    </row>
    <row r="1133" spans="1:15" x14ac:dyDescent="0.25">
      <c r="A1133" t="s">
        <v>153</v>
      </c>
      <c r="B1133">
        <v>4593.7299999999996</v>
      </c>
      <c r="C1133">
        <v>4488.97</v>
      </c>
      <c r="D1133">
        <v>4488.67</v>
      </c>
      <c r="E1133">
        <v>4373.24</v>
      </c>
      <c r="F1133">
        <v>218.89500000000001</v>
      </c>
      <c r="G1133">
        <v>294.14600000000002</v>
      </c>
      <c r="H1133">
        <v>74.585400000000007</v>
      </c>
      <c r="I1133">
        <v>66.325599999999994</v>
      </c>
      <c r="J1133">
        <v>123.96</v>
      </c>
      <c r="K1133">
        <v>3837.77</v>
      </c>
      <c r="L1133">
        <v>0.15779599999999999</v>
      </c>
      <c r="M1133">
        <v>0.83704500000000004</v>
      </c>
      <c r="N1133">
        <v>0</v>
      </c>
      <c r="O1133" t="s">
        <v>42</v>
      </c>
    </row>
    <row r="1134" spans="1:15" x14ac:dyDescent="0.25">
      <c r="A1134" t="s">
        <v>153</v>
      </c>
      <c r="B1134">
        <v>4617.07</v>
      </c>
      <c r="C1134">
        <v>4518.75</v>
      </c>
      <c r="D1134">
        <v>4518.45</v>
      </c>
      <c r="E1134">
        <v>4402.1000000000004</v>
      </c>
      <c r="F1134">
        <v>218.751</v>
      </c>
      <c r="G1134">
        <v>297.17700000000002</v>
      </c>
      <c r="H1134">
        <v>75.2577</v>
      </c>
      <c r="I1134">
        <v>67.194299999999998</v>
      </c>
      <c r="J1134">
        <v>125.298</v>
      </c>
      <c r="K1134">
        <v>3863.76</v>
      </c>
      <c r="L1134">
        <v>0.16146199999999999</v>
      </c>
      <c r="M1134">
        <v>0.83699999999999997</v>
      </c>
      <c r="N1134">
        <v>0</v>
      </c>
      <c r="O1134" t="s">
        <v>42</v>
      </c>
    </row>
    <row r="1135" spans="1:15" x14ac:dyDescent="0.25">
      <c r="A1135" t="s">
        <v>153</v>
      </c>
      <c r="B1135">
        <v>4634.5200000000004</v>
      </c>
      <c r="C1135">
        <v>4534.91</v>
      </c>
      <c r="D1135">
        <v>4534.6000000000004</v>
      </c>
      <c r="E1135">
        <v>4417.25</v>
      </c>
      <c r="F1135">
        <v>221.80600000000001</v>
      </c>
      <c r="G1135">
        <v>298.755</v>
      </c>
      <c r="H1135">
        <v>75.830299999999994</v>
      </c>
      <c r="I1135">
        <v>67.812799999999996</v>
      </c>
      <c r="J1135">
        <v>125.369</v>
      </c>
      <c r="K1135">
        <v>3874.01</v>
      </c>
      <c r="L1135">
        <v>0.147231</v>
      </c>
      <c r="M1135">
        <v>0.834619</v>
      </c>
      <c r="N1135">
        <v>0</v>
      </c>
      <c r="O1135" t="s">
        <v>42</v>
      </c>
    </row>
    <row r="1136" spans="1:15" x14ac:dyDescent="0.25">
      <c r="A1136" t="s">
        <v>153</v>
      </c>
      <c r="B1136">
        <v>4620.42</v>
      </c>
      <c r="C1136">
        <v>4498.4799999999996</v>
      </c>
      <c r="D1136">
        <v>4498.1899999999996</v>
      </c>
      <c r="E1136">
        <v>4380.71</v>
      </c>
      <c r="F1136">
        <v>218.124</v>
      </c>
      <c r="G1136">
        <v>295.745</v>
      </c>
      <c r="H1136">
        <v>74.955799999999996</v>
      </c>
      <c r="I1136">
        <v>66.546499999999995</v>
      </c>
      <c r="J1136">
        <v>124.96299999999999</v>
      </c>
      <c r="K1136">
        <v>3844.45</v>
      </c>
      <c r="L1136">
        <v>0.15001999999999999</v>
      </c>
      <c r="M1136">
        <v>0.83673299999999995</v>
      </c>
      <c r="N1136">
        <v>0</v>
      </c>
      <c r="O1136" t="s">
        <v>42</v>
      </c>
    </row>
    <row r="1137" spans="1:15" x14ac:dyDescent="0.25">
      <c r="A1137" t="s">
        <v>153</v>
      </c>
      <c r="B1137">
        <v>4597.1000000000004</v>
      </c>
      <c r="C1137">
        <v>4490.3599999999997</v>
      </c>
      <c r="D1137">
        <v>4490.0600000000004</v>
      </c>
      <c r="E1137">
        <v>4372.58</v>
      </c>
      <c r="F1137">
        <v>218.767</v>
      </c>
      <c r="G1137">
        <v>295.79300000000001</v>
      </c>
      <c r="H1137">
        <v>74.530500000000004</v>
      </c>
      <c r="I1137">
        <v>66.822800000000001</v>
      </c>
      <c r="J1137">
        <v>125.036</v>
      </c>
      <c r="K1137">
        <v>3835.48</v>
      </c>
      <c r="L1137">
        <v>0.17847399999999999</v>
      </c>
      <c r="M1137">
        <v>0.83695799999999998</v>
      </c>
      <c r="N1137">
        <v>0</v>
      </c>
      <c r="O1137" t="s">
        <v>42</v>
      </c>
    </row>
    <row r="1138" spans="1:15" x14ac:dyDescent="0.25">
      <c r="A1138" t="s">
        <v>153</v>
      </c>
      <c r="B1138">
        <v>4528.6400000000003</v>
      </c>
      <c r="C1138">
        <v>4422.8</v>
      </c>
      <c r="D1138">
        <v>4422.51</v>
      </c>
      <c r="E1138">
        <v>4307.54</v>
      </c>
      <c r="F1138">
        <v>213.41900000000001</v>
      </c>
      <c r="G1138">
        <v>291.23099999999999</v>
      </c>
      <c r="H1138">
        <v>73.624200000000002</v>
      </c>
      <c r="I1138">
        <v>65.622600000000006</v>
      </c>
      <c r="J1138">
        <v>122.988</v>
      </c>
      <c r="K1138">
        <v>3780.68</v>
      </c>
      <c r="L1138">
        <v>0.17410900000000001</v>
      </c>
      <c r="M1138">
        <v>0.83694800000000003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4559.5200000000004</v>
      </c>
      <c r="C1139">
        <v>4452.6000000000004</v>
      </c>
      <c r="D1139">
        <v>4452.32</v>
      </c>
      <c r="E1139">
        <v>4336.7</v>
      </c>
      <c r="F1139">
        <v>215.25800000000001</v>
      </c>
      <c r="G1139">
        <v>291.964</v>
      </c>
      <c r="H1139">
        <v>73.537999999999997</v>
      </c>
      <c r="I1139">
        <v>66.142099999999999</v>
      </c>
      <c r="J1139">
        <v>123.36199999999999</v>
      </c>
      <c r="K1139">
        <v>3807.4</v>
      </c>
      <c r="L1139">
        <v>0.178454</v>
      </c>
      <c r="M1139">
        <v>0.83682599999999996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4541.3500000000004</v>
      </c>
      <c r="C1140">
        <v>4433.82</v>
      </c>
      <c r="D1140">
        <v>4433.53</v>
      </c>
      <c r="E1140">
        <v>4320.22</v>
      </c>
      <c r="F1140">
        <v>213.03800000000001</v>
      </c>
      <c r="G1140">
        <v>291.07299999999998</v>
      </c>
      <c r="H1140">
        <v>73.7881</v>
      </c>
      <c r="I1140">
        <v>65.189800000000005</v>
      </c>
      <c r="J1140">
        <v>122.866</v>
      </c>
      <c r="K1140">
        <v>3793.78</v>
      </c>
      <c r="L1140">
        <v>0.149899</v>
      </c>
      <c r="M1140">
        <v>0.83703799999999995</v>
      </c>
      <c r="N1140">
        <v>0</v>
      </c>
      <c r="O1140" t="s">
        <v>42</v>
      </c>
    </row>
    <row r="1141" spans="1:15" x14ac:dyDescent="0.25">
      <c r="A1141" t="s">
        <v>153</v>
      </c>
      <c r="B1141">
        <v>4566.2700000000004</v>
      </c>
      <c r="C1141">
        <v>4465.62</v>
      </c>
      <c r="D1141">
        <v>4465.32</v>
      </c>
      <c r="E1141">
        <v>4349.7299999999996</v>
      </c>
      <c r="F1141">
        <v>217.096</v>
      </c>
      <c r="G1141">
        <v>293.13900000000001</v>
      </c>
      <c r="H1141">
        <v>74.334800000000001</v>
      </c>
      <c r="I1141">
        <v>65.720500000000001</v>
      </c>
      <c r="J1141">
        <v>123.88500000000001</v>
      </c>
      <c r="K1141">
        <v>3817.17</v>
      </c>
      <c r="L1141">
        <v>0.14766899999999999</v>
      </c>
      <c r="M1141">
        <v>0.83699699999999999</v>
      </c>
      <c r="N1141">
        <v>0</v>
      </c>
      <c r="O1141" t="s">
        <v>42</v>
      </c>
    </row>
    <row r="1142" spans="1:15" x14ac:dyDescent="0.25">
      <c r="A1142" t="s">
        <v>153</v>
      </c>
      <c r="B1142">
        <v>4558.8</v>
      </c>
      <c r="C1142">
        <v>4457.59</v>
      </c>
      <c r="D1142">
        <v>4457.28</v>
      </c>
      <c r="E1142">
        <v>4341.5</v>
      </c>
      <c r="F1142">
        <v>217.196</v>
      </c>
      <c r="G1142">
        <v>292.33499999999998</v>
      </c>
      <c r="H1142">
        <v>73.859800000000007</v>
      </c>
      <c r="I1142">
        <v>65.803100000000001</v>
      </c>
      <c r="J1142">
        <v>123.431</v>
      </c>
      <c r="K1142">
        <v>3809.77</v>
      </c>
      <c r="L1142">
        <v>0.178455</v>
      </c>
      <c r="M1142">
        <v>0.83702299999999996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4576.54</v>
      </c>
      <c r="C1143">
        <v>4468.49</v>
      </c>
      <c r="D1143">
        <v>4468.2</v>
      </c>
      <c r="E1143">
        <v>4352.58</v>
      </c>
      <c r="F1143">
        <v>216.649</v>
      </c>
      <c r="G1143">
        <v>293.61700000000002</v>
      </c>
      <c r="H1143">
        <v>73.6614</v>
      </c>
      <c r="I1143">
        <v>66.476500000000001</v>
      </c>
      <c r="J1143">
        <v>124.34</v>
      </c>
      <c r="K1143">
        <v>3820.08</v>
      </c>
      <c r="L1143">
        <v>0.178454</v>
      </c>
      <c r="M1143">
        <v>0.86602900000000005</v>
      </c>
      <c r="N1143">
        <v>0</v>
      </c>
      <c r="O1143" t="s">
        <v>42</v>
      </c>
    </row>
    <row r="1144" spans="1:15" x14ac:dyDescent="0.25">
      <c r="A1144" t="s">
        <v>153</v>
      </c>
      <c r="B1144">
        <v>4609.47</v>
      </c>
      <c r="C1144">
        <v>4507.76</v>
      </c>
      <c r="D1144">
        <v>4507.45</v>
      </c>
      <c r="E1144">
        <v>4390.1499999999996</v>
      </c>
      <c r="F1144">
        <v>216.262</v>
      </c>
      <c r="G1144">
        <v>297.49700000000001</v>
      </c>
      <c r="H1144">
        <v>74.757800000000003</v>
      </c>
      <c r="I1144">
        <v>67.38</v>
      </c>
      <c r="J1144">
        <v>126.1</v>
      </c>
      <c r="K1144">
        <v>3853.93</v>
      </c>
      <c r="L1144">
        <v>0.14934</v>
      </c>
      <c r="M1144">
        <v>0.83704400000000001</v>
      </c>
      <c r="N1144">
        <v>0</v>
      </c>
      <c r="O1144" t="s">
        <v>42</v>
      </c>
    </row>
    <row r="1145" spans="1:15" x14ac:dyDescent="0.25">
      <c r="A1145" t="s">
        <v>153</v>
      </c>
      <c r="B1145">
        <v>4567.46</v>
      </c>
      <c r="C1145">
        <v>4467.6000000000004</v>
      </c>
      <c r="D1145">
        <v>4467.3100000000004</v>
      </c>
      <c r="E1145">
        <v>4351.42</v>
      </c>
      <c r="F1145">
        <v>214.261</v>
      </c>
      <c r="G1145">
        <v>294.09399999999999</v>
      </c>
      <c r="H1145">
        <v>73.632099999999994</v>
      </c>
      <c r="I1145">
        <v>66.945499999999996</v>
      </c>
      <c r="J1145">
        <v>124.474</v>
      </c>
      <c r="K1145">
        <v>3820.65</v>
      </c>
      <c r="L1145">
        <v>0.152225</v>
      </c>
      <c r="M1145">
        <v>0.83556200000000003</v>
      </c>
      <c r="N1145">
        <v>0</v>
      </c>
      <c r="O1145" t="s">
        <v>42</v>
      </c>
    </row>
    <row r="1146" spans="1:15" x14ac:dyDescent="0.25">
      <c r="A1146" t="s">
        <v>153</v>
      </c>
      <c r="B1146">
        <v>4545.21</v>
      </c>
      <c r="C1146">
        <v>4436.22</v>
      </c>
      <c r="D1146">
        <v>4435.92</v>
      </c>
      <c r="E1146">
        <v>4320.57</v>
      </c>
      <c r="F1146">
        <v>213.62899999999999</v>
      </c>
      <c r="G1146">
        <v>289.74700000000001</v>
      </c>
      <c r="H1146">
        <v>73.353399999999993</v>
      </c>
      <c r="I1146">
        <v>65.106200000000001</v>
      </c>
      <c r="J1146">
        <v>122.30500000000001</v>
      </c>
      <c r="K1146">
        <v>3794.99</v>
      </c>
      <c r="L1146">
        <v>0.164271</v>
      </c>
      <c r="M1146">
        <v>0.83705099999999999</v>
      </c>
      <c r="N1146">
        <v>0</v>
      </c>
      <c r="O1146" t="s">
        <v>42</v>
      </c>
    </row>
    <row r="1147" spans="1:15" x14ac:dyDescent="0.25">
      <c r="A1147" t="s">
        <v>153</v>
      </c>
      <c r="B1147">
        <v>4621.8100000000004</v>
      </c>
      <c r="C1147">
        <v>4523.57</v>
      </c>
      <c r="D1147">
        <v>4523.26</v>
      </c>
      <c r="E1147">
        <v>4405.53</v>
      </c>
      <c r="F1147">
        <v>220.15199999999999</v>
      </c>
      <c r="G1147">
        <v>299.416</v>
      </c>
      <c r="H1147">
        <v>75.296700000000001</v>
      </c>
      <c r="I1147">
        <v>68.291899999999998</v>
      </c>
      <c r="J1147">
        <v>126.453</v>
      </c>
      <c r="K1147">
        <v>3863.36</v>
      </c>
      <c r="L1147">
        <v>0.16312299999999999</v>
      </c>
      <c r="M1147">
        <v>0.837009</v>
      </c>
      <c r="N1147">
        <v>0</v>
      </c>
      <c r="O1147" t="s">
        <v>42</v>
      </c>
    </row>
    <row r="1148" spans="1:15" x14ac:dyDescent="0.25">
      <c r="A1148" t="s">
        <v>153</v>
      </c>
      <c r="B1148">
        <v>4607.84</v>
      </c>
      <c r="C1148">
        <v>4502.3999999999996</v>
      </c>
      <c r="D1148">
        <v>4502.09</v>
      </c>
      <c r="E1148">
        <v>4385.55</v>
      </c>
      <c r="F1148">
        <v>216.423</v>
      </c>
      <c r="G1148">
        <v>295.35700000000003</v>
      </c>
      <c r="H1148">
        <v>74.822999999999993</v>
      </c>
      <c r="I1148">
        <v>66.847099999999998</v>
      </c>
      <c r="J1148">
        <v>124.32599999999999</v>
      </c>
      <c r="K1148">
        <v>3851.26</v>
      </c>
      <c r="L1148">
        <v>0.14710300000000001</v>
      </c>
      <c r="M1148">
        <v>0.836503</v>
      </c>
      <c r="N1148">
        <v>0</v>
      </c>
      <c r="O1148" t="s">
        <v>42</v>
      </c>
    </row>
    <row r="1149" spans="1:15" x14ac:dyDescent="0.25">
      <c r="A1149" t="s">
        <v>153</v>
      </c>
      <c r="B1149">
        <v>4575.5</v>
      </c>
      <c r="C1149">
        <v>4478.25</v>
      </c>
      <c r="D1149">
        <v>4477.95</v>
      </c>
      <c r="E1149">
        <v>4361.45</v>
      </c>
      <c r="F1149">
        <v>217.011</v>
      </c>
      <c r="G1149">
        <v>293.745</v>
      </c>
      <c r="H1149">
        <v>74.494200000000006</v>
      </c>
      <c r="I1149">
        <v>65.969800000000006</v>
      </c>
      <c r="J1149">
        <v>124.021</v>
      </c>
      <c r="K1149">
        <v>3828.51</v>
      </c>
      <c r="L1149">
        <v>0.17847399999999999</v>
      </c>
      <c r="M1149">
        <v>0.83693099999999998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4630.5</v>
      </c>
      <c r="C1150">
        <v>4524.22</v>
      </c>
      <c r="D1150">
        <v>4523.92</v>
      </c>
      <c r="E1150">
        <v>4405.74</v>
      </c>
      <c r="F1150">
        <v>220.04599999999999</v>
      </c>
      <c r="G1150">
        <v>296.55799999999999</v>
      </c>
      <c r="H1150">
        <v>75.126099999999994</v>
      </c>
      <c r="I1150">
        <v>66.913899999999998</v>
      </c>
      <c r="J1150">
        <v>125.102</v>
      </c>
      <c r="K1150">
        <v>3866.7</v>
      </c>
      <c r="L1150">
        <v>0.14935799999999999</v>
      </c>
      <c r="M1150">
        <v>0.83701999999999999</v>
      </c>
      <c r="N1150">
        <v>0</v>
      </c>
      <c r="O1150" t="s">
        <v>42</v>
      </c>
    </row>
    <row r="1151" spans="1:15" x14ac:dyDescent="0.25">
      <c r="A1151" t="s">
        <v>153</v>
      </c>
      <c r="B1151">
        <v>4576.2</v>
      </c>
      <c r="C1151">
        <v>4472.45</v>
      </c>
      <c r="D1151">
        <v>4472.1499999999996</v>
      </c>
      <c r="E1151">
        <v>4357.8100000000004</v>
      </c>
      <c r="F1151">
        <v>214.64400000000001</v>
      </c>
      <c r="G1151">
        <v>295.07900000000001</v>
      </c>
      <c r="H1151">
        <v>74.156400000000005</v>
      </c>
      <c r="I1151">
        <v>66.9315</v>
      </c>
      <c r="J1151">
        <v>124.88500000000001</v>
      </c>
      <c r="K1151">
        <v>3825.63</v>
      </c>
      <c r="L1151">
        <v>0.17846300000000001</v>
      </c>
      <c r="M1151">
        <v>0.83704900000000004</v>
      </c>
      <c r="N1151">
        <v>0</v>
      </c>
      <c r="O1151" t="s">
        <v>42</v>
      </c>
    </row>
    <row r="1152" spans="1:15" x14ac:dyDescent="0.25">
      <c r="A1152" t="s">
        <v>153</v>
      </c>
      <c r="B1152">
        <v>4571.71</v>
      </c>
      <c r="C1152">
        <v>4466.4799999999996</v>
      </c>
      <c r="D1152">
        <v>4466.18</v>
      </c>
      <c r="E1152">
        <v>4349.7700000000004</v>
      </c>
      <c r="F1152">
        <v>217.655</v>
      </c>
      <c r="G1152">
        <v>293.44499999999999</v>
      </c>
      <c r="H1152">
        <v>74.418300000000002</v>
      </c>
      <c r="I1152">
        <v>65.953400000000002</v>
      </c>
      <c r="J1152">
        <v>123.825</v>
      </c>
      <c r="K1152">
        <v>3816.07</v>
      </c>
      <c r="L1152">
        <v>0.14733299999999999</v>
      </c>
      <c r="M1152">
        <v>0.83705300000000005</v>
      </c>
      <c r="N1152">
        <v>0</v>
      </c>
      <c r="O1152" t="s">
        <v>42</v>
      </c>
    </row>
    <row r="1153" spans="1:15" x14ac:dyDescent="0.25">
      <c r="A1153" t="s">
        <v>153</v>
      </c>
      <c r="B1153">
        <v>4547.83</v>
      </c>
      <c r="C1153">
        <v>4449.13</v>
      </c>
      <c r="D1153">
        <v>4448.84</v>
      </c>
      <c r="E1153">
        <v>4334.5600000000004</v>
      </c>
      <c r="F1153">
        <v>213.85599999999999</v>
      </c>
      <c r="G1153">
        <v>290.69499999999999</v>
      </c>
      <c r="H1153">
        <v>73.884200000000007</v>
      </c>
      <c r="I1153">
        <v>64.975700000000003</v>
      </c>
      <c r="J1153">
        <v>122.619</v>
      </c>
      <c r="K1153">
        <v>3807.61</v>
      </c>
      <c r="L1153">
        <v>0.152893</v>
      </c>
      <c r="M1153">
        <v>0.83704699999999999</v>
      </c>
      <c r="N1153">
        <v>0</v>
      </c>
      <c r="O1153" t="s">
        <v>42</v>
      </c>
    </row>
    <row r="1154" spans="1:15" x14ac:dyDescent="0.25">
      <c r="A1154" t="s">
        <v>153</v>
      </c>
      <c r="B1154">
        <v>4618.2299999999996</v>
      </c>
      <c r="C1154">
        <v>4516.8999999999996</v>
      </c>
      <c r="D1154">
        <v>4516.59</v>
      </c>
      <c r="E1154">
        <v>4398.05</v>
      </c>
      <c r="F1154">
        <v>218.16800000000001</v>
      </c>
      <c r="G1154">
        <v>296.65499999999997</v>
      </c>
      <c r="H1154">
        <v>75.5411</v>
      </c>
      <c r="I1154">
        <v>66.372200000000007</v>
      </c>
      <c r="J1154">
        <v>125.157</v>
      </c>
      <c r="K1154">
        <v>3860.42</v>
      </c>
      <c r="L1154">
        <v>0.156805</v>
      </c>
      <c r="M1154">
        <v>0.83691800000000005</v>
      </c>
      <c r="N1154">
        <v>0</v>
      </c>
      <c r="O1154" t="s">
        <v>42</v>
      </c>
    </row>
    <row r="1155" spans="1:15" x14ac:dyDescent="0.25">
      <c r="A1155" t="s">
        <v>153</v>
      </c>
      <c r="B1155">
        <v>4548.3100000000004</v>
      </c>
      <c r="C1155">
        <v>4436.29</v>
      </c>
      <c r="D1155">
        <v>4436.01</v>
      </c>
      <c r="E1155">
        <v>4321.6899999999996</v>
      </c>
      <c r="F1155">
        <v>212.887</v>
      </c>
      <c r="G1155">
        <v>290.916</v>
      </c>
      <c r="H1155">
        <v>73.614800000000002</v>
      </c>
      <c r="I1155">
        <v>65.587100000000007</v>
      </c>
      <c r="J1155">
        <v>122.69799999999999</v>
      </c>
      <c r="K1155">
        <v>3795.54</v>
      </c>
      <c r="L1155">
        <v>0.17846100000000001</v>
      </c>
      <c r="M1155">
        <v>0.83525099999999997</v>
      </c>
      <c r="N1155">
        <v>0</v>
      </c>
      <c r="O1155" t="s">
        <v>42</v>
      </c>
    </row>
    <row r="1156" spans="1:15" x14ac:dyDescent="0.25">
      <c r="A1156" t="s">
        <v>153</v>
      </c>
      <c r="B1156">
        <v>4577.1099999999997</v>
      </c>
      <c r="C1156">
        <v>4479.18</v>
      </c>
      <c r="D1156">
        <v>4478.8999999999996</v>
      </c>
      <c r="E1156">
        <v>4364.7</v>
      </c>
      <c r="F1156">
        <v>215.23699999999999</v>
      </c>
      <c r="G1156">
        <v>296.11399999999998</v>
      </c>
      <c r="H1156">
        <v>74.112300000000005</v>
      </c>
      <c r="I1156">
        <v>67.365899999999996</v>
      </c>
      <c r="J1156">
        <v>125.346</v>
      </c>
      <c r="K1156">
        <v>3830.97</v>
      </c>
      <c r="L1156">
        <v>0.14712900000000001</v>
      </c>
      <c r="M1156">
        <v>0.83699699999999999</v>
      </c>
      <c r="N1156">
        <v>0</v>
      </c>
      <c r="O1156" t="s">
        <v>42</v>
      </c>
    </row>
    <row r="1157" spans="1:15" x14ac:dyDescent="0.25">
      <c r="A1157" t="s">
        <v>153</v>
      </c>
      <c r="B1157">
        <v>4569.57</v>
      </c>
      <c r="C1157">
        <v>4466.7</v>
      </c>
      <c r="D1157">
        <v>4466.3900000000003</v>
      </c>
      <c r="E1157">
        <v>4350.38</v>
      </c>
      <c r="F1157">
        <v>216.21899999999999</v>
      </c>
      <c r="G1157">
        <v>291.24</v>
      </c>
      <c r="H1157">
        <v>74.330500000000001</v>
      </c>
      <c r="I1157">
        <v>64.915800000000004</v>
      </c>
      <c r="J1157">
        <v>122.80200000000001</v>
      </c>
      <c r="K1157">
        <v>3820.56</v>
      </c>
      <c r="L1157">
        <v>0.150507</v>
      </c>
      <c r="M1157">
        <v>0.83589000000000002</v>
      </c>
      <c r="N1157">
        <v>0</v>
      </c>
      <c r="O1157" t="s">
        <v>42</v>
      </c>
    </row>
    <row r="1158" spans="1:15" x14ac:dyDescent="0.25">
      <c r="A1158" t="s">
        <v>153</v>
      </c>
      <c r="B1158">
        <v>4615.24</v>
      </c>
      <c r="C1158">
        <v>4507.51</v>
      </c>
      <c r="D1158">
        <v>4507.21</v>
      </c>
      <c r="E1158">
        <v>4389.8900000000003</v>
      </c>
      <c r="F1158">
        <v>218</v>
      </c>
      <c r="G1158">
        <v>295.61099999999999</v>
      </c>
      <c r="H1158">
        <v>75.2958</v>
      </c>
      <c r="I1158">
        <v>66.294600000000003</v>
      </c>
      <c r="J1158">
        <v>124.479</v>
      </c>
      <c r="K1158">
        <v>3853.64</v>
      </c>
      <c r="L1158">
        <v>0.14830499999999999</v>
      </c>
      <c r="M1158">
        <v>0.83686000000000005</v>
      </c>
      <c r="N1158">
        <v>0</v>
      </c>
      <c r="O1158" t="s">
        <v>42</v>
      </c>
    </row>
    <row r="1159" spans="1:15" x14ac:dyDescent="0.25">
      <c r="A1159" t="s">
        <v>153</v>
      </c>
      <c r="B1159">
        <v>4565.0200000000004</v>
      </c>
      <c r="C1159">
        <v>4460.3500000000004</v>
      </c>
      <c r="D1159">
        <v>4460.07</v>
      </c>
      <c r="E1159">
        <v>4345.4799999999996</v>
      </c>
      <c r="F1159">
        <v>216.482</v>
      </c>
      <c r="G1159">
        <v>291.86399999999998</v>
      </c>
      <c r="H1159">
        <v>74.069900000000004</v>
      </c>
      <c r="I1159">
        <v>65.589399999999998</v>
      </c>
      <c r="J1159">
        <v>123.19499999999999</v>
      </c>
      <c r="K1159">
        <v>3814.58</v>
      </c>
      <c r="L1159">
        <v>0.178455</v>
      </c>
      <c r="M1159">
        <v>0.83694999999999997</v>
      </c>
      <c r="N1159">
        <v>0</v>
      </c>
      <c r="O1159" t="s">
        <v>42</v>
      </c>
    </row>
    <row r="1160" spans="1:15" x14ac:dyDescent="0.25">
      <c r="A1160" t="s">
        <v>153</v>
      </c>
      <c r="B1160">
        <v>4675.2299999999996</v>
      </c>
      <c r="C1160">
        <v>4569.12</v>
      </c>
      <c r="D1160">
        <v>4568.82</v>
      </c>
      <c r="E1160">
        <v>4449.63</v>
      </c>
      <c r="F1160">
        <v>222.143</v>
      </c>
      <c r="G1160">
        <v>301.58100000000002</v>
      </c>
      <c r="H1160">
        <v>76.766999999999996</v>
      </c>
      <c r="I1160">
        <v>68.124499999999998</v>
      </c>
      <c r="J1160">
        <v>126.93899999999999</v>
      </c>
      <c r="K1160">
        <v>3902.78</v>
      </c>
      <c r="L1160">
        <v>0.178455</v>
      </c>
      <c r="M1160">
        <v>0.83624299999999996</v>
      </c>
      <c r="N1160">
        <v>0</v>
      </c>
      <c r="O1160" t="s">
        <v>42</v>
      </c>
    </row>
    <row r="1161" spans="1:15" x14ac:dyDescent="0.25">
      <c r="A1161" t="s">
        <v>153</v>
      </c>
      <c r="B1161">
        <v>4600.8599999999997</v>
      </c>
      <c r="C1161">
        <v>4504.67</v>
      </c>
      <c r="D1161">
        <v>4504.37</v>
      </c>
      <c r="E1161">
        <v>4386.45</v>
      </c>
      <c r="F1161">
        <v>220.09100000000001</v>
      </c>
      <c r="G1161">
        <v>295.923</v>
      </c>
      <c r="H1161">
        <v>75.134500000000003</v>
      </c>
      <c r="I1161">
        <v>66.779499999999999</v>
      </c>
      <c r="J1161">
        <v>124.657</v>
      </c>
      <c r="K1161">
        <v>3847.65</v>
      </c>
      <c r="L1161">
        <v>0.15070800000000001</v>
      </c>
      <c r="M1161">
        <v>0.85342700000000005</v>
      </c>
      <c r="N1161">
        <v>0</v>
      </c>
      <c r="O1161" t="s">
        <v>42</v>
      </c>
    </row>
    <row r="1162" spans="1:15" x14ac:dyDescent="0.25">
      <c r="A1162" t="s">
        <v>153</v>
      </c>
      <c r="B1162">
        <v>4579.58</v>
      </c>
      <c r="C1162">
        <v>4477.34</v>
      </c>
      <c r="D1162">
        <v>4477.03</v>
      </c>
      <c r="E1162">
        <v>4361.28</v>
      </c>
      <c r="F1162">
        <v>216.114</v>
      </c>
      <c r="G1162">
        <v>293.95499999999998</v>
      </c>
      <c r="H1162">
        <v>74.634299999999996</v>
      </c>
      <c r="I1162">
        <v>66.184899999999999</v>
      </c>
      <c r="J1162">
        <v>124.045</v>
      </c>
      <c r="K1162">
        <v>3828.71</v>
      </c>
      <c r="L1162">
        <v>0.178456</v>
      </c>
      <c r="M1162">
        <v>0.83698499999999998</v>
      </c>
      <c r="N1162">
        <v>0</v>
      </c>
      <c r="O1162" t="s">
        <v>42</v>
      </c>
    </row>
    <row r="1163" spans="1:15" x14ac:dyDescent="0.25">
      <c r="A1163" t="s">
        <v>153</v>
      </c>
      <c r="B1163">
        <v>4562.38</v>
      </c>
      <c r="C1163">
        <v>4459.07</v>
      </c>
      <c r="D1163">
        <v>4458.78</v>
      </c>
      <c r="E1163">
        <v>4345.45</v>
      </c>
      <c r="F1163">
        <v>212.01</v>
      </c>
      <c r="G1163">
        <v>293.30599999999998</v>
      </c>
      <c r="H1163">
        <v>73.9054</v>
      </c>
      <c r="I1163">
        <v>66.275999999999996</v>
      </c>
      <c r="J1163">
        <v>123.864</v>
      </c>
      <c r="K1163">
        <v>3817.77</v>
      </c>
      <c r="L1163">
        <v>0.17564199999999999</v>
      </c>
      <c r="M1163">
        <v>0.83704699999999999</v>
      </c>
      <c r="N1163">
        <v>0</v>
      </c>
      <c r="O1163" t="s">
        <v>42</v>
      </c>
    </row>
    <row r="1164" spans="1:15" x14ac:dyDescent="0.25">
      <c r="A1164" t="s">
        <v>153</v>
      </c>
      <c r="B1164">
        <v>4535.1499999999996</v>
      </c>
      <c r="C1164">
        <v>4428.3999999999996</v>
      </c>
      <c r="D1164">
        <v>4428.1099999999997</v>
      </c>
      <c r="E1164">
        <v>4313.43</v>
      </c>
      <c r="F1164">
        <v>217.34100000000001</v>
      </c>
      <c r="G1164">
        <v>291.46300000000002</v>
      </c>
      <c r="H1164">
        <v>73.775000000000006</v>
      </c>
      <c r="I1164">
        <v>65.676599999999993</v>
      </c>
      <c r="J1164">
        <v>123.036</v>
      </c>
      <c r="K1164">
        <v>3782.25</v>
      </c>
      <c r="L1164">
        <v>0.178455</v>
      </c>
      <c r="M1164">
        <v>0.83085799999999999</v>
      </c>
      <c r="N1164">
        <v>0</v>
      </c>
      <c r="O1164" t="s">
        <v>42</v>
      </c>
    </row>
    <row r="1165" spans="1:15" x14ac:dyDescent="0.25">
      <c r="A1165" t="s">
        <v>153</v>
      </c>
      <c r="B1165">
        <v>4570.05</v>
      </c>
      <c r="C1165">
        <v>4470.3100000000004</v>
      </c>
      <c r="D1165">
        <v>4470.03</v>
      </c>
      <c r="E1165">
        <v>4355.37</v>
      </c>
      <c r="F1165">
        <v>216.69399999999999</v>
      </c>
      <c r="G1165">
        <v>295.334</v>
      </c>
      <c r="H1165">
        <v>74.387900000000002</v>
      </c>
      <c r="I1165">
        <v>66.795599999999993</v>
      </c>
      <c r="J1165">
        <v>124.84699999999999</v>
      </c>
      <c r="K1165">
        <v>3820.87</v>
      </c>
      <c r="L1165">
        <v>0.17852699999999999</v>
      </c>
      <c r="M1165">
        <v>0.83617200000000003</v>
      </c>
      <c r="N1165">
        <v>0</v>
      </c>
      <c r="O1165" t="s">
        <v>42</v>
      </c>
    </row>
    <row r="1166" spans="1:15" x14ac:dyDescent="0.25">
      <c r="A1166" t="s">
        <v>153</v>
      </c>
      <c r="B1166">
        <v>4601.76</v>
      </c>
      <c r="C1166">
        <v>4489.71</v>
      </c>
      <c r="D1166">
        <v>4489.41</v>
      </c>
      <c r="E1166">
        <v>4373.63</v>
      </c>
      <c r="F1166">
        <v>220.56299999999999</v>
      </c>
      <c r="G1166">
        <v>296.73899999999998</v>
      </c>
      <c r="H1166">
        <v>74.881799999999998</v>
      </c>
      <c r="I1166">
        <v>67.299099999999996</v>
      </c>
      <c r="J1166">
        <v>125.223</v>
      </c>
      <c r="K1166">
        <v>3833.71</v>
      </c>
      <c r="L1166">
        <v>0.16188900000000001</v>
      </c>
      <c r="M1166">
        <v>0.83652700000000002</v>
      </c>
      <c r="N1166">
        <v>0</v>
      </c>
      <c r="O1166" t="s">
        <v>42</v>
      </c>
    </row>
    <row r="1167" spans="1:15" x14ac:dyDescent="0.25">
      <c r="A1167" t="s">
        <v>153</v>
      </c>
      <c r="B1167">
        <v>4511.96</v>
      </c>
      <c r="C1167">
        <v>4404.63</v>
      </c>
      <c r="D1167">
        <v>4404.3500000000004</v>
      </c>
      <c r="E1167">
        <v>4291.74</v>
      </c>
      <c r="F1167">
        <v>214.09800000000001</v>
      </c>
      <c r="G1167">
        <v>289.09500000000003</v>
      </c>
      <c r="H1167">
        <v>73.236900000000006</v>
      </c>
      <c r="I1167">
        <v>64.603499999999997</v>
      </c>
      <c r="J1167">
        <v>122.396</v>
      </c>
      <c r="K1167">
        <v>3766.46</v>
      </c>
      <c r="L1167">
        <v>0.178456</v>
      </c>
      <c r="M1167">
        <v>0.83667100000000005</v>
      </c>
      <c r="N1167">
        <v>0</v>
      </c>
      <c r="O1167" t="s">
        <v>42</v>
      </c>
    </row>
    <row r="1168" spans="1:15" x14ac:dyDescent="0.25">
      <c r="A1168" t="s">
        <v>153</v>
      </c>
      <c r="B1168">
        <v>4542.62</v>
      </c>
      <c r="C1168">
        <v>4444.0200000000004</v>
      </c>
      <c r="D1168">
        <v>4443.75</v>
      </c>
      <c r="E1168">
        <v>4328.5600000000004</v>
      </c>
      <c r="F1168">
        <v>213.84200000000001</v>
      </c>
      <c r="G1168">
        <v>291.447</v>
      </c>
      <c r="H1168">
        <v>73.694900000000004</v>
      </c>
      <c r="I1168">
        <v>65.388599999999997</v>
      </c>
      <c r="J1168">
        <v>123.249</v>
      </c>
      <c r="K1168">
        <v>3801.12</v>
      </c>
      <c r="L1168">
        <v>0.15545100000000001</v>
      </c>
      <c r="M1168">
        <v>0.83704900000000004</v>
      </c>
      <c r="N1168">
        <v>0</v>
      </c>
      <c r="O1168" t="s">
        <v>42</v>
      </c>
    </row>
    <row r="1169" spans="1:25" x14ac:dyDescent="0.25">
      <c r="A1169" t="s">
        <v>153</v>
      </c>
      <c r="B1169">
        <v>4508.3999999999996</v>
      </c>
      <c r="C1169">
        <v>4410.55</v>
      </c>
      <c r="D1169">
        <v>4410.26</v>
      </c>
      <c r="E1169">
        <v>4297.72</v>
      </c>
      <c r="F1169">
        <v>214.56200000000001</v>
      </c>
      <c r="G1169">
        <v>290.08300000000003</v>
      </c>
      <c r="H1169">
        <v>73.462400000000002</v>
      </c>
      <c r="I1169">
        <v>65.064899999999994</v>
      </c>
      <c r="J1169">
        <v>122.584</v>
      </c>
      <c r="K1169">
        <v>3770.82</v>
      </c>
      <c r="L1169">
        <v>0.147729</v>
      </c>
      <c r="M1169">
        <v>0.83705099999999999</v>
      </c>
      <c r="N1169">
        <v>0</v>
      </c>
      <c r="O1169" t="s">
        <v>42</v>
      </c>
    </row>
    <row r="1170" spans="1:25" x14ac:dyDescent="0.25">
      <c r="A1170" t="s">
        <v>153</v>
      </c>
      <c r="B1170">
        <v>4568.84</v>
      </c>
      <c r="C1170">
        <v>4470.5</v>
      </c>
      <c r="D1170">
        <v>4470.21</v>
      </c>
      <c r="E1170">
        <v>4355.8900000000003</v>
      </c>
      <c r="F1170">
        <v>214.988</v>
      </c>
      <c r="G1170">
        <v>295.44799999999998</v>
      </c>
      <c r="H1170">
        <v>74.070099999999996</v>
      </c>
      <c r="I1170">
        <v>67.319199999999995</v>
      </c>
      <c r="J1170">
        <v>124.93</v>
      </c>
      <c r="K1170">
        <v>3823.11</v>
      </c>
      <c r="L1170">
        <v>0.14892900000000001</v>
      </c>
      <c r="M1170">
        <v>0.83599599999999996</v>
      </c>
      <c r="N1170">
        <v>0</v>
      </c>
      <c r="O1170" t="s">
        <v>42</v>
      </c>
    </row>
    <row r="1171" spans="1:25" x14ac:dyDescent="0.25">
      <c r="A1171" t="s">
        <v>153</v>
      </c>
      <c r="B1171">
        <v>4507.57</v>
      </c>
      <c r="C1171">
        <v>4410.67</v>
      </c>
      <c r="D1171">
        <v>4410.37</v>
      </c>
      <c r="E1171">
        <v>4298.32</v>
      </c>
      <c r="F1171">
        <v>213.256</v>
      </c>
      <c r="G1171">
        <v>289.71199999999999</v>
      </c>
      <c r="H1171">
        <v>73.276499999999999</v>
      </c>
      <c r="I1171">
        <v>64.853700000000003</v>
      </c>
      <c r="J1171">
        <v>122.51600000000001</v>
      </c>
      <c r="K1171">
        <v>3773.2</v>
      </c>
      <c r="L1171">
        <v>0.16377700000000001</v>
      </c>
      <c r="M1171">
        <v>0.83509699999999998</v>
      </c>
      <c r="N1171">
        <v>0</v>
      </c>
      <c r="O1171" t="s">
        <v>42</v>
      </c>
    </row>
    <row r="1172" spans="1:25" x14ac:dyDescent="0.25">
      <c r="A1172" t="s">
        <v>153</v>
      </c>
      <c r="B1172">
        <v>4512.58</v>
      </c>
      <c r="C1172">
        <v>4412.97</v>
      </c>
      <c r="D1172">
        <v>4412.68</v>
      </c>
      <c r="E1172">
        <v>4300.58</v>
      </c>
      <c r="F1172">
        <v>212.85900000000001</v>
      </c>
      <c r="G1172">
        <v>288.72500000000002</v>
      </c>
      <c r="H1172">
        <v>73.1464</v>
      </c>
      <c r="I1172">
        <v>64.785700000000006</v>
      </c>
      <c r="J1172">
        <v>121.93600000000001</v>
      </c>
      <c r="K1172">
        <v>3776.74</v>
      </c>
      <c r="L1172">
        <v>0.14902499999999999</v>
      </c>
      <c r="M1172">
        <v>0.837005</v>
      </c>
      <c r="N1172">
        <v>0</v>
      </c>
      <c r="O1172" t="s">
        <v>42</v>
      </c>
    </row>
    <row r="1173" spans="1:25" x14ac:dyDescent="0.25">
      <c r="A1173" t="s">
        <v>153</v>
      </c>
      <c r="B1173">
        <v>4577.93</v>
      </c>
      <c r="C1173">
        <v>4479.97</v>
      </c>
      <c r="D1173">
        <v>4479.67</v>
      </c>
      <c r="E1173">
        <v>4363.84</v>
      </c>
      <c r="F1173">
        <v>218.71600000000001</v>
      </c>
      <c r="G1173">
        <v>296.16000000000003</v>
      </c>
      <c r="H1173">
        <v>74.557500000000005</v>
      </c>
      <c r="I1173">
        <v>67.018600000000006</v>
      </c>
      <c r="J1173">
        <v>125.306</v>
      </c>
      <c r="K1173">
        <v>3826.47</v>
      </c>
      <c r="L1173">
        <v>0.15204000000000001</v>
      </c>
      <c r="M1173">
        <v>0.83495900000000001</v>
      </c>
      <c r="N1173">
        <v>0</v>
      </c>
      <c r="O1173" t="s">
        <v>42</v>
      </c>
    </row>
    <row r="1174" spans="1:25" x14ac:dyDescent="0.25">
      <c r="A1174" t="s">
        <v>153</v>
      </c>
      <c r="B1174">
        <v>4603.84</v>
      </c>
      <c r="C1174">
        <v>4493.6499999999996</v>
      </c>
      <c r="D1174">
        <v>4493.34</v>
      </c>
      <c r="E1174">
        <v>4375.82</v>
      </c>
      <c r="F1174">
        <v>220.25299999999999</v>
      </c>
      <c r="G1174">
        <v>297.125</v>
      </c>
      <c r="H1174">
        <v>75.013099999999994</v>
      </c>
      <c r="I1174">
        <v>67.173199999999994</v>
      </c>
      <c r="J1174">
        <v>125.499</v>
      </c>
      <c r="K1174">
        <v>3835.92</v>
      </c>
      <c r="L1174">
        <v>0.17846600000000001</v>
      </c>
      <c r="M1174">
        <v>0.836974</v>
      </c>
      <c r="N1174">
        <v>0</v>
      </c>
      <c r="O1174" t="s">
        <v>42</v>
      </c>
    </row>
    <row r="1175" spans="1:25" x14ac:dyDescent="0.25">
      <c r="A1175" t="s">
        <v>153</v>
      </c>
      <c r="B1175">
        <v>4573.41</v>
      </c>
      <c r="C1175">
        <v>4477.3</v>
      </c>
      <c r="D1175">
        <v>4477</v>
      </c>
      <c r="E1175">
        <v>4360.78</v>
      </c>
      <c r="F1175">
        <v>216.07400000000001</v>
      </c>
      <c r="G1175">
        <v>295.25400000000002</v>
      </c>
      <c r="H1175">
        <v>74.522599999999997</v>
      </c>
      <c r="I1175">
        <v>66.957300000000004</v>
      </c>
      <c r="J1175">
        <v>124.556</v>
      </c>
      <c r="K1175">
        <v>3826.98</v>
      </c>
      <c r="L1175">
        <v>0.153727</v>
      </c>
      <c r="M1175">
        <v>0.83704599999999996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4572.4399999999996</v>
      </c>
      <c r="C1176">
        <v>4466.4799999999996</v>
      </c>
      <c r="D1176">
        <v>4466.2</v>
      </c>
      <c r="E1176">
        <v>4351.58</v>
      </c>
      <c r="F1176">
        <v>216.88399999999999</v>
      </c>
      <c r="G1176">
        <v>294.642</v>
      </c>
      <c r="H1176">
        <v>74.772300000000001</v>
      </c>
      <c r="I1176">
        <v>66.426500000000004</v>
      </c>
      <c r="J1176">
        <v>124.006</v>
      </c>
      <c r="K1176">
        <v>3817.48</v>
      </c>
      <c r="L1176">
        <v>0.14774999999999999</v>
      </c>
      <c r="M1176">
        <v>0.86607100000000004</v>
      </c>
      <c r="N1176">
        <v>0</v>
      </c>
      <c r="O1176" t="s">
        <v>42</v>
      </c>
      <c r="R1176">
        <f>AVERAGE(B1127:B1176)</f>
        <v>4574.8785999999991</v>
      </c>
      <c r="S1176">
        <f>AVERAGE(C1127:C1176)</f>
        <v>4471.6643999999997</v>
      </c>
      <c r="U1176">
        <f>_xlfn.VAR.P(B1127:B1176)</f>
        <v>1264.0700640399989</v>
      </c>
      <c r="V1176">
        <f>_xlfn.VAR.P(C1127:C1176)</f>
        <v>1235.1710886399965</v>
      </c>
      <c r="X1176">
        <f>1.96*SQRT(U1176)/50</f>
        <v>1.3937075099196474</v>
      </c>
      <c r="Y1176">
        <f>1.96*SQRT(V1176)/50</f>
        <v>1.377684035491362</v>
      </c>
    </row>
    <row r="1177" spans="1:25" x14ac:dyDescent="0.25">
      <c r="A1177" t="s">
        <v>154</v>
      </c>
      <c r="B1177">
        <v>228943.83189999999</v>
      </c>
      <c r="C1177" t="s">
        <v>36</v>
      </c>
    </row>
    <row r="1178" spans="1:25" x14ac:dyDescent="0.25">
      <c r="A1178" t="s">
        <v>155</v>
      </c>
      <c r="B1178">
        <v>4492.5200000000004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0.178454</v>
      </c>
      <c r="L1178">
        <v>0.83638599999999996</v>
      </c>
      <c r="M1178">
        <v>0</v>
      </c>
      <c r="N1178" t="s">
        <v>42</v>
      </c>
    </row>
    <row r="1179" spans="1:25" x14ac:dyDescent="0.25">
      <c r="A1179" t="s">
        <v>155</v>
      </c>
      <c r="B1179">
        <v>4488.05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0.178454</v>
      </c>
      <c r="L1179">
        <v>0.83227200000000001</v>
      </c>
      <c r="M1179">
        <v>0</v>
      </c>
      <c r="N1179" t="s">
        <v>42</v>
      </c>
    </row>
    <row r="1180" spans="1:25" x14ac:dyDescent="0.25">
      <c r="A1180" t="s">
        <v>155</v>
      </c>
      <c r="B1180">
        <v>4481.7700000000004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0.147505</v>
      </c>
      <c r="L1180">
        <v>0.83653</v>
      </c>
      <c r="M1180">
        <v>0</v>
      </c>
      <c r="N1180" t="s">
        <v>42</v>
      </c>
    </row>
    <row r="1181" spans="1:25" x14ac:dyDescent="0.25">
      <c r="A1181" t="s">
        <v>155</v>
      </c>
      <c r="B1181">
        <v>4531.58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0.15467500000000001</v>
      </c>
      <c r="L1181">
        <v>0.83659700000000004</v>
      </c>
      <c r="M1181">
        <v>0</v>
      </c>
      <c r="N1181" t="s">
        <v>42</v>
      </c>
    </row>
    <row r="1182" spans="1:25" x14ac:dyDescent="0.25">
      <c r="A1182" t="s">
        <v>155</v>
      </c>
      <c r="B1182">
        <v>4508.8599999999997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0.16134699999999999</v>
      </c>
      <c r="L1182">
        <v>0.83704699999999999</v>
      </c>
      <c r="M1182">
        <v>0</v>
      </c>
      <c r="N1182" t="s">
        <v>42</v>
      </c>
    </row>
    <row r="1183" spans="1:25" x14ac:dyDescent="0.25">
      <c r="A1183" t="s">
        <v>155</v>
      </c>
      <c r="B1183">
        <v>4534.91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0.15083299999999999</v>
      </c>
      <c r="L1183">
        <v>0.83681399999999995</v>
      </c>
      <c r="M1183">
        <v>0</v>
      </c>
      <c r="N1183" t="s">
        <v>42</v>
      </c>
    </row>
    <row r="1184" spans="1:25" x14ac:dyDescent="0.25">
      <c r="A1184" t="s">
        <v>155</v>
      </c>
      <c r="B1184">
        <v>4526.74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0.149005</v>
      </c>
      <c r="L1184">
        <v>0.835928</v>
      </c>
      <c r="M1184">
        <v>0</v>
      </c>
      <c r="N1184" t="s">
        <v>42</v>
      </c>
    </row>
    <row r="1185" spans="1:14" x14ac:dyDescent="0.25">
      <c r="A1185" t="s">
        <v>155</v>
      </c>
      <c r="B1185">
        <v>4506.12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0.178454</v>
      </c>
      <c r="L1185">
        <v>0.83691700000000002</v>
      </c>
      <c r="M1185">
        <v>0</v>
      </c>
      <c r="N1185" t="s">
        <v>42</v>
      </c>
    </row>
    <row r="1186" spans="1:14" x14ac:dyDescent="0.25">
      <c r="A1186" t="s">
        <v>155</v>
      </c>
      <c r="B1186">
        <v>4538.66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0.15282000000000001</v>
      </c>
      <c r="L1186">
        <v>0.83679300000000001</v>
      </c>
      <c r="M1186">
        <v>0</v>
      </c>
      <c r="N1186" t="s">
        <v>42</v>
      </c>
    </row>
    <row r="1187" spans="1:14" x14ac:dyDescent="0.25">
      <c r="A1187" t="s">
        <v>155</v>
      </c>
      <c r="B1187">
        <v>4532.4799999999996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0.16367100000000001</v>
      </c>
      <c r="L1187">
        <v>0.83704400000000001</v>
      </c>
      <c r="M1187">
        <v>0</v>
      </c>
      <c r="N1187" t="s">
        <v>42</v>
      </c>
    </row>
    <row r="1188" spans="1:14" x14ac:dyDescent="0.25">
      <c r="A1188" t="s">
        <v>155</v>
      </c>
      <c r="B1188">
        <v>4556.63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0.178703</v>
      </c>
      <c r="L1188">
        <v>0.83694599999999997</v>
      </c>
      <c r="M1188">
        <v>0</v>
      </c>
      <c r="N1188" t="s">
        <v>42</v>
      </c>
    </row>
    <row r="1189" spans="1:14" x14ac:dyDescent="0.25">
      <c r="A1189" t="s">
        <v>155</v>
      </c>
      <c r="B1189">
        <v>4484.01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0.14749100000000001</v>
      </c>
      <c r="L1189">
        <v>0.83705200000000002</v>
      </c>
      <c r="M1189">
        <v>0</v>
      </c>
      <c r="N1189" t="s">
        <v>42</v>
      </c>
    </row>
    <row r="1190" spans="1:14" x14ac:dyDescent="0.25">
      <c r="A1190" t="s">
        <v>155</v>
      </c>
      <c r="B1190">
        <v>4536.08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0.150176</v>
      </c>
      <c r="L1190">
        <v>0.83699999999999997</v>
      </c>
      <c r="M1190">
        <v>0</v>
      </c>
      <c r="N1190" t="s">
        <v>42</v>
      </c>
    </row>
    <row r="1191" spans="1:14" x14ac:dyDescent="0.25">
      <c r="A1191" t="s">
        <v>155</v>
      </c>
      <c r="B1191">
        <v>4552.76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0.178454</v>
      </c>
      <c r="L1191">
        <v>0.83650100000000005</v>
      </c>
      <c r="M1191">
        <v>0</v>
      </c>
      <c r="N1191" t="s">
        <v>42</v>
      </c>
    </row>
    <row r="1192" spans="1:14" x14ac:dyDescent="0.25">
      <c r="A1192" t="s">
        <v>155</v>
      </c>
      <c r="B1192">
        <v>4477.8100000000004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0.16738600000000001</v>
      </c>
      <c r="L1192">
        <v>0.83690500000000001</v>
      </c>
      <c r="M1192">
        <v>0</v>
      </c>
      <c r="N1192" t="s">
        <v>42</v>
      </c>
    </row>
    <row r="1193" spans="1:14" x14ac:dyDescent="0.25">
      <c r="A1193" t="s">
        <v>155</v>
      </c>
      <c r="B1193">
        <v>4496.92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0.178456</v>
      </c>
      <c r="L1193">
        <v>0.83614299999999997</v>
      </c>
      <c r="M1193">
        <v>0</v>
      </c>
      <c r="N1193" t="s">
        <v>42</v>
      </c>
    </row>
    <row r="1194" spans="1:14" x14ac:dyDescent="0.25">
      <c r="A1194" t="s">
        <v>155</v>
      </c>
      <c r="B1194">
        <v>4456.88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0.17846000000000001</v>
      </c>
      <c r="L1194">
        <v>0.83433000000000002</v>
      </c>
      <c r="M1194">
        <v>0</v>
      </c>
      <c r="N1194" t="s">
        <v>42</v>
      </c>
    </row>
    <row r="1195" spans="1:14" x14ac:dyDescent="0.25">
      <c r="A1195" t="s">
        <v>155</v>
      </c>
      <c r="B1195">
        <v>4466.0600000000004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0.168297</v>
      </c>
      <c r="L1195">
        <v>0.83359000000000005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4447.83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0.15686</v>
      </c>
      <c r="L1196">
        <v>0.84533700000000001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4469.93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0.148035</v>
      </c>
      <c r="L1197">
        <v>0.83705300000000005</v>
      </c>
      <c r="M1197">
        <v>0</v>
      </c>
      <c r="N1197" t="s">
        <v>42</v>
      </c>
    </row>
    <row r="1198" spans="1:14" x14ac:dyDescent="0.25">
      <c r="A1198" t="s">
        <v>155</v>
      </c>
      <c r="B1198">
        <v>4474.38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0.14816699999999999</v>
      </c>
      <c r="L1198">
        <v>0.83704299999999998</v>
      </c>
      <c r="M1198">
        <v>0</v>
      </c>
      <c r="N1198" t="s">
        <v>42</v>
      </c>
    </row>
    <row r="1199" spans="1:14" x14ac:dyDescent="0.25">
      <c r="A1199" t="s">
        <v>155</v>
      </c>
      <c r="B1199">
        <v>4476.09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0.17845900000000001</v>
      </c>
      <c r="L1199">
        <v>0.83672800000000003</v>
      </c>
      <c r="M1199">
        <v>0</v>
      </c>
      <c r="N1199" t="s">
        <v>42</v>
      </c>
    </row>
    <row r="1200" spans="1:14" x14ac:dyDescent="0.25">
      <c r="A1200" t="s">
        <v>155</v>
      </c>
      <c r="B1200">
        <v>4519.97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0.149397</v>
      </c>
      <c r="L1200">
        <v>0.83705300000000005</v>
      </c>
      <c r="M1200">
        <v>0</v>
      </c>
      <c r="N1200" t="s">
        <v>42</v>
      </c>
    </row>
    <row r="1201" spans="1:14" x14ac:dyDescent="0.25">
      <c r="A1201" t="s">
        <v>155</v>
      </c>
      <c r="B1201">
        <v>4575.33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0.15607299999999999</v>
      </c>
      <c r="L1201">
        <v>0.83702399999999999</v>
      </c>
      <c r="M1201">
        <v>0</v>
      </c>
      <c r="N1201" t="s">
        <v>42</v>
      </c>
    </row>
    <row r="1202" spans="1:14" x14ac:dyDescent="0.25">
      <c r="A1202" t="s">
        <v>155</v>
      </c>
      <c r="B1202">
        <v>4524.96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0.16153600000000001</v>
      </c>
      <c r="L1202">
        <v>0.83704500000000004</v>
      </c>
      <c r="M1202">
        <v>0</v>
      </c>
      <c r="N1202" t="s">
        <v>42</v>
      </c>
    </row>
    <row r="1203" spans="1:14" x14ac:dyDescent="0.25">
      <c r="A1203" t="s">
        <v>155</v>
      </c>
      <c r="B1203">
        <v>4522.49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0.17846400000000001</v>
      </c>
      <c r="L1203">
        <v>0.83699400000000002</v>
      </c>
      <c r="M1203">
        <v>0</v>
      </c>
      <c r="N1203" t="s">
        <v>42</v>
      </c>
    </row>
    <row r="1204" spans="1:14" x14ac:dyDescent="0.25">
      <c r="A1204" t="s">
        <v>155</v>
      </c>
      <c r="B1204">
        <v>4511.83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0.178454</v>
      </c>
      <c r="L1204">
        <v>0.830202</v>
      </c>
      <c r="M1204">
        <v>0</v>
      </c>
      <c r="N1204" t="s">
        <v>42</v>
      </c>
    </row>
    <row r="1205" spans="1:14" x14ac:dyDescent="0.25">
      <c r="A1205" t="s">
        <v>155</v>
      </c>
      <c r="B1205">
        <v>4529.34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0.15504999999999999</v>
      </c>
      <c r="L1205">
        <v>0.83600600000000003</v>
      </c>
      <c r="M1205">
        <v>0</v>
      </c>
      <c r="N1205" t="s">
        <v>42</v>
      </c>
    </row>
    <row r="1206" spans="1:14" x14ac:dyDescent="0.25">
      <c r="A1206" t="s">
        <v>155</v>
      </c>
      <c r="B1206">
        <v>4515.5200000000004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0.14808099999999999</v>
      </c>
      <c r="L1206">
        <v>0.83705099999999999</v>
      </c>
      <c r="M1206">
        <v>0</v>
      </c>
      <c r="N1206" t="s">
        <v>42</v>
      </c>
    </row>
    <row r="1207" spans="1:14" x14ac:dyDescent="0.25">
      <c r="A1207" t="s">
        <v>155</v>
      </c>
      <c r="B1207">
        <v>4499.0600000000004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0.147645</v>
      </c>
      <c r="L1207">
        <v>0.83431100000000002</v>
      </c>
      <c r="M1207">
        <v>0</v>
      </c>
      <c r="N1207" t="s">
        <v>42</v>
      </c>
    </row>
    <row r="1208" spans="1:14" x14ac:dyDescent="0.25">
      <c r="A1208" t="s">
        <v>155</v>
      </c>
      <c r="B1208">
        <v>4529.95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0.178456</v>
      </c>
      <c r="L1208">
        <v>0.83697299999999997</v>
      </c>
      <c r="M1208">
        <v>0</v>
      </c>
      <c r="N1208" t="s">
        <v>42</v>
      </c>
    </row>
    <row r="1209" spans="1:14" x14ac:dyDescent="0.25">
      <c r="A1209" t="s">
        <v>155</v>
      </c>
      <c r="B1209">
        <v>4495.6099999999997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0.14751300000000001</v>
      </c>
      <c r="L1209">
        <v>0.83687999999999996</v>
      </c>
      <c r="M1209">
        <v>0</v>
      </c>
      <c r="N1209" t="s">
        <v>42</v>
      </c>
    </row>
    <row r="1210" spans="1:14" x14ac:dyDescent="0.25">
      <c r="A1210" t="s">
        <v>155</v>
      </c>
      <c r="B1210">
        <v>4480.5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0.14710500000000001</v>
      </c>
      <c r="L1210">
        <v>0.83635199999999998</v>
      </c>
      <c r="M1210">
        <v>0</v>
      </c>
      <c r="N1210" t="s">
        <v>42</v>
      </c>
    </row>
    <row r="1211" spans="1:14" x14ac:dyDescent="0.25">
      <c r="A1211" t="s">
        <v>155</v>
      </c>
      <c r="B1211">
        <v>4470.88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0.165577</v>
      </c>
      <c r="L1211">
        <v>0.83421000000000001</v>
      </c>
      <c r="M1211">
        <v>0</v>
      </c>
      <c r="N1211" t="s">
        <v>42</v>
      </c>
    </row>
    <row r="1212" spans="1:14" x14ac:dyDescent="0.25">
      <c r="A1212" t="s">
        <v>155</v>
      </c>
      <c r="B1212">
        <v>4501.05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0.178454</v>
      </c>
      <c r="L1212">
        <v>0.83699299999999999</v>
      </c>
      <c r="M1212">
        <v>0</v>
      </c>
      <c r="N1212" t="s">
        <v>42</v>
      </c>
    </row>
    <row r="1213" spans="1:14" x14ac:dyDescent="0.25">
      <c r="A1213" t="s">
        <v>155</v>
      </c>
      <c r="B1213">
        <v>4523.67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0.178454</v>
      </c>
      <c r="L1213">
        <v>0.83702399999999999</v>
      </c>
      <c r="M1213">
        <v>0</v>
      </c>
      <c r="N1213" t="s">
        <v>42</v>
      </c>
    </row>
    <row r="1214" spans="1:14" x14ac:dyDescent="0.25">
      <c r="A1214" t="s">
        <v>155</v>
      </c>
      <c r="B1214">
        <v>4499.17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0.155225</v>
      </c>
      <c r="L1214">
        <v>0.83703000000000005</v>
      </c>
      <c r="M1214">
        <v>0</v>
      </c>
      <c r="N1214" t="s">
        <v>42</v>
      </c>
    </row>
    <row r="1215" spans="1:14" x14ac:dyDescent="0.25">
      <c r="A1215" t="s">
        <v>155</v>
      </c>
      <c r="B1215">
        <v>4510.66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0.15553900000000001</v>
      </c>
      <c r="L1215">
        <v>0.83703499999999997</v>
      </c>
      <c r="M1215">
        <v>0</v>
      </c>
      <c r="N1215" t="s">
        <v>42</v>
      </c>
    </row>
    <row r="1216" spans="1:14" x14ac:dyDescent="0.25">
      <c r="A1216" t="s">
        <v>155</v>
      </c>
      <c r="B1216">
        <v>4493.57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0.15146799999999999</v>
      </c>
      <c r="L1216">
        <v>0.83695200000000003</v>
      </c>
      <c r="M1216">
        <v>0</v>
      </c>
      <c r="N1216" t="s">
        <v>42</v>
      </c>
    </row>
    <row r="1217" spans="1:25" x14ac:dyDescent="0.25">
      <c r="A1217" t="s">
        <v>155</v>
      </c>
      <c r="B1217">
        <v>4450.8500000000004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0.16272300000000001</v>
      </c>
      <c r="L1217">
        <v>0.86568800000000001</v>
      </c>
      <c r="M1217">
        <v>0</v>
      </c>
      <c r="N1217" t="s">
        <v>42</v>
      </c>
    </row>
    <row r="1218" spans="1:25" x14ac:dyDescent="0.25">
      <c r="A1218" t="s">
        <v>155</v>
      </c>
      <c r="B1218">
        <v>4527.53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0.17845900000000001</v>
      </c>
      <c r="L1218">
        <v>0.83693700000000004</v>
      </c>
      <c r="M1218">
        <v>0</v>
      </c>
      <c r="N1218" t="s">
        <v>42</v>
      </c>
    </row>
    <row r="1219" spans="1:25" x14ac:dyDescent="0.25">
      <c r="A1219" t="s">
        <v>155</v>
      </c>
      <c r="B1219">
        <v>4520.51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0.17848900000000001</v>
      </c>
      <c r="L1219">
        <v>0.83695799999999998</v>
      </c>
      <c r="M1219">
        <v>0</v>
      </c>
      <c r="N1219" t="s">
        <v>42</v>
      </c>
    </row>
    <row r="1220" spans="1:25" x14ac:dyDescent="0.25">
      <c r="A1220" t="s">
        <v>155</v>
      </c>
      <c r="B1220">
        <v>4548.6899999999996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0.17846000000000001</v>
      </c>
      <c r="L1220">
        <v>0.83565199999999995</v>
      </c>
      <c r="M1220">
        <v>0</v>
      </c>
      <c r="N1220" t="s">
        <v>42</v>
      </c>
    </row>
    <row r="1221" spans="1:25" x14ac:dyDescent="0.25">
      <c r="A1221" t="s">
        <v>155</v>
      </c>
      <c r="B1221">
        <v>4483.28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0.14755399999999999</v>
      </c>
      <c r="L1221">
        <v>0.83705300000000005</v>
      </c>
      <c r="M1221">
        <v>0</v>
      </c>
      <c r="N1221" t="s">
        <v>42</v>
      </c>
    </row>
    <row r="1222" spans="1:25" x14ac:dyDescent="0.25">
      <c r="A1222" t="s">
        <v>155</v>
      </c>
      <c r="B1222">
        <v>4477.71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0.178454</v>
      </c>
      <c r="L1222">
        <v>0.83698799999999995</v>
      </c>
      <c r="M1222">
        <v>0</v>
      </c>
      <c r="N1222" t="s">
        <v>42</v>
      </c>
    </row>
    <row r="1223" spans="1:25" x14ac:dyDescent="0.25">
      <c r="A1223" t="s">
        <v>155</v>
      </c>
      <c r="B1223">
        <v>4436.45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0.178457</v>
      </c>
      <c r="L1223">
        <v>0.83677199999999996</v>
      </c>
      <c r="M1223">
        <v>0</v>
      </c>
      <c r="N1223" t="s">
        <v>42</v>
      </c>
    </row>
    <row r="1224" spans="1:25" x14ac:dyDescent="0.25">
      <c r="A1224" t="s">
        <v>155</v>
      </c>
      <c r="B1224">
        <v>4458.03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0.14747399999999999</v>
      </c>
      <c r="L1224">
        <v>0.86800200000000005</v>
      </c>
      <c r="M1224">
        <v>0</v>
      </c>
      <c r="N1224" t="s">
        <v>42</v>
      </c>
    </row>
    <row r="1225" spans="1:25" x14ac:dyDescent="0.25">
      <c r="A1225" t="s">
        <v>155</v>
      </c>
      <c r="B1225">
        <v>4437.8100000000004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0.17849300000000001</v>
      </c>
      <c r="L1225">
        <v>0.83680699999999997</v>
      </c>
      <c r="M1225">
        <v>0</v>
      </c>
      <c r="N1225" t="s">
        <v>42</v>
      </c>
    </row>
    <row r="1226" spans="1:25" x14ac:dyDescent="0.25">
      <c r="A1226" t="s">
        <v>155</v>
      </c>
      <c r="B1226">
        <v>4471.74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0.14727699999999999</v>
      </c>
      <c r="L1226">
        <v>0.83665100000000003</v>
      </c>
      <c r="M1226">
        <v>0</v>
      </c>
      <c r="N1226" t="s">
        <v>42</v>
      </c>
    </row>
    <row r="1227" spans="1:25" x14ac:dyDescent="0.25">
      <c r="A1227" t="s">
        <v>155</v>
      </c>
      <c r="B1227">
        <v>4481.55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0.17860400000000001</v>
      </c>
      <c r="L1227">
        <v>0.86690299999999998</v>
      </c>
      <c r="M1227">
        <v>0</v>
      </c>
      <c r="N1227" t="s">
        <v>42</v>
      </c>
    </row>
    <row r="1228" spans="1:25" x14ac:dyDescent="0.25">
      <c r="A1228" t="s">
        <v>155</v>
      </c>
      <c r="B1228">
        <v>4540.57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0.147179</v>
      </c>
      <c r="L1228">
        <v>0.836816</v>
      </c>
      <c r="M1228">
        <v>0</v>
      </c>
      <c r="N1228" t="s">
        <v>42</v>
      </c>
    </row>
    <row r="1229" spans="1:25" x14ac:dyDescent="0.25">
      <c r="A1229" t="s">
        <v>155</v>
      </c>
      <c r="B1229">
        <v>4483.6000000000004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0.148288</v>
      </c>
      <c r="L1229">
        <v>0.83684199999999997</v>
      </c>
      <c r="M1229">
        <v>0</v>
      </c>
      <c r="N1229" t="s">
        <v>42</v>
      </c>
    </row>
    <row r="1230" spans="1:25" x14ac:dyDescent="0.25">
      <c r="A1230" t="s">
        <v>155</v>
      </c>
      <c r="B1230">
        <v>4551.29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0.163018</v>
      </c>
      <c r="L1230">
        <v>0.83680699999999997</v>
      </c>
      <c r="M1230">
        <v>0</v>
      </c>
      <c r="N1230" t="s">
        <v>42</v>
      </c>
    </row>
    <row r="1231" spans="1:25" x14ac:dyDescent="0.25">
      <c r="A1231" t="s">
        <v>155</v>
      </c>
      <c r="B1231">
        <v>4462.9799999999996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0.15490999999999999</v>
      </c>
      <c r="L1231">
        <v>0.83704400000000001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4507.28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0.178455</v>
      </c>
      <c r="L1232">
        <v>0.84857099999999996</v>
      </c>
      <c r="M1232">
        <v>0</v>
      </c>
      <c r="N1232" t="s">
        <v>42</v>
      </c>
      <c r="R1232">
        <f>AVERAGE(B1183:B1232)</f>
        <v>4501.5544000000018</v>
      </c>
      <c r="S1232">
        <f>AVERAGE(C1183:C1232)</f>
        <v>0</v>
      </c>
      <c r="U1232">
        <f>_xlfn.VAR.P(B1183:B1232)</f>
        <v>1102.7701046399959</v>
      </c>
      <c r="V1232">
        <f>_xlfn.VAR.P(C1183:C1232)</f>
        <v>0</v>
      </c>
      <c r="X1232">
        <f>1.96*SQRT(U1232)/50</f>
        <v>1.3017529157232579</v>
      </c>
      <c r="Y1232">
        <f>1.96*SQRT(V1232)/50</f>
        <v>0</v>
      </c>
    </row>
    <row r="1233" spans="1:13" x14ac:dyDescent="0.25">
      <c r="A1233" t="s">
        <v>156</v>
      </c>
      <c r="B1233">
        <v>225208.59880000001</v>
      </c>
      <c r="C1233" t="s">
        <v>36</v>
      </c>
    </row>
    <row r="1234" spans="1:13" x14ac:dyDescent="0.25">
      <c r="A1234" t="s">
        <v>157</v>
      </c>
      <c r="B1234">
        <v>4315.6400000000003</v>
      </c>
      <c r="C1234">
        <v>4284.3999999999996</v>
      </c>
      <c r="D1234">
        <v>4284.09</v>
      </c>
      <c r="E1234">
        <v>4171.09</v>
      </c>
      <c r="F1234">
        <v>215.27</v>
      </c>
      <c r="G1234">
        <v>0</v>
      </c>
      <c r="H1234">
        <v>75.127700000000004</v>
      </c>
      <c r="I1234">
        <v>0</v>
      </c>
      <c r="J1234">
        <v>0.14710699999999999</v>
      </c>
      <c r="K1234">
        <v>0.83705300000000005</v>
      </c>
      <c r="L1234">
        <v>0</v>
      </c>
      <c r="M1234" t="s">
        <v>42</v>
      </c>
    </row>
    <row r="1235" spans="1:13" x14ac:dyDescent="0.25">
      <c r="A1235" t="s">
        <v>157</v>
      </c>
      <c r="B1235">
        <v>4310.12</v>
      </c>
      <c r="C1235">
        <v>4263.0600000000004</v>
      </c>
      <c r="D1235">
        <v>4262.74</v>
      </c>
      <c r="E1235">
        <v>4149.54</v>
      </c>
      <c r="F1235">
        <v>218.577</v>
      </c>
      <c r="G1235">
        <v>0</v>
      </c>
      <c r="H1235">
        <v>75.012</v>
      </c>
      <c r="I1235">
        <v>0</v>
      </c>
      <c r="J1235">
        <v>0.15056700000000001</v>
      </c>
      <c r="K1235">
        <v>0.83699699999999999</v>
      </c>
      <c r="L1235">
        <v>0</v>
      </c>
      <c r="M1235" t="s">
        <v>42</v>
      </c>
    </row>
    <row r="1236" spans="1:13" x14ac:dyDescent="0.25">
      <c r="A1236" t="s">
        <v>157</v>
      </c>
      <c r="B1236">
        <v>4344.3999999999996</v>
      </c>
      <c r="C1236">
        <v>4312.66</v>
      </c>
      <c r="D1236">
        <v>4312.34</v>
      </c>
      <c r="E1236">
        <v>4198.17</v>
      </c>
      <c r="F1236">
        <v>217.76900000000001</v>
      </c>
      <c r="G1236">
        <v>0</v>
      </c>
      <c r="H1236">
        <v>75.320999999999998</v>
      </c>
      <c r="I1236">
        <v>0</v>
      </c>
      <c r="J1236">
        <v>0.14714099999999999</v>
      </c>
      <c r="K1236">
        <v>0.836426</v>
      </c>
      <c r="L1236">
        <v>0</v>
      </c>
      <c r="M1236" t="s">
        <v>42</v>
      </c>
    </row>
    <row r="1237" spans="1:13" x14ac:dyDescent="0.25">
      <c r="A1237" t="s">
        <v>157</v>
      </c>
      <c r="B1237">
        <v>4286.91</v>
      </c>
      <c r="C1237">
        <v>4254.46</v>
      </c>
      <c r="D1237">
        <v>4254.1400000000003</v>
      </c>
      <c r="E1237">
        <v>4141.17</v>
      </c>
      <c r="F1237">
        <v>213.751</v>
      </c>
      <c r="G1237">
        <v>0</v>
      </c>
      <c r="H1237">
        <v>74.261899999999997</v>
      </c>
      <c r="I1237">
        <v>0</v>
      </c>
      <c r="J1237">
        <v>0.16214400000000001</v>
      </c>
      <c r="K1237">
        <v>0.83702500000000002</v>
      </c>
      <c r="L1237">
        <v>0</v>
      </c>
      <c r="M1237" t="s">
        <v>42</v>
      </c>
    </row>
    <row r="1238" spans="1:13" x14ac:dyDescent="0.25">
      <c r="A1238" t="s">
        <v>157</v>
      </c>
      <c r="B1238">
        <v>4336.3100000000004</v>
      </c>
      <c r="C1238">
        <v>4304.32</v>
      </c>
      <c r="D1238">
        <v>4303.99</v>
      </c>
      <c r="E1238">
        <v>4189.82</v>
      </c>
      <c r="F1238">
        <v>219.62799999999999</v>
      </c>
      <c r="G1238">
        <v>0</v>
      </c>
      <c r="H1238">
        <v>75.259</v>
      </c>
      <c r="I1238">
        <v>0</v>
      </c>
      <c r="J1238">
        <v>0.16325000000000001</v>
      </c>
      <c r="K1238">
        <v>0.836955</v>
      </c>
      <c r="L1238">
        <v>0</v>
      </c>
      <c r="M1238" t="s">
        <v>42</v>
      </c>
    </row>
    <row r="1239" spans="1:13" x14ac:dyDescent="0.25">
      <c r="A1239" t="s">
        <v>157</v>
      </c>
      <c r="B1239">
        <v>4315.88</v>
      </c>
      <c r="C1239">
        <v>4281.54</v>
      </c>
      <c r="D1239">
        <v>4281.2299999999996</v>
      </c>
      <c r="E1239">
        <v>4169.6400000000003</v>
      </c>
      <c r="F1239">
        <v>214.87299999999999</v>
      </c>
      <c r="G1239">
        <v>0</v>
      </c>
      <c r="H1239">
        <v>74.712100000000007</v>
      </c>
      <c r="I1239">
        <v>0</v>
      </c>
      <c r="J1239">
        <v>0.15359100000000001</v>
      </c>
      <c r="K1239">
        <v>0.83704900000000004</v>
      </c>
      <c r="L1239">
        <v>0</v>
      </c>
      <c r="M1239" t="s">
        <v>42</v>
      </c>
    </row>
    <row r="1240" spans="1:13" x14ac:dyDescent="0.25">
      <c r="A1240" t="s">
        <v>157</v>
      </c>
      <c r="B1240">
        <v>4297.67</v>
      </c>
      <c r="C1240">
        <v>4266.6000000000004</v>
      </c>
      <c r="D1240">
        <v>4266.29</v>
      </c>
      <c r="E1240">
        <v>4153.46</v>
      </c>
      <c r="F1240">
        <v>217.85300000000001</v>
      </c>
      <c r="G1240">
        <v>0</v>
      </c>
      <c r="H1240">
        <v>74.741600000000005</v>
      </c>
      <c r="I1240">
        <v>0</v>
      </c>
      <c r="J1240">
        <v>0.17848600000000001</v>
      </c>
      <c r="K1240">
        <v>0.83503499999999997</v>
      </c>
      <c r="L1240">
        <v>0</v>
      </c>
      <c r="M1240" t="s">
        <v>42</v>
      </c>
    </row>
    <row r="1241" spans="1:13" x14ac:dyDescent="0.25">
      <c r="A1241" t="s">
        <v>157</v>
      </c>
      <c r="B1241">
        <v>4351.05</v>
      </c>
      <c r="C1241">
        <v>4316.88</v>
      </c>
      <c r="D1241">
        <v>4316.57</v>
      </c>
      <c r="E1241">
        <v>4203.78</v>
      </c>
      <c r="F1241">
        <v>217.09</v>
      </c>
      <c r="G1241">
        <v>0</v>
      </c>
      <c r="H1241">
        <v>75.573999999999998</v>
      </c>
      <c r="I1241">
        <v>0</v>
      </c>
      <c r="J1241">
        <v>0.14718600000000001</v>
      </c>
      <c r="K1241">
        <v>0.83648800000000001</v>
      </c>
      <c r="L1241">
        <v>0</v>
      </c>
      <c r="M1241" t="s">
        <v>42</v>
      </c>
    </row>
    <row r="1242" spans="1:13" x14ac:dyDescent="0.25">
      <c r="A1242" t="s">
        <v>157</v>
      </c>
      <c r="B1242">
        <v>4349.63</v>
      </c>
      <c r="C1242">
        <v>4317.88</v>
      </c>
      <c r="D1242">
        <v>4317.5600000000004</v>
      </c>
      <c r="E1242">
        <v>4203.04</v>
      </c>
      <c r="F1242">
        <v>219.31700000000001</v>
      </c>
      <c r="G1242">
        <v>0</v>
      </c>
      <c r="H1242">
        <v>75.437600000000003</v>
      </c>
      <c r="I1242">
        <v>0</v>
      </c>
      <c r="J1242">
        <v>0.178455</v>
      </c>
      <c r="K1242">
        <v>0.83703099999999997</v>
      </c>
      <c r="L1242">
        <v>0</v>
      </c>
      <c r="M1242" t="s">
        <v>42</v>
      </c>
    </row>
    <row r="1243" spans="1:13" x14ac:dyDescent="0.25">
      <c r="A1243" t="s">
        <v>157</v>
      </c>
      <c r="B1243">
        <v>4341.2700000000004</v>
      </c>
      <c r="C1243">
        <v>4304.62</v>
      </c>
      <c r="D1243">
        <v>4304.29</v>
      </c>
      <c r="E1243">
        <v>4188.4399999999996</v>
      </c>
      <c r="F1243">
        <v>219</v>
      </c>
      <c r="G1243">
        <v>0</v>
      </c>
      <c r="H1243">
        <v>75.368300000000005</v>
      </c>
      <c r="I1243">
        <v>0</v>
      </c>
      <c r="J1243">
        <v>0.161437</v>
      </c>
      <c r="K1243">
        <v>0.83702100000000002</v>
      </c>
      <c r="L1243">
        <v>0</v>
      </c>
      <c r="M1243" t="s">
        <v>42</v>
      </c>
    </row>
    <row r="1244" spans="1:13" x14ac:dyDescent="0.25">
      <c r="A1244" t="s">
        <v>157</v>
      </c>
      <c r="B1244">
        <v>4290.8100000000004</v>
      </c>
      <c r="C1244">
        <v>4259.4399999999996</v>
      </c>
      <c r="D1244">
        <v>4259.12</v>
      </c>
      <c r="E1244">
        <v>4146.74</v>
      </c>
      <c r="F1244">
        <v>214.571</v>
      </c>
      <c r="G1244">
        <v>0</v>
      </c>
      <c r="H1244">
        <v>75.105900000000005</v>
      </c>
      <c r="I1244">
        <v>0</v>
      </c>
      <c r="J1244">
        <v>0.14771999999999999</v>
      </c>
      <c r="K1244">
        <v>0.83694900000000005</v>
      </c>
      <c r="L1244">
        <v>0</v>
      </c>
      <c r="M1244" t="s">
        <v>42</v>
      </c>
    </row>
    <row r="1245" spans="1:13" x14ac:dyDescent="0.25">
      <c r="A1245" t="s">
        <v>157</v>
      </c>
      <c r="B1245">
        <v>4327.07</v>
      </c>
      <c r="C1245">
        <v>4288.82</v>
      </c>
      <c r="D1245">
        <v>4288.45</v>
      </c>
      <c r="E1245">
        <v>4174.7</v>
      </c>
      <c r="F1245">
        <v>216.85</v>
      </c>
      <c r="G1245">
        <v>0</v>
      </c>
      <c r="H1245">
        <v>74.563199999999995</v>
      </c>
      <c r="I1245">
        <v>0</v>
      </c>
      <c r="J1245">
        <v>0.17846600000000001</v>
      </c>
      <c r="K1245">
        <v>0.83699900000000005</v>
      </c>
      <c r="L1245">
        <v>0</v>
      </c>
      <c r="M1245" t="s">
        <v>42</v>
      </c>
    </row>
    <row r="1246" spans="1:13" x14ac:dyDescent="0.25">
      <c r="A1246" t="s">
        <v>157</v>
      </c>
      <c r="B1246">
        <v>4317.32</v>
      </c>
      <c r="C1246">
        <v>4285.6400000000003</v>
      </c>
      <c r="D1246">
        <v>4285.3</v>
      </c>
      <c r="E1246">
        <v>4172.5200000000004</v>
      </c>
      <c r="F1246">
        <v>216.42099999999999</v>
      </c>
      <c r="G1246">
        <v>0</v>
      </c>
      <c r="H1246">
        <v>74.877899999999997</v>
      </c>
      <c r="I1246">
        <v>0</v>
      </c>
      <c r="J1246">
        <v>0.178478</v>
      </c>
      <c r="K1246">
        <v>0.836978</v>
      </c>
      <c r="L1246">
        <v>0</v>
      </c>
      <c r="M1246" t="s">
        <v>42</v>
      </c>
    </row>
    <row r="1247" spans="1:13" x14ac:dyDescent="0.25">
      <c r="A1247" t="s">
        <v>157</v>
      </c>
      <c r="B1247">
        <v>4345.96</v>
      </c>
      <c r="C1247">
        <v>4314.6499999999996</v>
      </c>
      <c r="D1247">
        <v>4314.34</v>
      </c>
      <c r="E1247">
        <v>4201.2</v>
      </c>
      <c r="F1247">
        <v>218.208</v>
      </c>
      <c r="G1247">
        <v>0</v>
      </c>
      <c r="H1247">
        <v>75.464399999999998</v>
      </c>
      <c r="I1247">
        <v>0</v>
      </c>
      <c r="J1247">
        <v>0.17845900000000001</v>
      </c>
      <c r="K1247">
        <v>0.83630899999999997</v>
      </c>
      <c r="L1247">
        <v>0</v>
      </c>
      <c r="M1247" t="s">
        <v>42</v>
      </c>
    </row>
    <row r="1248" spans="1:13" x14ac:dyDescent="0.25">
      <c r="A1248" t="s">
        <v>157</v>
      </c>
      <c r="B1248">
        <v>4348.8500000000004</v>
      </c>
      <c r="C1248">
        <v>4317.29</v>
      </c>
      <c r="D1248">
        <v>4316.9799999999996</v>
      </c>
      <c r="E1248">
        <v>4204.29</v>
      </c>
      <c r="F1248">
        <v>216.935</v>
      </c>
      <c r="G1248">
        <v>0</v>
      </c>
      <c r="H1248">
        <v>75.626199999999997</v>
      </c>
      <c r="I1248">
        <v>0</v>
      </c>
      <c r="J1248">
        <v>0.17847399999999999</v>
      </c>
      <c r="K1248">
        <v>0.83704199999999995</v>
      </c>
      <c r="L1248">
        <v>0</v>
      </c>
      <c r="M1248" t="s">
        <v>42</v>
      </c>
    </row>
    <row r="1249" spans="1:13" x14ac:dyDescent="0.25">
      <c r="A1249" t="s">
        <v>157</v>
      </c>
      <c r="B1249">
        <v>4310.34</v>
      </c>
      <c r="C1249">
        <v>4279.05</v>
      </c>
      <c r="D1249">
        <v>4278.74</v>
      </c>
      <c r="E1249">
        <v>4165.3</v>
      </c>
      <c r="F1249">
        <v>217.779</v>
      </c>
      <c r="G1249">
        <v>0</v>
      </c>
      <c r="H1249">
        <v>74.364400000000003</v>
      </c>
      <c r="I1249">
        <v>0</v>
      </c>
      <c r="J1249">
        <v>0.14723</v>
      </c>
      <c r="K1249">
        <v>0.83704900000000004</v>
      </c>
      <c r="L1249">
        <v>0</v>
      </c>
      <c r="M1249" t="s">
        <v>42</v>
      </c>
    </row>
    <row r="1250" spans="1:13" x14ac:dyDescent="0.25">
      <c r="A1250" t="s">
        <v>157</v>
      </c>
      <c r="B1250">
        <v>4313.7299999999996</v>
      </c>
      <c r="C1250">
        <v>4282.6400000000003</v>
      </c>
      <c r="D1250">
        <v>4282.3</v>
      </c>
      <c r="E1250">
        <v>4168.3</v>
      </c>
      <c r="F1250">
        <v>219.404</v>
      </c>
      <c r="G1250">
        <v>0</v>
      </c>
      <c r="H1250">
        <v>74.733699999999999</v>
      </c>
      <c r="I1250">
        <v>0</v>
      </c>
      <c r="J1250">
        <v>0.14955399999999999</v>
      </c>
      <c r="K1250">
        <v>0.83702299999999996</v>
      </c>
      <c r="L1250">
        <v>0</v>
      </c>
      <c r="M1250" t="s">
        <v>42</v>
      </c>
    </row>
    <row r="1251" spans="1:13" x14ac:dyDescent="0.25">
      <c r="A1251" t="s">
        <v>157</v>
      </c>
      <c r="B1251">
        <v>4316.66</v>
      </c>
      <c r="C1251">
        <v>4285.45</v>
      </c>
      <c r="D1251">
        <v>4285.13</v>
      </c>
      <c r="E1251">
        <v>4173.2</v>
      </c>
      <c r="F1251">
        <v>214.03299999999999</v>
      </c>
      <c r="G1251">
        <v>0</v>
      </c>
      <c r="H1251">
        <v>75.004499999999993</v>
      </c>
      <c r="I1251">
        <v>0</v>
      </c>
      <c r="J1251">
        <v>0.14710999999999999</v>
      </c>
      <c r="K1251">
        <v>0.83698799999999995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4319.42</v>
      </c>
      <c r="C1252">
        <v>4286.9399999999996</v>
      </c>
      <c r="D1252">
        <v>4286.6099999999997</v>
      </c>
      <c r="E1252">
        <v>4173.1899999999996</v>
      </c>
      <c r="F1252">
        <v>217.10300000000001</v>
      </c>
      <c r="G1252">
        <v>0</v>
      </c>
      <c r="H1252">
        <v>75.193799999999996</v>
      </c>
      <c r="I1252">
        <v>0</v>
      </c>
      <c r="J1252">
        <v>0.15557499999999999</v>
      </c>
      <c r="K1252">
        <v>0.837001</v>
      </c>
      <c r="L1252">
        <v>0</v>
      </c>
      <c r="M1252" t="s">
        <v>42</v>
      </c>
    </row>
    <row r="1253" spans="1:13" x14ac:dyDescent="0.25">
      <c r="A1253" t="s">
        <v>157</v>
      </c>
      <c r="B1253">
        <v>4292.22</v>
      </c>
      <c r="C1253">
        <v>4260.92</v>
      </c>
      <c r="D1253">
        <v>4260.58</v>
      </c>
      <c r="E1253">
        <v>4146.3100000000004</v>
      </c>
      <c r="F1253">
        <v>217.077</v>
      </c>
      <c r="G1253">
        <v>0</v>
      </c>
      <c r="H1253">
        <v>74.460599999999999</v>
      </c>
      <c r="I1253">
        <v>0</v>
      </c>
      <c r="J1253">
        <v>0.151088</v>
      </c>
      <c r="K1253">
        <v>0.83702100000000002</v>
      </c>
      <c r="L1253">
        <v>0</v>
      </c>
      <c r="M1253" t="s">
        <v>42</v>
      </c>
    </row>
    <row r="1254" spans="1:13" x14ac:dyDescent="0.25">
      <c r="A1254" t="s">
        <v>157</v>
      </c>
      <c r="B1254">
        <v>4290.68</v>
      </c>
      <c r="C1254">
        <v>4259.8100000000004</v>
      </c>
      <c r="D1254">
        <v>4259.49</v>
      </c>
      <c r="E1254">
        <v>4145.74</v>
      </c>
      <c r="F1254">
        <v>216.32900000000001</v>
      </c>
      <c r="G1254">
        <v>0</v>
      </c>
      <c r="H1254">
        <v>74.302999999999997</v>
      </c>
      <c r="I1254">
        <v>0</v>
      </c>
      <c r="J1254">
        <v>0.14921599999999999</v>
      </c>
      <c r="K1254">
        <v>0.83613000000000004</v>
      </c>
      <c r="L1254">
        <v>0</v>
      </c>
      <c r="M1254" t="s">
        <v>42</v>
      </c>
    </row>
    <row r="1255" spans="1:13" x14ac:dyDescent="0.25">
      <c r="A1255" t="s">
        <v>157</v>
      </c>
      <c r="B1255">
        <v>4272.66</v>
      </c>
      <c r="C1255">
        <v>4242.09</v>
      </c>
      <c r="D1255">
        <v>4241.7700000000004</v>
      </c>
      <c r="E1255">
        <v>4129.83</v>
      </c>
      <c r="F1255">
        <v>214.773</v>
      </c>
      <c r="G1255">
        <v>0</v>
      </c>
      <c r="H1255">
        <v>73.719700000000003</v>
      </c>
      <c r="I1255">
        <v>0</v>
      </c>
      <c r="J1255">
        <v>0.14710300000000001</v>
      </c>
      <c r="K1255">
        <v>0.83677299999999999</v>
      </c>
      <c r="L1255">
        <v>0</v>
      </c>
      <c r="M1255" t="s">
        <v>42</v>
      </c>
    </row>
    <row r="1256" spans="1:13" x14ac:dyDescent="0.25">
      <c r="A1256" t="s">
        <v>157</v>
      </c>
      <c r="B1256">
        <v>4346.07</v>
      </c>
      <c r="C1256">
        <v>4308.75</v>
      </c>
      <c r="D1256">
        <v>4308.41</v>
      </c>
      <c r="E1256">
        <v>4193.93</v>
      </c>
      <c r="F1256">
        <v>219.78200000000001</v>
      </c>
      <c r="G1256">
        <v>0</v>
      </c>
      <c r="H1256">
        <v>75.336399999999998</v>
      </c>
      <c r="I1256">
        <v>0</v>
      </c>
      <c r="J1256">
        <v>0.14772099999999999</v>
      </c>
      <c r="K1256">
        <v>0.83685799999999999</v>
      </c>
      <c r="L1256">
        <v>0</v>
      </c>
      <c r="M1256" t="s">
        <v>42</v>
      </c>
    </row>
    <row r="1257" spans="1:13" x14ac:dyDescent="0.25">
      <c r="A1257" t="s">
        <v>157</v>
      </c>
      <c r="B1257">
        <v>4358.99</v>
      </c>
      <c r="C1257">
        <v>4323.84</v>
      </c>
      <c r="D1257">
        <v>4323.5200000000004</v>
      </c>
      <c r="E1257">
        <v>4209.97</v>
      </c>
      <c r="F1257">
        <v>218.08500000000001</v>
      </c>
      <c r="G1257">
        <v>0</v>
      </c>
      <c r="H1257">
        <v>75.646799999999999</v>
      </c>
      <c r="I1257">
        <v>0</v>
      </c>
      <c r="J1257">
        <v>0.152729</v>
      </c>
      <c r="K1257">
        <v>0.83704699999999999</v>
      </c>
      <c r="L1257">
        <v>0</v>
      </c>
      <c r="M1257" t="s">
        <v>42</v>
      </c>
    </row>
    <row r="1258" spans="1:13" x14ac:dyDescent="0.25">
      <c r="A1258" t="s">
        <v>157</v>
      </c>
      <c r="B1258">
        <v>4277.99</v>
      </c>
      <c r="C1258">
        <v>4246.93</v>
      </c>
      <c r="D1258">
        <v>4246.6000000000004</v>
      </c>
      <c r="E1258">
        <v>4134.1499999999996</v>
      </c>
      <c r="F1258">
        <v>215.00299999999999</v>
      </c>
      <c r="G1258">
        <v>0</v>
      </c>
      <c r="H1258">
        <v>74.027600000000007</v>
      </c>
      <c r="I1258">
        <v>0</v>
      </c>
      <c r="J1258">
        <v>0.178456</v>
      </c>
      <c r="K1258">
        <v>0.84611199999999998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4313.58</v>
      </c>
      <c r="C1259">
        <v>4282.6099999999997</v>
      </c>
      <c r="D1259">
        <v>4282.29</v>
      </c>
      <c r="E1259">
        <v>4169.51</v>
      </c>
      <c r="F1259">
        <v>213.72</v>
      </c>
      <c r="G1259">
        <v>0</v>
      </c>
      <c r="H1259">
        <v>74.829099999999997</v>
      </c>
      <c r="I1259">
        <v>0</v>
      </c>
      <c r="J1259">
        <v>0.15551200000000001</v>
      </c>
      <c r="K1259">
        <v>0.83693200000000001</v>
      </c>
      <c r="L1259">
        <v>0</v>
      </c>
      <c r="M1259" t="s">
        <v>42</v>
      </c>
    </row>
    <row r="1260" spans="1:13" x14ac:dyDescent="0.25">
      <c r="A1260" t="s">
        <v>157</v>
      </c>
      <c r="B1260">
        <v>4316.33</v>
      </c>
      <c r="C1260">
        <v>4285.53</v>
      </c>
      <c r="D1260">
        <v>4285.21</v>
      </c>
      <c r="E1260">
        <v>4171.88</v>
      </c>
      <c r="F1260">
        <v>218.274</v>
      </c>
      <c r="G1260">
        <v>0</v>
      </c>
      <c r="H1260">
        <v>75.173699999999997</v>
      </c>
      <c r="I1260">
        <v>0</v>
      </c>
      <c r="J1260">
        <v>0.16297</v>
      </c>
      <c r="K1260">
        <v>0.83702799999999999</v>
      </c>
      <c r="L1260">
        <v>0</v>
      </c>
      <c r="M1260" t="s">
        <v>42</v>
      </c>
    </row>
    <row r="1261" spans="1:13" x14ac:dyDescent="0.25">
      <c r="A1261" t="s">
        <v>157</v>
      </c>
      <c r="B1261">
        <v>4284.54</v>
      </c>
      <c r="C1261">
        <v>4253.37</v>
      </c>
      <c r="D1261">
        <v>4253.03</v>
      </c>
      <c r="E1261">
        <v>4140.1099999999997</v>
      </c>
      <c r="F1261">
        <v>215.73500000000001</v>
      </c>
      <c r="G1261">
        <v>0</v>
      </c>
      <c r="H1261">
        <v>73.757400000000004</v>
      </c>
      <c r="I1261">
        <v>0</v>
      </c>
      <c r="J1261">
        <v>0.15837399999999999</v>
      </c>
      <c r="K1261">
        <v>0.83686499999999997</v>
      </c>
      <c r="L1261">
        <v>0</v>
      </c>
      <c r="M1261" t="s">
        <v>42</v>
      </c>
    </row>
    <row r="1262" spans="1:13" x14ac:dyDescent="0.25">
      <c r="A1262" t="s">
        <v>157</v>
      </c>
      <c r="B1262">
        <v>4316.08</v>
      </c>
      <c r="C1262">
        <v>4284.99</v>
      </c>
      <c r="D1262">
        <v>4284.67</v>
      </c>
      <c r="E1262">
        <v>4169.88</v>
      </c>
      <c r="F1262">
        <v>217.03899999999999</v>
      </c>
      <c r="G1262">
        <v>0</v>
      </c>
      <c r="H1262">
        <v>75.116</v>
      </c>
      <c r="I1262">
        <v>0</v>
      </c>
      <c r="J1262">
        <v>0.14710599999999999</v>
      </c>
      <c r="K1262">
        <v>0.83577400000000002</v>
      </c>
      <c r="L1262">
        <v>0</v>
      </c>
      <c r="M1262" t="s">
        <v>42</v>
      </c>
    </row>
    <row r="1263" spans="1:13" x14ac:dyDescent="0.25">
      <c r="A1263" t="s">
        <v>157</v>
      </c>
      <c r="B1263">
        <v>4332.3900000000003</v>
      </c>
      <c r="C1263">
        <v>4300.95</v>
      </c>
      <c r="D1263">
        <v>4300.63</v>
      </c>
      <c r="E1263">
        <v>4186.33</v>
      </c>
      <c r="F1263">
        <v>218.55199999999999</v>
      </c>
      <c r="G1263">
        <v>0</v>
      </c>
      <c r="H1263">
        <v>74.9876</v>
      </c>
      <c r="I1263">
        <v>0</v>
      </c>
      <c r="J1263">
        <v>0.14888599999999999</v>
      </c>
      <c r="K1263">
        <v>0.83702699999999997</v>
      </c>
      <c r="L1263">
        <v>0</v>
      </c>
      <c r="M1263" t="s">
        <v>42</v>
      </c>
    </row>
    <row r="1264" spans="1:13" x14ac:dyDescent="0.25">
      <c r="A1264" t="s">
        <v>157</v>
      </c>
      <c r="B1264">
        <v>4333.97</v>
      </c>
      <c r="C1264">
        <v>4298.2700000000004</v>
      </c>
      <c r="D1264">
        <v>4297.96</v>
      </c>
      <c r="E1264">
        <v>4182.93</v>
      </c>
      <c r="F1264">
        <v>220.61600000000001</v>
      </c>
      <c r="G1264">
        <v>0</v>
      </c>
      <c r="H1264">
        <v>75.306899999999999</v>
      </c>
      <c r="I1264">
        <v>0</v>
      </c>
      <c r="J1264">
        <v>0.17846000000000001</v>
      </c>
      <c r="K1264">
        <v>0.83691199999999999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4330.4799999999996</v>
      </c>
      <c r="C1265">
        <v>4299.1899999999996</v>
      </c>
      <c r="D1265">
        <v>4298.87</v>
      </c>
      <c r="E1265">
        <v>4185.17</v>
      </c>
      <c r="F1265">
        <v>220.05699999999999</v>
      </c>
      <c r="G1265">
        <v>0</v>
      </c>
      <c r="H1265">
        <v>75.480599999999995</v>
      </c>
      <c r="I1265">
        <v>0</v>
      </c>
      <c r="J1265">
        <v>0.153169</v>
      </c>
      <c r="K1265">
        <v>0.83556699999999995</v>
      </c>
      <c r="L1265">
        <v>0</v>
      </c>
      <c r="M1265" t="s">
        <v>42</v>
      </c>
    </row>
    <row r="1266" spans="1:13" x14ac:dyDescent="0.25">
      <c r="A1266" t="s">
        <v>157</v>
      </c>
      <c r="B1266">
        <v>4240.12</v>
      </c>
      <c r="C1266">
        <v>4203.2</v>
      </c>
      <c r="D1266">
        <v>4202.8999999999996</v>
      </c>
      <c r="E1266">
        <v>4093.28</v>
      </c>
      <c r="F1266">
        <v>211.649</v>
      </c>
      <c r="G1266">
        <v>0</v>
      </c>
      <c r="H1266">
        <v>73.296800000000005</v>
      </c>
      <c r="I1266">
        <v>0</v>
      </c>
      <c r="J1266">
        <v>0.14867</v>
      </c>
      <c r="K1266">
        <v>0.83704900000000004</v>
      </c>
      <c r="L1266">
        <v>0</v>
      </c>
      <c r="M1266" t="s">
        <v>42</v>
      </c>
    </row>
    <row r="1267" spans="1:13" x14ac:dyDescent="0.25">
      <c r="A1267" t="s">
        <v>157</v>
      </c>
      <c r="B1267">
        <v>4339.24</v>
      </c>
      <c r="C1267">
        <v>4301.95</v>
      </c>
      <c r="D1267">
        <v>4301.62</v>
      </c>
      <c r="E1267">
        <v>4187.5600000000004</v>
      </c>
      <c r="F1267">
        <v>218.05</v>
      </c>
      <c r="G1267">
        <v>0</v>
      </c>
      <c r="H1267">
        <v>75.340299999999999</v>
      </c>
      <c r="I1267">
        <v>0</v>
      </c>
      <c r="J1267">
        <v>0.15262600000000001</v>
      </c>
      <c r="K1267">
        <v>0.83704900000000004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4385.93</v>
      </c>
      <c r="C1268">
        <v>4351.45</v>
      </c>
      <c r="D1268">
        <v>4351.1099999999997</v>
      </c>
      <c r="E1268">
        <v>4234.2</v>
      </c>
      <c r="F1268">
        <v>225.14400000000001</v>
      </c>
      <c r="G1268">
        <v>0</v>
      </c>
      <c r="H1268">
        <v>76.536000000000001</v>
      </c>
      <c r="I1268">
        <v>0</v>
      </c>
      <c r="J1268">
        <v>0.14722399999999999</v>
      </c>
      <c r="K1268">
        <v>0.83519600000000005</v>
      </c>
      <c r="L1268">
        <v>0</v>
      </c>
      <c r="M1268" t="s">
        <v>42</v>
      </c>
    </row>
    <row r="1269" spans="1:13" x14ac:dyDescent="0.25">
      <c r="A1269" t="s">
        <v>157</v>
      </c>
      <c r="B1269">
        <v>4361.1400000000003</v>
      </c>
      <c r="C1269">
        <v>4329.83</v>
      </c>
      <c r="D1269">
        <v>4329.51</v>
      </c>
      <c r="E1269">
        <v>4217.87</v>
      </c>
      <c r="F1269">
        <v>214.17500000000001</v>
      </c>
      <c r="G1269">
        <v>0</v>
      </c>
      <c r="H1269">
        <v>76.1374</v>
      </c>
      <c r="I1269">
        <v>0</v>
      </c>
      <c r="J1269">
        <v>0.16908300000000001</v>
      </c>
      <c r="K1269">
        <v>0.83515399999999995</v>
      </c>
      <c r="L1269">
        <v>0</v>
      </c>
      <c r="M1269" t="s">
        <v>42</v>
      </c>
    </row>
    <row r="1270" spans="1:13" x14ac:dyDescent="0.25">
      <c r="A1270" t="s">
        <v>157</v>
      </c>
      <c r="B1270">
        <v>4341.99</v>
      </c>
      <c r="C1270">
        <v>4306.75</v>
      </c>
      <c r="D1270">
        <v>4306.46</v>
      </c>
      <c r="E1270">
        <v>4193.47</v>
      </c>
      <c r="F1270">
        <v>216.506</v>
      </c>
      <c r="G1270">
        <v>0</v>
      </c>
      <c r="H1270">
        <v>75.935100000000006</v>
      </c>
      <c r="I1270">
        <v>0</v>
      </c>
      <c r="J1270">
        <v>0.16327900000000001</v>
      </c>
      <c r="K1270">
        <v>0.836314</v>
      </c>
      <c r="L1270">
        <v>0</v>
      </c>
      <c r="M1270" t="s">
        <v>42</v>
      </c>
    </row>
    <row r="1271" spans="1:13" x14ac:dyDescent="0.25">
      <c r="A1271" t="s">
        <v>157</v>
      </c>
      <c r="B1271">
        <v>4322.6899999999996</v>
      </c>
      <c r="C1271">
        <v>4284.2299999999996</v>
      </c>
      <c r="D1271">
        <v>4283.92</v>
      </c>
      <c r="E1271">
        <v>4171.54</v>
      </c>
      <c r="F1271">
        <v>216.815</v>
      </c>
      <c r="G1271">
        <v>0</v>
      </c>
      <c r="H1271">
        <v>74.823999999999998</v>
      </c>
      <c r="I1271">
        <v>0</v>
      </c>
      <c r="J1271">
        <v>0.14918899999999999</v>
      </c>
      <c r="K1271">
        <v>0.84954700000000005</v>
      </c>
      <c r="L1271">
        <v>0</v>
      </c>
      <c r="M1271" t="s">
        <v>42</v>
      </c>
    </row>
    <row r="1272" spans="1:13" x14ac:dyDescent="0.25">
      <c r="A1272" t="s">
        <v>157</v>
      </c>
      <c r="B1272">
        <v>4283.2299999999996</v>
      </c>
      <c r="C1272">
        <v>4252.01</v>
      </c>
      <c r="D1272">
        <v>4251.72</v>
      </c>
      <c r="E1272">
        <v>4142.09</v>
      </c>
      <c r="F1272">
        <v>214.51300000000001</v>
      </c>
      <c r="G1272">
        <v>0</v>
      </c>
      <c r="H1272">
        <v>74.039000000000001</v>
      </c>
      <c r="I1272">
        <v>0</v>
      </c>
      <c r="J1272">
        <v>0.14754</v>
      </c>
      <c r="K1272">
        <v>0.83704699999999999</v>
      </c>
      <c r="L1272">
        <v>0</v>
      </c>
      <c r="M1272" t="s">
        <v>42</v>
      </c>
    </row>
    <row r="1273" spans="1:13" x14ac:dyDescent="0.25">
      <c r="A1273" t="s">
        <v>157</v>
      </c>
      <c r="B1273">
        <v>4293.93</v>
      </c>
      <c r="C1273">
        <v>4263.42</v>
      </c>
      <c r="D1273">
        <v>4263.12</v>
      </c>
      <c r="E1273">
        <v>4153.08</v>
      </c>
      <c r="F1273">
        <v>213.99600000000001</v>
      </c>
      <c r="G1273">
        <v>0</v>
      </c>
      <c r="H1273">
        <v>74.2928</v>
      </c>
      <c r="I1273">
        <v>0</v>
      </c>
      <c r="J1273">
        <v>0.148063</v>
      </c>
      <c r="K1273">
        <v>0.837005</v>
      </c>
      <c r="L1273">
        <v>0</v>
      </c>
      <c r="M1273" t="s">
        <v>42</v>
      </c>
    </row>
    <row r="1274" spans="1:13" x14ac:dyDescent="0.25">
      <c r="A1274" t="s">
        <v>157</v>
      </c>
      <c r="B1274">
        <v>4279.1899999999996</v>
      </c>
      <c r="C1274">
        <v>4244.7</v>
      </c>
      <c r="D1274">
        <v>4244.3900000000003</v>
      </c>
      <c r="E1274">
        <v>4132.87</v>
      </c>
      <c r="F1274">
        <v>215.982</v>
      </c>
      <c r="G1274">
        <v>0</v>
      </c>
      <c r="H1274">
        <v>74.065899999999999</v>
      </c>
      <c r="I1274">
        <v>0</v>
      </c>
      <c r="J1274">
        <v>0.14741799999999999</v>
      </c>
      <c r="K1274">
        <v>0.83705099999999999</v>
      </c>
      <c r="L1274">
        <v>0</v>
      </c>
      <c r="M1274" t="s">
        <v>42</v>
      </c>
    </row>
    <row r="1275" spans="1:13" x14ac:dyDescent="0.25">
      <c r="A1275" t="s">
        <v>157</v>
      </c>
      <c r="B1275">
        <v>4312.6400000000003</v>
      </c>
      <c r="C1275">
        <v>4282.12</v>
      </c>
      <c r="D1275">
        <v>4281.8</v>
      </c>
      <c r="E1275">
        <v>4170.78</v>
      </c>
      <c r="F1275">
        <v>215.00800000000001</v>
      </c>
      <c r="G1275">
        <v>0</v>
      </c>
      <c r="H1275">
        <v>74.525199999999998</v>
      </c>
      <c r="I1275">
        <v>0</v>
      </c>
      <c r="J1275">
        <v>0.158911</v>
      </c>
      <c r="K1275">
        <v>0.83705200000000002</v>
      </c>
      <c r="L1275">
        <v>0</v>
      </c>
      <c r="M1275" t="s">
        <v>42</v>
      </c>
    </row>
    <row r="1276" spans="1:13" x14ac:dyDescent="0.25">
      <c r="A1276" t="s">
        <v>157</v>
      </c>
      <c r="B1276">
        <v>4343.47</v>
      </c>
      <c r="C1276">
        <v>4312.46</v>
      </c>
      <c r="D1276">
        <v>4312.13</v>
      </c>
      <c r="E1276">
        <v>4198.38</v>
      </c>
      <c r="F1276">
        <v>217.21199999999999</v>
      </c>
      <c r="G1276">
        <v>0</v>
      </c>
      <c r="H1276">
        <v>76.136099999999999</v>
      </c>
      <c r="I1276">
        <v>0</v>
      </c>
      <c r="J1276">
        <v>0.147122</v>
      </c>
      <c r="K1276">
        <v>0.83704800000000001</v>
      </c>
      <c r="L1276">
        <v>0</v>
      </c>
      <c r="M1276" t="s">
        <v>42</v>
      </c>
    </row>
    <row r="1277" spans="1:13" x14ac:dyDescent="0.25">
      <c r="A1277" t="s">
        <v>157</v>
      </c>
      <c r="B1277">
        <v>4306</v>
      </c>
      <c r="C1277">
        <v>4274.97</v>
      </c>
      <c r="D1277">
        <v>4274.62</v>
      </c>
      <c r="E1277">
        <v>4161.05</v>
      </c>
      <c r="F1277">
        <v>214.499</v>
      </c>
      <c r="G1277">
        <v>0</v>
      </c>
      <c r="H1277">
        <v>74.402699999999996</v>
      </c>
      <c r="I1277">
        <v>0</v>
      </c>
      <c r="J1277">
        <v>0.150946</v>
      </c>
      <c r="K1277">
        <v>0.83703000000000005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4308.79</v>
      </c>
      <c r="C1278">
        <v>4277</v>
      </c>
      <c r="D1278">
        <v>4276.6899999999996</v>
      </c>
      <c r="E1278">
        <v>4164.25</v>
      </c>
      <c r="F1278">
        <v>215.078</v>
      </c>
      <c r="G1278">
        <v>0</v>
      </c>
      <c r="H1278">
        <v>75.095100000000002</v>
      </c>
      <c r="I1278">
        <v>0</v>
      </c>
      <c r="J1278">
        <v>0.178456</v>
      </c>
      <c r="K1278">
        <v>0.83702900000000002</v>
      </c>
      <c r="L1278">
        <v>0</v>
      </c>
      <c r="M1278" t="s">
        <v>42</v>
      </c>
    </row>
    <row r="1279" spans="1:13" x14ac:dyDescent="0.25">
      <c r="A1279" t="s">
        <v>157</v>
      </c>
      <c r="B1279">
        <v>4346.6099999999997</v>
      </c>
      <c r="C1279">
        <v>4315.0200000000004</v>
      </c>
      <c r="D1279">
        <v>4314.71</v>
      </c>
      <c r="E1279">
        <v>4201.6400000000003</v>
      </c>
      <c r="F1279">
        <v>217.06700000000001</v>
      </c>
      <c r="G1279">
        <v>0</v>
      </c>
      <c r="H1279">
        <v>75.889799999999994</v>
      </c>
      <c r="I1279">
        <v>0</v>
      </c>
      <c r="J1279">
        <v>0.14819499999999999</v>
      </c>
      <c r="K1279">
        <v>0.83638699999999999</v>
      </c>
      <c r="L1279">
        <v>0</v>
      </c>
      <c r="M1279" t="s">
        <v>42</v>
      </c>
    </row>
    <row r="1280" spans="1:13" x14ac:dyDescent="0.25">
      <c r="A1280" t="s">
        <v>157</v>
      </c>
      <c r="B1280">
        <v>4302.2700000000004</v>
      </c>
      <c r="C1280">
        <v>4266.07</v>
      </c>
      <c r="D1280">
        <v>4265.75</v>
      </c>
      <c r="E1280">
        <v>4153.3999999999996</v>
      </c>
      <c r="F1280">
        <v>216.80199999999999</v>
      </c>
      <c r="G1280">
        <v>0</v>
      </c>
      <c r="H1280">
        <v>74.315399999999997</v>
      </c>
      <c r="I1280">
        <v>0</v>
      </c>
      <c r="J1280">
        <v>0.178454</v>
      </c>
      <c r="K1280">
        <v>0.83684700000000001</v>
      </c>
      <c r="L1280">
        <v>0</v>
      </c>
      <c r="M1280" t="s">
        <v>42</v>
      </c>
    </row>
    <row r="1281" spans="1:25" x14ac:dyDescent="0.25">
      <c r="A1281" t="s">
        <v>157</v>
      </c>
      <c r="B1281">
        <v>4314.34</v>
      </c>
      <c r="C1281">
        <v>4275.9399999999996</v>
      </c>
      <c r="D1281">
        <v>4275.6400000000003</v>
      </c>
      <c r="E1281">
        <v>4163.42</v>
      </c>
      <c r="F1281">
        <v>212.41900000000001</v>
      </c>
      <c r="G1281">
        <v>0</v>
      </c>
      <c r="H1281">
        <v>74.719700000000003</v>
      </c>
      <c r="I1281">
        <v>0</v>
      </c>
      <c r="J1281">
        <v>0.17865700000000001</v>
      </c>
      <c r="K1281">
        <v>0.83705099999999999</v>
      </c>
      <c r="L1281">
        <v>0</v>
      </c>
      <c r="M1281" t="s">
        <v>42</v>
      </c>
    </row>
    <row r="1282" spans="1:25" x14ac:dyDescent="0.25">
      <c r="A1282" t="s">
        <v>157</v>
      </c>
      <c r="B1282">
        <v>4346.6499999999996</v>
      </c>
      <c r="C1282">
        <v>4314.7</v>
      </c>
      <c r="D1282">
        <v>4314.32</v>
      </c>
      <c r="E1282">
        <v>4201.34</v>
      </c>
      <c r="F1282">
        <v>215.548</v>
      </c>
      <c r="G1282">
        <v>0</v>
      </c>
      <c r="H1282">
        <v>75.617999999999995</v>
      </c>
      <c r="I1282">
        <v>0</v>
      </c>
      <c r="J1282">
        <v>0.14710500000000001</v>
      </c>
      <c r="K1282">
        <v>0.83699900000000005</v>
      </c>
      <c r="L1282">
        <v>0</v>
      </c>
      <c r="M1282" t="s">
        <v>42</v>
      </c>
    </row>
    <row r="1283" spans="1:25" x14ac:dyDescent="0.25">
      <c r="A1283" t="s">
        <v>157</v>
      </c>
      <c r="B1283">
        <v>4309.45</v>
      </c>
      <c r="C1283">
        <v>4278.2299999999996</v>
      </c>
      <c r="D1283">
        <v>4277.91</v>
      </c>
      <c r="E1283">
        <v>4165.5</v>
      </c>
      <c r="F1283">
        <v>215.905</v>
      </c>
      <c r="G1283">
        <v>0</v>
      </c>
      <c r="H1283">
        <v>74.297899999999998</v>
      </c>
      <c r="I1283">
        <v>0</v>
      </c>
      <c r="J1283">
        <v>0.172851</v>
      </c>
      <c r="K1283">
        <v>0.83643599999999996</v>
      </c>
      <c r="L1283">
        <v>0</v>
      </c>
      <c r="M1283" t="s">
        <v>42</v>
      </c>
    </row>
    <row r="1284" spans="1:25" x14ac:dyDescent="0.25">
      <c r="A1284" t="s">
        <v>157</v>
      </c>
      <c r="B1284">
        <v>4365.1899999999996</v>
      </c>
      <c r="C1284">
        <v>4327.57</v>
      </c>
      <c r="D1284">
        <v>4327.2299999999996</v>
      </c>
      <c r="E1284">
        <v>4210.67</v>
      </c>
      <c r="F1284">
        <v>222.34</v>
      </c>
      <c r="G1284">
        <v>0</v>
      </c>
      <c r="H1284">
        <v>76.027299999999997</v>
      </c>
      <c r="I1284">
        <v>0</v>
      </c>
      <c r="J1284">
        <v>0.17845800000000001</v>
      </c>
      <c r="K1284">
        <v>0.83630899999999997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4293.74</v>
      </c>
      <c r="C1285">
        <v>4262.29</v>
      </c>
      <c r="D1285">
        <v>4261.9799999999996</v>
      </c>
      <c r="E1285">
        <v>4149.91</v>
      </c>
      <c r="F1285">
        <v>214.89400000000001</v>
      </c>
      <c r="G1285">
        <v>0</v>
      </c>
      <c r="H1285">
        <v>74.963200000000001</v>
      </c>
      <c r="I1285">
        <v>0</v>
      </c>
      <c r="J1285">
        <v>0.14788299999999999</v>
      </c>
      <c r="K1285">
        <v>0.83705099999999999</v>
      </c>
      <c r="L1285">
        <v>0</v>
      </c>
      <c r="M1285" t="s">
        <v>42</v>
      </c>
    </row>
    <row r="1286" spans="1:25" x14ac:dyDescent="0.25">
      <c r="A1286" t="s">
        <v>157</v>
      </c>
      <c r="B1286">
        <v>4373.66</v>
      </c>
      <c r="C1286">
        <v>4342.63</v>
      </c>
      <c r="D1286">
        <v>4342.3</v>
      </c>
      <c r="E1286">
        <v>4228.8999999999996</v>
      </c>
      <c r="F1286">
        <v>218.75800000000001</v>
      </c>
      <c r="G1286">
        <v>0</v>
      </c>
      <c r="H1286">
        <v>75.851100000000002</v>
      </c>
      <c r="I1286">
        <v>0</v>
      </c>
      <c r="J1286">
        <v>0.147593</v>
      </c>
      <c r="K1286">
        <v>0.83699800000000002</v>
      </c>
      <c r="L1286">
        <v>0</v>
      </c>
      <c r="M1286" t="s">
        <v>42</v>
      </c>
    </row>
    <row r="1287" spans="1:25" x14ac:dyDescent="0.25">
      <c r="A1287" t="s">
        <v>157</v>
      </c>
      <c r="B1287">
        <v>4328.3999999999996</v>
      </c>
      <c r="C1287">
        <v>4293.8900000000003</v>
      </c>
      <c r="D1287">
        <v>4293.58</v>
      </c>
      <c r="E1287">
        <v>4180.7700000000004</v>
      </c>
      <c r="F1287">
        <v>216.21899999999999</v>
      </c>
      <c r="G1287">
        <v>0</v>
      </c>
      <c r="H1287">
        <v>75.2727</v>
      </c>
      <c r="I1287">
        <v>0</v>
      </c>
      <c r="J1287">
        <v>0.15965099999999999</v>
      </c>
      <c r="K1287">
        <v>0.83540000000000003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4327.29</v>
      </c>
      <c r="C1288">
        <v>4296.1000000000004</v>
      </c>
      <c r="D1288">
        <v>4295.79</v>
      </c>
      <c r="E1288">
        <v>4183.2299999999996</v>
      </c>
      <c r="F1288">
        <v>217.59200000000001</v>
      </c>
      <c r="G1288">
        <v>0</v>
      </c>
      <c r="H1288">
        <v>75.097399999999993</v>
      </c>
      <c r="I1288">
        <v>0</v>
      </c>
      <c r="J1288">
        <v>0.155615</v>
      </c>
      <c r="K1288">
        <v>0.83655500000000005</v>
      </c>
      <c r="L1288">
        <v>0</v>
      </c>
      <c r="M1288" t="s">
        <v>42</v>
      </c>
      <c r="R1288">
        <f>AVERAGE(B1239:B1288)</f>
        <v>4320.7520000000004</v>
      </c>
      <c r="S1288">
        <f>AVERAGE(C1239:C1288)</f>
        <v>4287.8244000000013</v>
      </c>
      <c r="U1288">
        <f>_xlfn.VAR.P(B1239:B1288)</f>
        <v>809.60393600000054</v>
      </c>
      <c r="V1288">
        <f>_xlfn.VAR.P(C1239:C1288)</f>
        <v>787.77022063999948</v>
      </c>
      <c r="X1288">
        <f>1.96*SQRT(U1288)/50</f>
        <v>1.1153787662561272</v>
      </c>
      <c r="Y1288">
        <f>1.96*SQRT(V1288)/50</f>
        <v>1.1002359891606204</v>
      </c>
    </row>
    <row r="1289" spans="1:25" x14ac:dyDescent="0.25">
      <c r="A1289" t="s">
        <v>158</v>
      </c>
      <c r="B1289">
        <v>216185.00700000001</v>
      </c>
      <c r="C1289" t="s">
        <v>36</v>
      </c>
    </row>
    <row r="1290" spans="1:25" x14ac:dyDescent="0.25">
      <c r="A1290" t="s">
        <v>172</v>
      </c>
      <c r="B1290">
        <v>4547.29</v>
      </c>
      <c r="C1290">
        <v>4447.8</v>
      </c>
      <c r="D1290">
        <v>4447.47</v>
      </c>
      <c r="E1290">
        <v>4356.59</v>
      </c>
      <c r="F1290">
        <v>225.435</v>
      </c>
      <c r="G1290">
        <v>350.74700000000001</v>
      </c>
      <c r="H1290">
        <v>115.256</v>
      </c>
      <c r="I1290">
        <v>74.526200000000003</v>
      </c>
      <c r="J1290">
        <v>130.74199999999999</v>
      </c>
      <c r="K1290">
        <v>3756.68</v>
      </c>
      <c r="L1290">
        <v>0.178455</v>
      </c>
      <c r="M1290">
        <v>0.836816</v>
      </c>
      <c r="N1290">
        <v>0</v>
      </c>
      <c r="O1290" t="s">
        <v>42</v>
      </c>
    </row>
    <row r="1291" spans="1:25" x14ac:dyDescent="0.25">
      <c r="A1291" t="s">
        <v>172</v>
      </c>
      <c r="B1291">
        <v>4573.4399999999996</v>
      </c>
      <c r="C1291">
        <v>4467.28</v>
      </c>
      <c r="D1291">
        <v>4466.9399999999996</v>
      </c>
      <c r="E1291">
        <v>4376.4799999999996</v>
      </c>
      <c r="F1291">
        <v>227.548</v>
      </c>
      <c r="G1291">
        <v>351.55200000000002</v>
      </c>
      <c r="H1291">
        <v>115.65600000000001</v>
      </c>
      <c r="I1291">
        <v>74.796099999999996</v>
      </c>
      <c r="J1291">
        <v>130.85300000000001</v>
      </c>
      <c r="K1291">
        <v>3773.97</v>
      </c>
      <c r="L1291">
        <v>0.150148</v>
      </c>
      <c r="M1291">
        <v>0.83626699999999998</v>
      </c>
      <c r="N1291">
        <v>0</v>
      </c>
      <c r="O1291" t="s">
        <v>42</v>
      </c>
    </row>
    <row r="1292" spans="1:25" x14ac:dyDescent="0.25">
      <c r="A1292" t="s">
        <v>172</v>
      </c>
      <c r="B1292">
        <v>4555.4799999999996</v>
      </c>
      <c r="C1292">
        <v>4449.47</v>
      </c>
      <c r="D1292">
        <v>4449.1400000000003</v>
      </c>
      <c r="E1292">
        <v>4358.3900000000003</v>
      </c>
      <c r="F1292">
        <v>224.76300000000001</v>
      </c>
      <c r="G1292">
        <v>351.96</v>
      </c>
      <c r="H1292">
        <v>115.22799999999999</v>
      </c>
      <c r="I1292">
        <v>74.969399999999993</v>
      </c>
      <c r="J1292">
        <v>131.411</v>
      </c>
      <c r="K1292">
        <v>3758.29</v>
      </c>
      <c r="L1292">
        <v>0.178454</v>
      </c>
      <c r="M1292">
        <v>0.83678300000000005</v>
      </c>
      <c r="N1292">
        <v>0</v>
      </c>
      <c r="O1292" t="s">
        <v>42</v>
      </c>
    </row>
    <row r="1293" spans="1:25" x14ac:dyDescent="0.25">
      <c r="A1293" t="s">
        <v>172</v>
      </c>
      <c r="B1293">
        <v>4550.58</v>
      </c>
      <c r="C1293">
        <v>4449.8100000000004</v>
      </c>
      <c r="D1293">
        <v>4449.47</v>
      </c>
      <c r="E1293">
        <v>4358.6400000000003</v>
      </c>
      <c r="F1293">
        <v>225.773</v>
      </c>
      <c r="G1293">
        <v>350.27699999999999</v>
      </c>
      <c r="H1293">
        <v>114</v>
      </c>
      <c r="I1293">
        <v>75.068899999999999</v>
      </c>
      <c r="J1293">
        <v>131.042</v>
      </c>
      <c r="K1293">
        <v>3759.31</v>
      </c>
      <c r="L1293">
        <v>0.151255</v>
      </c>
      <c r="M1293">
        <v>0.83702100000000002</v>
      </c>
      <c r="N1293">
        <v>0</v>
      </c>
      <c r="O1293" t="s">
        <v>42</v>
      </c>
    </row>
    <row r="1294" spans="1:25" x14ac:dyDescent="0.25">
      <c r="A1294" t="s">
        <v>172</v>
      </c>
      <c r="B1294">
        <v>4559.8900000000003</v>
      </c>
      <c r="C1294">
        <v>4449.84</v>
      </c>
      <c r="D1294">
        <v>4449.51</v>
      </c>
      <c r="E1294">
        <v>4359.21</v>
      </c>
      <c r="F1294">
        <v>225.31700000000001</v>
      </c>
      <c r="G1294">
        <v>349.42599999999999</v>
      </c>
      <c r="H1294">
        <v>114.85899999999999</v>
      </c>
      <c r="I1294">
        <v>74.189899999999994</v>
      </c>
      <c r="J1294">
        <v>130.22200000000001</v>
      </c>
      <c r="K1294">
        <v>3761.27</v>
      </c>
      <c r="L1294">
        <v>0.178454</v>
      </c>
      <c r="M1294">
        <v>0.83674199999999999</v>
      </c>
      <c r="N1294">
        <v>0</v>
      </c>
      <c r="O1294" t="s">
        <v>42</v>
      </c>
    </row>
    <row r="1295" spans="1:25" x14ac:dyDescent="0.25">
      <c r="A1295" t="s">
        <v>172</v>
      </c>
      <c r="B1295">
        <v>4575.74</v>
      </c>
      <c r="C1295">
        <v>4470.22</v>
      </c>
      <c r="D1295">
        <v>4469.8999999999996</v>
      </c>
      <c r="E1295">
        <v>4378.6899999999996</v>
      </c>
      <c r="F1295">
        <v>225.624</v>
      </c>
      <c r="G1295">
        <v>352.76</v>
      </c>
      <c r="H1295">
        <v>114.32899999999999</v>
      </c>
      <c r="I1295">
        <v>75.911100000000005</v>
      </c>
      <c r="J1295">
        <v>132.08500000000001</v>
      </c>
      <c r="K1295">
        <v>3776.97</v>
      </c>
      <c r="L1295">
        <v>0.178455</v>
      </c>
      <c r="M1295">
        <v>0.836032</v>
      </c>
      <c r="N1295">
        <v>0</v>
      </c>
      <c r="O1295" t="s">
        <v>42</v>
      </c>
    </row>
    <row r="1296" spans="1:25" x14ac:dyDescent="0.25">
      <c r="A1296" t="s">
        <v>172</v>
      </c>
      <c r="B1296">
        <v>4586.99</v>
      </c>
      <c r="C1296">
        <v>4487.68</v>
      </c>
      <c r="D1296">
        <v>4487.33</v>
      </c>
      <c r="E1296">
        <v>4395.6499999999996</v>
      </c>
      <c r="F1296">
        <v>229.721</v>
      </c>
      <c r="G1296">
        <v>356.00099999999998</v>
      </c>
      <c r="H1296">
        <v>116.44199999999999</v>
      </c>
      <c r="I1296">
        <v>76.312200000000004</v>
      </c>
      <c r="J1296">
        <v>132.81700000000001</v>
      </c>
      <c r="K1296">
        <v>3786.48</v>
      </c>
      <c r="L1296">
        <v>0.17846500000000001</v>
      </c>
      <c r="M1296">
        <v>0.83673399999999998</v>
      </c>
      <c r="N1296">
        <v>0</v>
      </c>
      <c r="O1296" t="s">
        <v>42</v>
      </c>
    </row>
    <row r="1297" spans="1:15" x14ac:dyDescent="0.25">
      <c r="A1297" t="s">
        <v>172</v>
      </c>
      <c r="B1297">
        <v>4555.63</v>
      </c>
      <c r="C1297">
        <v>4448.87</v>
      </c>
      <c r="D1297">
        <v>4448.54</v>
      </c>
      <c r="E1297">
        <v>4357.12</v>
      </c>
      <c r="F1297">
        <v>225.28700000000001</v>
      </c>
      <c r="G1297">
        <v>353.20699999999999</v>
      </c>
      <c r="H1297">
        <v>114.53700000000001</v>
      </c>
      <c r="I1297">
        <v>76.103300000000004</v>
      </c>
      <c r="J1297">
        <v>132.27500000000001</v>
      </c>
      <c r="K1297">
        <v>3755.56</v>
      </c>
      <c r="L1297">
        <v>0.178477</v>
      </c>
      <c r="M1297">
        <v>0.83702299999999996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4538.2</v>
      </c>
      <c r="C1298">
        <v>4433.55</v>
      </c>
      <c r="D1298">
        <v>4433.24</v>
      </c>
      <c r="E1298">
        <v>4343.0600000000004</v>
      </c>
      <c r="F1298">
        <v>223.071</v>
      </c>
      <c r="G1298">
        <v>348.49</v>
      </c>
      <c r="H1298">
        <v>113.711</v>
      </c>
      <c r="I1298">
        <v>74.317899999999995</v>
      </c>
      <c r="J1298">
        <v>130.34100000000001</v>
      </c>
      <c r="K1298">
        <v>3748.21</v>
      </c>
      <c r="L1298">
        <v>0.149118</v>
      </c>
      <c r="M1298">
        <v>0.83702299999999996</v>
      </c>
      <c r="N1298">
        <v>0</v>
      </c>
      <c r="O1298" t="s">
        <v>42</v>
      </c>
    </row>
    <row r="1299" spans="1:15" x14ac:dyDescent="0.25">
      <c r="A1299" t="s">
        <v>172</v>
      </c>
      <c r="B1299">
        <v>4553.37</v>
      </c>
      <c r="C1299">
        <v>4453.21</v>
      </c>
      <c r="D1299">
        <v>4452.88</v>
      </c>
      <c r="E1299">
        <v>4361.82</v>
      </c>
      <c r="F1299">
        <v>227.84700000000001</v>
      </c>
      <c r="G1299">
        <v>347.79399999999998</v>
      </c>
      <c r="H1299">
        <v>114.51600000000001</v>
      </c>
      <c r="I1299">
        <v>73.135000000000005</v>
      </c>
      <c r="J1299">
        <v>130.11799999999999</v>
      </c>
      <c r="K1299">
        <v>3762.89</v>
      </c>
      <c r="L1299">
        <v>0.15307100000000001</v>
      </c>
      <c r="M1299">
        <v>0.83308599999999999</v>
      </c>
      <c r="N1299">
        <v>0</v>
      </c>
      <c r="O1299" t="s">
        <v>42</v>
      </c>
    </row>
    <row r="1300" spans="1:15" x14ac:dyDescent="0.25">
      <c r="A1300" t="s">
        <v>172</v>
      </c>
      <c r="B1300">
        <v>4514.95</v>
      </c>
      <c r="C1300">
        <v>4415.9399999999996</v>
      </c>
      <c r="D1300">
        <v>4415.6400000000003</v>
      </c>
      <c r="E1300">
        <v>4325.72</v>
      </c>
      <c r="F1300">
        <v>220.77</v>
      </c>
      <c r="G1300">
        <v>347.34100000000001</v>
      </c>
      <c r="H1300">
        <v>114.691</v>
      </c>
      <c r="I1300">
        <v>72.8596</v>
      </c>
      <c r="J1300">
        <v>129.60300000000001</v>
      </c>
      <c r="K1300">
        <v>3734.1</v>
      </c>
      <c r="L1300">
        <v>0.14871100000000001</v>
      </c>
      <c r="M1300">
        <v>0.83702900000000002</v>
      </c>
      <c r="N1300">
        <v>0</v>
      </c>
      <c r="O1300" t="s">
        <v>42</v>
      </c>
    </row>
    <row r="1301" spans="1:15" x14ac:dyDescent="0.25">
      <c r="A1301" t="s">
        <v>172</v>
      </c>
      <c r="B1301">
        <v>4496.2</v>
      </c>
      <c r="C1301">
        <v>4385.7299999999996</v>
      </c>
      <c r="D1301">
        <v>4385.42</v>
      </c>
      <c r="E1301">
        <v>4295.37</v>
      </c>
      <c r="F1301">
        <v>219.24100000000001</v>
      </c>
      <c r="G1301">
        <v>343.37900000000002</v>
      </c>
      <c r="H1301">
        <v>111.96299999999999</v>
      </c>
      <c r="I1301">
        <v>73.027100000000004</v>
      </c>
      <c r="J1301">
        <v>128.69999999999999</v>
      </c>
      <c r="K1301">
        <v>3709.64</v>
      </c>
      <c r="L1301">
        <v>0.178454</v>
      </c>
      <c r="M1301">
        <v>0.83665500000000004</v>
      </c>
      <c r="N1301">
        <v>0</v>
      </c>
      <c r="O1301" t="s">
        <v>42</v>
      </c>
    </row>
    <row r="1302" spans="1:15" x14ac:dyDescent="0.25">
      <c r="A1302" t="s">
        <v>172</v>
      </c>
      <c r="B1302">
        <v>4564.6400000000003</v>
      </c>
      <c r="C1302">
        <v>4457.63</v>
      </c>
      <c r="D1302">
        <v>4457.3100000000004</v>
      </c>
      <c r="E1302">
        <v>4366.42</v>
      </c>
      <c r="F1302">
        <v>222.88399999999999</v>
      </c>
      <c r="G1302">
        <v>348.995</v>
      </c>
      <c r="H1302">
        <v>114.048</v>
      </c>
      <c r="I1302">
        <v>74.665099999999995</v>
      </c>
      <c r="J1302">
        <v>130.27000000000001</v>
      </c>
      <c r="K1302">
        <v>3771.11</v>
      </c>
      <c r="L1302">
        <v>0.149951</v>
      </c>
      <c r="M1302">
        <v>0.83703099999999997</v>
      </c>
      <c r="N1302">
        <v>0</v>
      </c>
      <c r="O1302" t="s">
        <v>42</v>
      </c>
    </row>
    <row r="1303" spans="1:15" x14ac:dyDescent="0.25">
      <c r="A1303" t="s">
        <v>172</v>
      </c>
      <c r="B1303">
        <v>4463.9799999999996</v>
      </c>
      <c r="C1303">
        <v>4363.67</v>
      </c>
      <c r="D1303">
        <v>4363.3599999999997</v>
      </c>
      <c r="E1303">
        <v>4274.0600000000004</v>
      </c>
      <c r="F1303">
        <v>218.816</v>
      </c>
      <c r="G1303">
        <v>341.34</v>
      </c>
      <c r="H1303">
        <v>110.565</v>
      </c>
      <c r="I1303">
        <v>72.269099999999995</v>
      </c>
      <c r="J1303">
        <v>128.39099999999999</v>
      </c>
      <c r="K1303">
        <v>3690.9</v>
      </c>
      <c r="L1303">
        <v>0.17127700000000001</v>
      </c>
      <c r="M1303">
        <v>0.83664700000000003</v>
      </c>
      <c r="N1303">
        <v>0</v>
      </c>
      <c r="O1303" t="s">
        <v>42</v>
      </c>
    </row>
    <row r="1304" spans="1:15" x14ac:dyDescent="0.25">
      <c r="A1304" t="s">
        <v>172</v>
      </c>
      <c r="B1304">
        <v>4534.92</v>
      </c>
      <c r="C1304">
        <v>4432.3100000000004</v>
      </c>
      <c r="D1304">
        <v>4432</v>
      </c>
      <c r="E1304">
        <v>4340.93</v>
      </c>
      <c r="F1304">
        <v>223.09299999999999</v>
      </c>
      <c r="G1304">
        <v>348.38</v>
      </c>
      <c r="H1304">
        <v>114.15600000000001</v>
      </c>
      <c r="I1304">
        <v>74.211500000000001</v>
      </c>
      <c r="J1304">
        <v>130.19900000000001</v>
      </c>
      <c r="K1304">
        <v>3746.27</v>
      </c>
      <c r="L1304">
        <v>0.16114400000000001</v>
      </c>
      <c r="M1304">
        <v>0.86373599999999995</v>
      </c>
      <c r="N1304">
        <v>0</v>
      </c>
      <c r="O1304" t="s">
        <v>42</v>
      </c>
    </row>
    <row r="1305" spans="1:15" x14ac:dyDescent="0.25">
      <c r="A1305" t="s">
        <v>172</v>
      </c>
      <c r="B1305">
        <v>4518.18</v>
      </c>
      <c r="C1305">
        <v>4409.1099999999997</v>
      </c>
      <c r="D1305">
        <v>4408.79</v>
      </c>
      <c r="E1305">
        <v>4318.33</v>
      </c>
      <c r="F1305">
        <v>222.11799999999999</v>
      </c>
      <c r="G1305">
        <v>345.56799999999998</v>
      </c>
      <c r="H1305">
        <v>112.29900000000001</v>
      </c>
      <c r="I1305">
        <v>73.809100000000001</v>
      </c>
      <c r="J1305">
        <v>129.61099999999999</v>
      </c>
      <c r="K1305">
        <v>3727.54</v>
      </c>
      <c r="L1305">
        <v>0.14715500000000001</v>
      </c>
      <c r="M1305">
        <v>0.83704100000000004</v>
      </c>
      <c r="N1305">
        <v>0</v>
      </c>
      <c r="O1305" t="s">
        <v>42</v>
      </c>
    </row>
    <row r="1306" spans="1:15" x14ac:dyDescent="0.25">
      <c r="A1306" t="s">
        <v>172</v>
      </c>
      <c r="B1306">
        <v>4576.17</v>
      </c>
      <c r="C1306">
        <v>4471.6499999999996</v>
      </c>
      <c r="D1306">
        <v>4471.34</v>
      </c>
      <c r="E1306">
        <v>4380.4799999999996</v>
      </c>
      <c r="F1306">
        <v>224.62700000000001</v>
      </c>
      <c r="G1306">
        <v>350.95</v>
      </c>
      <c r="H1306">
        <v>115.51900000000001</v>
      </c>
      <c r="I1306">
        <v>74.429299999999998</v>
      </c>
      <c r="J1306">
        <v>130.81299999999999</v>
      </c>
      <c r="K1306">
        <v>3781.38</v>
      </c>
      <c r="L1306">
        <v>0.158224</v>
      </c>
      <c r="M1306">
        <v>0.83547700000000003</v>
      </c>
      <c r="N1306">
        <v>0</v>
      </c>
      <c r="O1306" t="s">
        <v>42</v>
      </c>
    </row>
    <row r="1307" spans="1:15" x14ac:dyDescent="0.25">
      <c r="A1307" t="s">
        <v>172</v>
      </c>
      <c r="B1307">
        <v>4554.59</v>
      </c>
      <c r="C1307">
        <v>4455.49</v>
      </c>
      <c r="D1307">
        <v>4455.18</v>
      </c>
      <c r="E1307">
        <v>4364.3900000000003</v>
      </c>
      <c r="F1307">
        <v>224.816</v>
      </c>
      <c r="G1307">
        <v>349.72800000000001</v>
      </c>
      <c r="H1307">
        <v>114.69199999999999</v>
      </c>
      <c r="I1307">
        <v>74.269000000000005</v>
      </c>
      <c r="J1307">
        <v>130.59100000000001</v>
      </c>
      <c r="K1307">
        <v>3766.36</v>
      </c>
      <c r="L1307">
        <v>0.178477</v>
      </c>
      <c r="M1307">
        <v>0.86877899999999997</v>
      </c>
      <c r="N1307">
        <v>0</v>
      </c>
      <c r="O1307" t="s">
        <v>42</v>
      </c>
    </row>
    <row r="1308" spans="1:15" x14ac:dyDescent="0.25">
      <c r="A1308" t="s">
        <v>172</v>
      </c>
      <c r="B1308">
        <v>4556.8900000000003</v>
      </c>
      <c r="C1308">
        <v>4452.3999999999996</v>
      </c>
      <c r="D1308">
        <v>4452.08</v>
      </c>
      <c r="E1308">
        <v>4360.8100000000004</v>
      </c>
      <c r="F1308">
        <v>222.411</v>
      </c>
      <c r="G1308">
        <v>347.82600000000002</v>
      </c>
      <c r="H1308">
        <v>112.59099999999999</v>
      </c>
      <c r="I1308">
        <v>74.622699999999995</v>
      </c>
      <c r="J1308">
        <v>130.68</v>
      </c>
      <c r="K1308">
        <v>3767.18</v>
      </c>
      <c r="L1308">
        <v>0.17600399999999999</v>
      </c>
      <c r="M1308">
        <v>0.83688099999999999</v>
      </c>
      <c r="N1308">
        <v>0</v>
      </c>
      <c r="O1308" t="s">
        <v>42</v>
      </c>
    </row>
    <row r="1309" spans="1:15" x14ac:dyDescent="0.25">
      <c r="A1309" t="s">
        <v>172</v>
      </c>
      <c r="B1309">
        <v>4549.5</v>
      </c>
      <c r="C1309">
        <v>4439.91</v>
      </c>
      <c r="D1309">
        <v>4439.6000000000004</v>
      </c>
      <c r="E1309">
        <v>4349.37</v>
      </c>
      <c r="F1309">
        <v>220.79900000000001</v>
      </c>
      <c r="G1309">
        <v>349.03800000000001</v>
      </c>
      <c r="H1309">
        <v>114.173</v>
      </c>
      <c r="I1309">
        <v>74.414900000000003</v>
      </c>
      <c r="J1309">
        <v>130.458</v>
      </c>
      <c r="K1309">
        <v>3756.01</v>
      </c>
      <c r="L1309">
        <v>0.15412699999999999</v>
      </c>
      <c r="M1309">
        <v>0.837036</v>
      </c>
      <c r="N1309">
        <v>0</v>
      </c>
      <c r="O1309" t="s">
        <v>42</v>
      </c>
    </row>
    <row r="1310" spans="1:15" x14ac:dyDescent="0.25">
      <c r="A1310" t="s">
        <v>172</v>
      </c>
      <c r="B1310">
        <v>4553.0200000000004</v>
      </c>
      <c r="C1310">
        <v>4444.01</v>
      </c>
      <c r="D1310">
        <v>4443.71</v>
      </c>
      <c r="E1310">
        <v>4352.29</v>
      </c>
      <c r="F1310">
        <v>223.15799999999999</v>
      </c>
      <c r="G1310">
        <v>352.68400000000003</v>
      </c>
      <c r="H1310">
        <v>114.072</v>
      </c>
      <c r="I1310">
        <v>74.403599999999997</v>
      </c>
      <c r="J1310">
        <v>134.143</v>
      </c>
      <c r="K1310">
        <v>3753.05</v>
      </c>
      <c r="L1310">
        <v>0.15678600000000001</v>
      </c>
      <c r="M1310">
        <v>0.83677400000000002</v>
      </c>
      <c r="N1310">
        <v>0</v>
      </c>
      <c r="O1310" t="s">
        <v>42</v>
      </c>
    </row>
    <row r="1311" spans="1:15" x14ac:dyDescent="0.25">
      <c r="A1311" t="s">
        <v>172</v>
      </c>
      <c r="B1311">
        <v>4561.21</v>
      </c>
      <c r="C1311">
        <v>4460.8</v>
      </c>
      <c r="D1311">
        <v>4460.4799999999996</v>
      </c>
      <c r="E1311">
        <v>4370.08</v>
      </c>
      <c r="F1311">
        <v>224.17699999999999</v>
      </c>
      <c r="G1311">
        <v>350.24099999999999</v>
      </c>
      <c r="H1311">
        <v>115.22799999999999</v>
      </c>
      <c r="I1311">
        <v>74.379300000000001</v>
      </c>
      <c r="J1311">
        <v>130.52699999999999</v>
      </c>
      <c r="K1311">
        <v>3772.1</v>
      </c>
      <c r="L1311">
        <v>0.178455</v>
      </c>
      <c r="M1311">
        <v>0.86670199999999997</v>
      </c>
      <c r="N1311">
        <v>0</v>
      </c>
      <c r="O1311" t="s">
        <v>42</v>
      </c>
    </row>
    <row r="1312" spans="1:15" x14ac:dyDescent="0.25">
      <c r="A1312" t="s">
        <v>172</v>
      </c>
      <c r="B1312">
        <v>4559.97</v>
      </c>
      <c r="C1312">
        <v>4459.04</v>
      </c>
      <c r="D1312">
        <v>4458.72</v>
      </c>
      <c r="E1312">
        <v>4367.8500000000004</v>
      </c>
      <c r="F1312">
        <v>226.87200000000001</v>
      </c>
      <c r="G1312">
        <v>352.35</v>
      </c>
      <c r="H1312">
        <v>114.282</v>
      </c>
      <c r="I1312">
        <v>75.664599999999993</v>
      </c>
      <c r="J1312">
        <v>132.041</v>
      </c>
      <c r="K1312">
        <v>3764.87</v>
      </c>
      <c r="L1312">
        <v>0.158911</v>
      </c>
      <c r="M1312">
        <v>0.83658399999999999</v>
      </c>
      <c r="N1312">
        <v>0</v>
      </c>
      <c r="O1312" t="s">
        <v>42</v>
      </c>
    </row>
    <row r="1313" spans="1:15" x14ac:dyDescent="0.25">
      <c r="A1313" t="s">
        <v>172</v>
      </c>
      <c r="B1313">
        <v>4520.37</v>
      </c>
      <c r="C1313">
        <v>4414</v>
      </c>
      <c r="D1313">
        <v>4413.6899999999996</v>
      </c>
      <c r="E1313">
        <v>4323.2</v>
      </c>
      <c r="F1313">
        <v>222.98400000000001</v>
      </c>
      <c r="G1313">
        <v>347.75</v>
      </c>
      <c r="H1313">
        <v>112.87</v>
      </c>
      <c r="I1313">
        <v>74.649199999999993</v>
      </c>
      <c r="J1313">
        <v>130.13800000000001</v>
      </c>
      <c r="K1313">
        <v>3729.33</v>
      </c>
      <c r="L1313">
        <v>0.178455</v>
      </c>
      <c r="M1313">
        <v>0.83689599999999997</v>
      </c>
      <c r="N1313">
        <v>0</v>
      </c>
      <c r="O1313" t="s">
        <v>42</v>
      </c>
    </row>
    <row r="1314" spans="1:15" x14ac:dyDescent="0.25">
      <c r="A1314" t="s">
        <v>172</v>
      </c>
      <c r="B1314">
        <v>4531.75</v>
      </c>
      <c r="C1314">
        <v>4434.8900000000003</v>
      </c>
      <c r="D1314">
        <v>4434.58</v>
      </c>
      <c r="E1314">
        <v>4344.42</v>
      </c>
      <c r="F1314">
        <v>221.875</v>
      </c>
      <c r="G1314">
        <v>348.56</v>
      </c>
      <c r="H1314">
        <v>113.503</v>
      </c>
      <c r="I1314">
        <v>74.608800000000002</v>
      </c>
      <c r="J1314">
        <v>130.20500000000001</v>
      </c>
      <c r="K1314">
        <v>3750.75</v>
      </c>
      <c r="L1314">
        <v>0.162385</v>
      </c>
      <c r="M1314">
        <v>0.83636100000000002</v>
      </c>
      <c r="N1314">
        <v>0</v>
      </c>
      <c r="O1314" t="s">
        <v>42</v>
      </c>
    </row>
    <row r="1315" spans="1:15" x14ac:dyDescent="0.25">
      <c r="A1315" t="s">
        <v>172</v>
      </c>
      <c r="B1315">
        <v>4536.09</v>
      </c>
      <c r="C1315">
        <v>4437.3</v>
      </c>
      <c r="D1315">
        <v>4437</v>
      </c>
      <c r="E1315">
        <v>4346.4799999999996</v>
      </c>
      <c r="F1315">
        <v>222.38300000000001</v>
      </c>
      <c r="G1315">
        <v>351.57100000000003</v>
      </c>
      <c r="H1315">
        <v>114.239</v>
      </c>
      <c r="I1315">
        <v>75.909199999999998</v>
      </c>
      <c r="J1315">
        <v>131.36199999999999</v>
      </c>
      <c r="K1315">
        <v>3749.13</v>
      </c>
      <c r="L1315">
        <v>0.15031</v>
      </c>
      <c r="M1315">
        <v>0.83704900000000004</v>
      </c>
      <c r="N1315">
        <v>0</v>
      </c>
      <c r="O1315" t="s">
        <v>42</v>
      </c>
    </row>
    <row r="1316" spans="1:15" x14ac:dyDescent="0.25">
      <c r="A1316" t="s">
        <v>172</v>
      </c>
      <c r="B1316">
        <v>4512.28</v>
      </c>
      <c r="C1316">
        <v>4417.29</v>
      </c>
      <c r="D1316">
        <v>4416.97</v>
      </c>
      <c r="E1316">
        <v>4326.49</v>
      </c>
      <c r="F1316">
        <v>222.19900000000001</v>
      </c>
      <c r="G1316">
        <v>346.01100000000002</v>
      </c>
      <c r="H1316">
        <v>113.066</v>
      </c>
      <c r="I1316">
        <v>73.348299999999995</v>
      </c>
      <c r="J1316">
        <v>129.71600000000001</v>
      </c>
      <c r="K1316">
        <v>3735.12</v>
      </c>
      <c r="L1316">
        <v>0.147207</v>
      </c>
      <c r="M1316">
        <v>0.83665</v>
      </c>
      <c r="N1316">
        <v>0</v>
      </c>
      <c r="O1316" t="s">
        <v>42</v>
      </c>
    </row>
    <row r="1317" spans="1:15" x14ac:dyDescent="0.25">
      <c r="A1317" t="s">
        <v>172</v>
      </c>
      <c r="B1317">
        <v>4547.66</v>
      </c>
      <c r="C1317">
        <v>4441.17</v>
      </c>
      <c r="D1317">
        <v>4440.8599999999997</v>
      </c>
      <c r="E1317">
        <v>4349.78</v>
      </c>
      <c r="F1317">
        <v>223.255</v>
      </c>
      <c r="G1317">
        <v>348.58499999999998</v>
      </c>
      <c r="H1317">
        <v>113.217</v>
      </c>
      <c r="I1317">
        <v>74.754300000000001</v>
      </c>
      <c r="J1317">
        <v>130.65199999999999</v>
      </c>
      <c r="K1317">
        <v>3754.49</v>
      </c>
      <c r="L1317">
        <v>0.15146399999999999</v>
      </c>
      <c r="M1317">
        <v>0.83695299999999995</v>
      </c>
      <c r="N1317">
        <v>0</v>
      </c>
      <c r="O1317" t="s">
        <v>42</v>
      </c>
    </row>
    <row r="1318" spans="1:15" x14ac:dyDescent="0.25">
      <c r="A1318" t="s">
        <v>172</v>
      </c>
      <c r="B1318">
        <v>4556.87</v>
      </c>
      <c r="C1318">
        <v>4455.3500000000004</v>
      </c>
      <c r="D1318">
        <v>4455.03</v>
      </c>
      <c r="E1318">
        <v>4363.74</v>
      </c>
      <c r="F1318">
        <v>223.91399999999999</v>
      </c>
      <c r="G1318">
        <v>350.33699999999999</v>
      </c>
      <c r="H1318">
        <v>115.12</v>
      </c>
      <c r="I1318">
        <v>74.449299999999994</v>
      </c>
      <c r="J1318">
        <v>130.804</v>
      </c>
      <c r="K1318">
        <v>3766</v>
      </c>
      <c r="L1318">
        <v>0.17774300000000001</v>
      </c>
      <c r="M1318">
        <v>0.83677000000000001</v>
      </c>
      <c r="N1318">
        <v>0</v>
      </c>
      <c r="O1318" t="s">
        <v>42</v>
      </c>
    </row>
    <row r="1319" spans="1:15" x14ac:dyDescent="0.25">
      <c r="A1319" t="s">
        <v>172</v>
      </c>
      <c r="B1319">
        <v>4605.4399999999996</v>
      </c>
      <c r="C1319">
        <v>4496.8900000000003</v>
      </c>
      <c r="D1319">
        <v>4496.57</v>
      </c>
      <c r="E1319">
        <v>4405.32</v>
      </c>
      <c r="F1319">
        <v>227.172</v>
      </c>
      <c r="G1319">
        <v>352.71499999999997</v>
      </c>
      <c r="H1319">
        <v>115.69</v>
      </c>
      <c r="I1319">
        <v>74.986000000000004</v>
      </c>
      <c r="J1319">
        <v>131.75899999999999</v>
      </c>
      <c r="K1319">
        <v>3801.9</v>
      </c>
      <c r="L1319">
        <v>0.17555699999999999</v>
      </c>
      <c r="M1319">
        <v>0.83696499999999996</v>
      </c>
      <c r="N1319">
        <v>0</v>
      </c>
      <c r="O1319" t="s">
        <v>42</v>
      </c>
    </row>
    <row r="1320" spans="1:15" x14ac:dyDescent="0.25">
      <c r="A1320" t="s">
        <v>172</v>
      </c>
      <c r="B1320">
        <v>4532.1400000000003</v>
      </c>
      <c r="C1320">
        <v>4428.71</v>
      </c>
      <c r="D1320">
        <v>4428.3999999999996</v>
      </c>
      <c r="E1320">
        <v>4338.16</v>
      </c>
      <c r="F1320">
        <v>224.41</v>
      </c>
      <c r="G1320">
        <v>350.15600000000001</v>
      </c>
      <c r="H1320">
        <v>114.58</v>
      </c>
      <c r="I1320">
        <v>74.916200000000003</v>
      </c>
      <c r="J1320">
        <v>130.517</v>
      </c>
      <c r="K1320">
        <v>3740.34</v>
      </c>
      <c r="L1320">
        <v>0.14207</v>
      </c>
      <c r="M1320">
        <v>0.83695699999999995</v>
      </c>
      <c r="N1320">
        <v>0</v>
      </c>
      <c r="O1320" t="s">
        <v>42</v>
      </c>
    </row>
    <row r="1321" spans="1:15" x14ac:dyDescent="0.25">
      <c r="A1321" t="s">
        <v>172</v>
      </c>
      <c r="B1321">
        <v>4545.8900000000003</v>
      </c>
      <c r="C1321">
        <v>4449.63</v>
      </c>
      <c r="D1321">
        <v>4449.33</v>
      </c>
      <c r="E1321">
        <v>4358.88</v>
      </c>
      <c r="F1321">
        <v>224.38</v>
      </c>
      <c r="G1321">
        <v>349.84</v>
      </c>
      <c r="H1321">
        <v>114.779</v>
      </c>
      <c r="I1321">
        <v>74.395799999999994</v>
      </c>
      <c r="J1321">
        <v>130.43199999999999</v>
      </c>
      <c r="K1321">
        <v>3761.18</v>
      </c>
      <c r="L1321">
        <v>0.17861099999999999</v>
      </c>
      <c r="M1321">
        <v>0.85074000000000005</v>
      </c>
      <c r="N1321">
        <v>0</v>
      </c>
      <c r="O1321" t="s">
        <v>42</v>
      </c>
    </row>
    <row r="1322" spans="1:15" x14ac:dyDescent="0.25">
      <c r="A1322" t="s">
        <v>172</v>
      </c>
      <c r="B1322">
        <v>4539.43</v>
      </c>
      <c r="C1322">
        <v>4437.26</v>
      </c>
      <c r="D1322">
        <v>4436.9399999999996</v>
      </c>
      <c r="E1322">
        <v>4345.9799999999996</v>
      </c>
      <c r="F1322">
        <v>222.226</v>
      </c>
      <c r="G1322">
        <v>349.45499999999998</v>
      </c>
      <c r="H1322">
        <v>113.392</v>
      </c>
      <c r="I1322">
        <v>74.859499999999997</v>
      </c>
      <c r="J1322">
        <v>131.22</v>
      </c>
      <c r="K1322">
        <v>3751.17</v>
      </c>
      <c r="L1322">
        <v>0.154644</v>
      </c>
      <c r="M1322">
        <v>0.83567000000000002</v>
      </c>
      <c r="N1322">
        <v>0</v>
      </c>
      <c r="O1322" t="s">
        <v>42</v>
      </c>
    </row>
    <row r="1323" spans="1:15" x14ac:dyDescent="0.25">
      <c r="A1323" t="s">
        <v>172</v>
      </c>
      <c r="B1323">
        <v>4555.3999999999996</v>
      </c>
      <c r="C1323">
        <v>4450.62</v>
      </c>
      <c r="D1323">
        <v>4450.29</v>
      </c>
      <c r="E1323">
        <v>4358.95</v>
      </c>
      <c r="F1323">
        <v>226.07900000000001</v>
      </c>
      <c r="G1323">
        <v>351.56099999999998</v>
      </c>
      <c r="H1323">
        <v>114.423</v>
      </c>
      <c r="I1323">
        <v>75.370900000000006</v>
      </c>
      <c r="J1323">
        <v>131.76900000000001</v>
      </c>
      <c r="K1323">
        <v>3758.14</v>
      </c>
      <c r="L1323">
        <v>0.16452600000000001</v>
      </c>
      <c r="M1323">
        <v>0.83621500000000004</v>
      </c>
      <c r="N1323">
        <v>0</v>
      </c>
      <c r="O1323" t="s">
        <v>42</v>
      </c>
    </row>
    <row r="1324" spans="1:15" x14ac:dyDescent="0.25">
      <c r="A1324" t="s">
        <v>172</v>
      </c>
      <c r="B1324">
        <v>4538.22</v>
      </c>
      <c r="C1324">
        <v>4433.18</v>
      </c>
      <c r="D1324">
        <v>4432.8500000000004</v>
      </c>
      <c r="E1324">
        <v>4342.1899999999996</v>
      </c>
      <c r="F1324">
        <v>224.6</v>
      </c>
      <c r="G1324">
        <v>351.32299999999998</v>
      </c>
      <c r="H1324">
        <v>114.462</v>
      </c>
      <c r="I1324">
        <v>75.477400000000003</v>
      </c>
      <c r="J1324">
        <v>131.21</v>
      </c>
      <c r="K1324">
        <v>3743.12</v>
      </c>
      <c r="L1324">
        <v>0.156777</v>
      </c>
      <c r="M1324">
        <v>0.83705099999999999</v>
      </c>
      <c r="N1324">
        <v>0</v>
      </c>
      <c r="O1324" t="s">
        <v>42</v>
      </c>
    </row>
    <row r="1325" spans="1:15" x14ac:dyDescent="0.25">
      <c r="A1325" t="s">
        <v>172</v>
      </c>
      <c r="B1325">
        <v>4562.6099999999997</v>
      </c>
      <c r="C1325">
        <v>4455.54</v>
      </c>
      <c r="D1325">
        <v>4455.21</v>
      </c>
      <c r="E1325">
        <v>4363.8500000000004</v>
      </c>
      <c r="F1325">
        <v>225.87100000000001</v>
      </c>
      <c r="G1325">
        <v>352.00900000000001</v>
      </c>
      <c r="H1325">
        <v>114.922</v>
      </c>
      <c r="I1325">
        <v>75.260300000000001</v>
      </c>
      <c r="J1325">
        <v>131.67599999999999</v>
      </c>
      <c r="K1325">
        <v>3762.65</v>
      </c>
      <c r="L1325">
        <v>0.17847299999999999</v>
      </c>
      <c r="M1325">
        <v>0.83703700000000003</v>
      </c>
      <c r="N1325">
        <v>0</v>
      </c>
      <c r="O1325" t="s">
        <v>42</v>
      </c>
    </row>
    <row r="1326" spans="1:15" x14ac:dyDescent="0.25">
      <c r="A1326" t="s">
        <v>172</v>
      </c>
      <c r="B1326">
        <v>4552.26</v>
      </c>
      <c r="C1326">
        <v>4443.59</v>
      </c>
      <c r="D1326">
        <v>4443.25</v>
      </c>
      <c r="E1326">
        <v>4352.33</v>
      </c>
      <c r="F1326">
        <v>226.08500000000001</v>
      </c>
      <c r="G1326">
        <v>349.26499999999999</v>
      </c>
      <c r="H1326">
        <v>114.92100000000001</v>
      </c>
      <c r="I1326">
        <v>74.113200000000006</v>
      </c>
      <c r="J1326">
        <v>130.18899999999999</v>
      </c>
      <c r="K1326">
        <v>3753.67</v>
      </c>
      <c r="L1326">
        <v>0.15348600000000001</v>
      </c>
      <c r="M1326">
        <v>0.86430899999999999</v>
      </c>
      <c r="N1326">
        <v>0</v>
      </c>
      <c r="O1326" t="s">
        <v>42</v>
      </c>
    </row>
    <row r="1327" spans="1:15" x14ac:dyDescent="0.25">
      <c r="A1327" t="s">
        <v>172</v>
      </c>
      <c r="B1327">
        <v>4572.1099999999997</v>
      </c>
      <c r="C1327">
        <v>4475.97</v>
      </c>
      <c r="D1327">
        <v>4475.6499999999996</v>
      </c>
      <c r="E1327">
        <v>4385.29</v>
      </c>
      <c r="F1327">
        <v>224.631</v>
      </c>
      <c r="G1327">
        <v>352.83699999999999</v>
      </c>
      <c r="H1327">
        <v>116.523</v>
      </c>
      <c r="I1327">
        <v>74.716399999999993</v>
      </c>
      <c r="J1327">
        <v>131.14400000000001</v>
      </c>
      <c r="K1327">
        <v>3784.33</v>
      </c>
      <c r="L1327">
        <v>0.162412</v>
      </c>
      <c r="M1327">
        <v>0.83693300000000004</v>
      </c>
      <c r="N1327">
        <v>0</v>
      </c>
      <c r="O1327" t="s">
        <v>42</v>
      </c>
    </row>
    <row r="1328" spans="1:15" x14ac:dyDescent="0.25">
      <c r="A1328" t="s">
        <v>172</v>
      </c>
      <c r="B1328">
        <v>4600.66</v>
      </c>
      <c r="C1328">
        <v>4493.22</v>
      </c>
      <c r="D1328">
        <v>4492.87</v>
      </c>
      <c r="E1328">
        <v>4401.62</v>
      </c>
      <c r="F1328">
        <v>228.05600000000001</v>
      </c>
      <c r="G1328">
        <v>350.66800000000001</v>
      </c>
      <c r="H1328">
        <v>115.944</v>
      </c>
      <c r="I1328">
        <v>73.677199999999999</v>
      </c>
      <c r="J1328">
        <v>130.596</v>
      </c>
      <c r="K1328">
        <v>3799.14</v>
      </c>
      <c r="L1328">
        <v>0.15751799999999999</v>
      </c>
      <c r="M1328">
        <v>0.84052400000000005</v>
      </c>
      <c r="N1328">
        <v>0</v>
      </c>
      <c r="O1328" t="s">
        <v>42</v>
      </c>
    </row>
    <row r="1329" spans="1:25" x14ac:dyDescent="0.25">
      <c r="A1329" t="s">
        <v>172</v>
      </c>
      <c r="B1329">
        <v>4505.76</v>
      </c>
      <c r="C1329">
        <v>4407.9399999999996</v>
      </c>
      <c r="D1329">
        <v>4407.6000000000004</v>
      </c>
      <c r="E1329">
        <v>4317.7</v>
      </c>
      <c r="F1329">
        <v>222.23599999999999</v>
      </c>
      <c r="G1329">
        <v>347.084</v>
      </c>
      <c r="H1329">
        <v>113.258</v>
      </c>
      <c r="I1329">
        <v>73.934200000000004</v>
      </c>
      <c r="J1329">
        <v>129.90299999999999</v>
      </c>
      <c r="K1329">
        <v>3724.95</v>
      </c>
      <c r="L1329">
        <v>0.14923</v>
      </c>
      <c r="M1329">
        <v>0.83698300000000003</v>
      </c>
      <c r="N1329">
        <v>0</v>
      </c>
      <c r="O1329" t="s">
        <v>42</v>
      </c>
    </row>
    <row r="1330" spans="1:25" x14ac:dyDescent="0.25">
      <c r="A1330" t="s">
        <v>172</v>
      </c>
      <c r="B1330">
        <v>4596.08</v>
      </c>
      <c r="C1330">
        <v>4491.01</v>
      </c>
      <c r="D1330">
        <v>4490.6899999999996</v>
      </c>
      <c r="E1330">
        <v>4399.53</v>
      </c>
      <c r="F1330">
        <v>226.52099999999999</v>
      </c>
      <c r="G1330">
        <v>352.75900000000001</v>
      </c>
      <c r="H1330">
        <v>114.89400000000001</v>
      </c>
      <c r="I1330">
        <v>75.765100000000004</v>
      </c>
      <c r="J1330">
        <v>131.732</v>
      </c>
      <c r="K1330">
        <v>3796.27</v>
      </c>
      <c r="L1330">
        <v>0.17847099999999999</v>
      </c>
      <c r="M1330">
        <v>0.835148</v>
      </c>
      <c r="N1330">
        <v>0</v>
      </c>
      <c r="O1330" t="s">
        <v>42</v>
      </c>
    </row>
    <row r="1331" spans="1:25" x14ac:dyDescent="0.25">
      <c r="A1331" t="s">
        <v>172</v>
      </c>
      <c r="B1331">
        <v>4531.0200000000004</v>
      </c>
      <c r="C1331">
        <v>4422.7299999999996</v>
      </c>
      <c r="D1331">
        <v>4422.42</v>
      </c>
      <c r="E1331">
        <v>4332.26</v>
      </c>
      <c r="F1331">
        <v>219.85</v>
      </c>
      <c r="G1331">
        <v>347.93900000000002</v>
      </c>
      <c r="H1331">
        <v>113.267</v>
      </c>
      <c r="I1331">
        <v>74.308199999999999</v>
      </c>
      <c r="J1331">
        <v>130.32900000000001</v>
      </c>
      <c r="K1331">
        <v>3741.18</v>
      </c>
      <c r="L1331">
        <v>0.14868500000000001</v>
      </c>
      <c r="M1331">
        <v>0.84269300000000003</v>
      </c>
      <c r="N1331">
        <v>0</v>
      </c>
      <c r="O1331" t="s">
        <v>42</v>
      </c>
    </row>
    <row r="1332" spans="1:25" x14ac:dyDescent="0.25">
      <c r="A1332" t="s">
        <v>172</v>
      </c>
      <c r="B1332">
        <v>4517.88</v>
      </c>
      <c r="C1332">
        <v>4418.1899999999996</v>
      </c>
      <c r="D1332">
        <v>4417.87</v>
      </c>
      <c r="E1332">
        <v>4327.62</v>
      </c>
      <c r="F1332">
        <v>222.06399999999999</v>
      </c>
      <c r="G1332">
        <v>346.25099999999998</v>
      </c>
      <c r="H1332">
        <v>113.16500000000001</v>
      </c>
      <c r="I1332">
        <v>73.272499999999994</v>
      </c>
      <c r="J1332">
        <v>129.84200000000001</v>
      </c>
      <c r="K1332">
        <v>3736.33</v>
      </c>
      <c r="L1332">
        <v>0.148538</v>
      </c>
      <c r="M1332">
        <v>0.83705200000000002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4530.8900000000003</v>
      </c>
      <c r="C1333">
        <v>4422.2</v>
      </c>
      <c r="D1333">
        <v>4421.87</v>
      </c>
      <c r="E1333">
        <v>4331.8100000000004</v>
      </c>
      <c r="F1333">
        <v>222.47900000000001</v>
      </c>
      <c r="G1333">
        <v>351.50299999999999</v>
      </c>
      <c r="H1333">
        <v>114.541</v>
      </c>
      <c r="I1333">
        <v>75.217600000000004</v>
      </c>
      <c r="J1333">
        <v>131.495</v>
      </c>
      <c r="K1333">
        <v>3734.58</v>
      </c>
      <c r="L1333">
        <v>0.15532499999999999</v>
      </c>
      <c r="M1333">
        <v>0.83636900000000003</v>
      </c>
      <c r="N1333">
        <v>0</v>
      </c>
      <c r="O1333" t="s">
        <v>42</v>
      </c>
    </row>
    <row r="1334" spans="1:25" x14ac:dyDescent="0.25">
      <c r="A1334" t="s">
        <v>172</v>
      </c>
      <c r="B1334">
        <v>4526.49</v>
      </c>
      <c r="C1334">
        <v>4430.1499999999996</v>
      </c>
      <c r="D1334">
        <v>4429.83</v>
      </c>
      <c r="E1334">
        <v>4339.33</v>
      </c>
      <c r="F1334">
        <v>223.14</v>
      </c>
      <c r="G1334">
        <v>347.786</v>
      </c>
      <c r="H1334">
        <v>113.65</v>
      </c>
      <c r="I1334">
        <v>73.886300000000006</v>
      </c>
      <c r="J1334">
        <v>130.273</v>
      </c>
      <c r="K1334">
        <v>3745.08</v>
      </c>
      <c r="L1334">
        <v>0.14844299999999999</v>
      </c>
      <c r="M1334">
        <v>0.84671700000000005</v>
      </c>
      <c r="N1334">
        <v>0</v>
      </c>
      <c r="O1334" t="s">
        <v>42</v>
      </c>
    </row>
    <row r="1335" spans="1:25" x14ac:dyDescent="0.25">
      <c r="A1335" t="s">
        <v>172</v>
      </c>
      <c r="B1335">
        <v>4512.66</v>
      </c>
      <c r="C1335">
        <v>4408.1099999999997</v>
      </c>
      <c r="D1335">
        <v>4407.78</v>
      </c>
      <c r="E1335">
        <v>4317.88</v>
      </c>
      <c r="F1335">
        <v>221.3</v>
      </c>
      <c r="G1335">
        <v>347.20100000000002</v>
      </c>
      <c r="H1335">
        <v>112.65600000000001</v>
      </c>
      <c r="I1335">
        <v>73.815600000000003</v>
      </c>
      <c r="J1335">
        <v>130.63900000000001</v>
      </c>
      <c r="K1335">
        <v>3726.26</v>
      </c>
      <c r="L1335">
        <v>0.178454</v>
      </c>
      <c r="M1335">
        <v>0.83690200000000003</v>
      </c>
      <c r="N1335">
        <v>0</v>
      </c>
      <c r="O1335" t="s">
        <v>42</v>
      </c>
    </row>
    <row r="1336" spans="1:25" x14ac:dyDescent="0.25">
      <c r="A1336" t="s">
        <v>172</v>
      </c>
      <c r="B1336">
        <v>4545.7299999999996</v>
      </c>
      <c r="C1336">
        <v>4440.04</v>
      </c>
      <c r="D1336">
        <v>4439.71</v>
      </c>
      <c r="E1336">
        <v>4349.1099999999997</v>
      </c>
      <c r="F1336">
        <v>224.614</v>
      </c>
      <c r="G1336">
        <v>349.88099999999997</v>
      </c>
      <c r="H1336">
        <v>112.76900000000001</v>
      </c>
      <c r="I1336">
        <v>75.278700000000001</v>
      </c>
      <c r="J1336">
        <v>131.68600000000001</v>
      </c>
      <c r="K1336">
        <v>3751.41</v>
      </c>
      <c r="L1336">
        <v>0.17847099999999999</v>
      </c>
      <c r="M1336">
        <v>0.86822699999999997</v>
      </c>
      <c r="N1336">
        <v>0</v>
      </c>
      <c r="O1336" t="s">
        <v>42</v>
      </c>
    </row>
    <row r="1337" spans="1:25" x14ac:dyDescent="0.25">
      <c r="A1337" t="s">
        <v>172</v>
      </c>
      <c r="B1337">
        <v>4571.68</v>
      </c>
      <c r="C1337">
        <v>4470.16</v>
      </c>
      <c r="D1337">
        <v>4469.82</v>
      </c>
      <c r="E1337">
        <v>4378.1499999999996</v>
      </c>
      <c r="F1337">
        <v>227.62799999999999</v>
      </c>
      <c r="G1337">
        <v>353.80900000000003</v>
      </c>
      <c r="H1337">
        <v>114.967</v>
      </c>
      <c r="I1337">
        <v>75.786199999999994</v>
      </c>
      <c r="J1337">
        <v>132.74299999999999</v>
      </c>
      <c r="K1337">
        <v>3773.46</v>
      </c>
      <c r="L1337">
        <v>0.178476</v>
      </c>
      <c r="M1337">
        <v>0.86891799999999997</v>
      </c>
      <c r="N1337">
        <v>0</v>
      </c>
      <c r="O1337" t="s">
        <v>42</v>
      </c>
    </row>
    <row r="1338" spans="1:25" x14ac:dyDescent="0.25">
      <c r="A1338" t="s">
        <v>172</v>
      </c>
      <c r="B1338">
        <v>4633.43</v>
      </c>
      <c r="C1338">
        <v>4525.7</v>
      </c>
      <c r="D1338">
        <v>4525.37</v>
      </c>
      <c r="E1338">
        <v>4433.7299999999996</v>
      </c>
      <c r="F1338">
        <v>228.48</v>
      </c>
      <c r="G1338">
        <v>356.959</v>
      </c>
      <c r="H1338">
        <v>117.88200000000001</v>
      </c>
      <c r="I1338">
        <v>75.657899999999998</v>
      </c>
      <c r="J1338">
        <v>132.84800000000001</v>
      </c>
      <c r="K1338">
        <v>3824.42</v>
      </c>
      <c r="L1338">
        <v>0.178455</v>
      </c>
      <c r="M1338">
        <v>0.83704800000000001</v>
      </c>
      <c r="N1338">
        <v>0</v>
      </c>
      <c r="O1338" t="s">
        <v>42</v>
      </c>
    </row>
    <row r="1339" spans="1:25" x14ac:dyDescent="0.25">
      <c r="A1339" t="s">
        <v>172</v>
      </c>
      <c r="B1339">
        <v>4613</v>
      </c>
      <c r="C1339">
        <v>4507.71</v>
      </c>
      <c r="D1339">
        <v>4507.37</v>
      </c>
      <c r="E1339">
        <v>4415.75</v>
      </c>
      <c r="F1339">
        <v>229.03</v>
      </c>
      <c r="G1339">
        <v>353.92500000000001</v>
      </c>
      <c r="H1339">
        <v>116.244</v>
      </c>
      <c r="I1339">
        <v>75.0779</v>
      </c>
      <c r="J1339">
        <v>132.13</v>
      </c>
      <c r="K1339">
        <v>3809.02</v>
      </c>
      <c r="L1339">
        <v>0.149816</v>
      </c>
      <c r="M1339">
        <v>0.83704000000000001</v>
      </c>
      <c r="N1339">
        <v>0</v>
      </c>
      <c r="O1339" t="s">
        <v>42</v>
      </c>
    </row>
    <row r="1340" spans="1:25" x14ac:dyDescent="0.25">
      <c r="A1340" t="s">
        <v>172</v>
      </c>
      <c r="B1340">
        <v>4580.6099999999997</v>
      </c>
      <c r="C1340">
        <v>4475.53</v>
      </c>
      <c r="D1340">
        <v>4475.2</v>
      </c>
      <c r="E1340">
        <v>4384.3900000000003</v>
      </c>
      <c r="F1340">
        <v>226.126</v>
      </c>
      <c r="G1340">
        <v>350.48700000000002</v>
      </c>
      <c r="H1340">
        <v>114.169</v>
      </c>
      <c r="I1340">
        <v>74.47</v>
      </c>
      <c r="J1340">
        <v>131.36799999999999</v>
      </c>
      <c r="K1340">
        <v>3784.1</v>
      </c>
      <c r="L1340">
        <v>0.147398</v>
      </c>
      <c r="M1340">
        <v>0.83705300000000005</v>
      </c>
      <c r="N1340">
        <v>0</v>
      </c>
      <c r="O1340" t="s">
        <v>42</v>
      </c>
    </row>
    <row r="1341" spans="1:25" x14ac:dyDescent="0.25">
      <c r="A1341" t="s">
        <v>172</v>
      </c>
      <c r="B1341">
        <v>4582.88</v>
      </c>
      <c r="C1341">
        <v>4477.1899999999996</v>
      </c>
      <c r="D1341">
        <v>4476.87</v>
      </c>
      <c r="E1341">
        <v>4385.6099999999997</v>
      </c>
      <c r="F1341">
        <v>225.483</v>
      </c>
      <c r="G1341">
        <v>352.048</v>
      </c>
      <c r="H1341">
        <v>115.39700000000001</v>
      </c>
      <c r="I1341">
        <v>74.719499999999996</v>
      </c>
      <c r="J1341">
        <v>131.63399999999999</v>
      </c>
      <c r="K1341">
        <v>3784.28</v>
      </c>
      <c r="L1341">
        <v>0.14791799999999999</v>
      </c>
      <c r="M1341">
        <v>0.83705200000000002</v>
      </c>
      <c r="N1341">
        <v>0</v>
      </c>
      <c r="O1341" t="s">
        <v>42</v>
      </c>
    </row>
    <row r="1342" spans="1:25" x14ac:dyDescent="0.25">
      <c r="A1342" t="s">
        <v>172</v>
      </c>
      <c r="B1342">
        <v>4608.37</v>
      </c>
      <c r="C1342">
        <v>4498.34</v>
      </c>
      <c r="D1342">
        <v>4498.0200000000004</v>
      </c>
      <c r="E1342">
        <v>4407.1899999999996</v>
      </c>
      <c r="F1342">
        <v>225.197</v>
      </c>
      <c r="G1342">
        <v>352.262</v>
      </c>
      <c r="H1342">
        <v>115.679</v>
      </c>
      <c r="I1342">
        <v>74.800200000000004</v>
      </c>
      <c r="J1342">
        <v>131.53399999999999</v>
      </c>
      <c r="K1342">
        <v>3806.15</v>
      </c>
      <c r="L1342">
        <v>0.169874</v>
      </c>
      <c r="M1342">
        <v>0.83660900000000005</v>
      </c>
      <c r="N1342">
        <v>0</v>
      </c>
      <c r="O1342" t="s">
        <v>42</v>
      </c>
    </row>
    <row r="1343" spans="1:25" x14ac:dyDescent="0.25">
      <c r="A1343" t="s">
        <v>172</v>
      </c>
      <c r="B1343">
        <v>4535.78</v>
      </c>
      <c r="C1343">
        <v>4439</v>
      </c>
      <c r="D1343">
        <v>4438.68</v>
      </c>
      <c r="E1343">
        <v>4348.18</v>
      </c>
      <c r="F1343">
        <v>223.16900000000001</v>
      </c>
      <c r="G1343">
        <v>349.71699999999998</v>
      </c>
      <c r="H1343">
        <v>114.60899999999999</v>
      </c>
      <c r="I1343">
        <v>74.580100000000002</v>
      </c>
      <c r="J1343">
        <v>130.495</v>
      </c>
      <c r="K1343">
        <v>3751.76</v>
      </c>
      <c r="L1343">
        <v>0.155419</v>
      </c>
      <c r="M1343">
        <v>0.83702900000000002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4575.67</v>
      </c>
      <c r="C1344">
        <v>4469.29</v>
      </c>
      <c r="D1344">
        <v>4468.95</v>
      </c>
      <c r="E1344">
        <v>4377.46</v>
      </c>
      <c r="F1344">
        <v>227.94499999999999</v>
      </c>
      <c r="G1344">
        <v>351.81700000000001</v>
      </c>
      <c r="H1344">
        <v>114.878</v>
      </c>
      <c r="I1344">
        <v>75.195899999999995</v>
      </c>
      <c r="J1344">
        <v>131.577</v>
      </c>
      <c r="K1344">
        <v>3774.42</v>
      </c>
      <c r="L1344">
        <v>0.15693699999999999</v>
      </c>
      <c r="M1344">
        <v>0.83662099999999995</v>
      </c>
      <c r="N1344">
        <v>0</v>
      </c>
      <c r="O1344" t="s">
        <v>42</v>
      </c>
      <c r="R1344">
        <f>AVERAGE(B1295:B1344)</f>
        <v>4551.8251999999993</v>
      </c>
      <c r="S1344">
        <f>AVERAGE(C1295:C1344)</f>
        <v>4448.1824000000006</v>
      </c>
      <c r="U1344">
        <f>_xlfn.VAR.P(B1295:B1344)</f>
        <v>1025.7652289600003</v>
      </c>
      <c r="V1344">
        <f>_xlfn.VAR.P(C1295:C1344)</f>
        <v>961.25126224000417</v>
      </c>
      <c r="X1344">
        <f>1.96*SQRT(U1344)/50</f>
        <v>1.2554807371796253</v>
      </c>
      <c r="Y1344">
        <f>1.96*SQRT(V1344)/50</f>
        <v>1.2153588521948897</v>
      </c>
    </row>
    <row r="1345" spans="1:14" x14ac:dyDescent="0.25">
      <c r="A1345" t="s">
        <v>173</v>
      </c>
      <c r="B1345">
        <v>227784.709</v>
      </c>
      <c r="C1345" t="s">
        <v>36</v>
      </c>
    </row>
    <row r="1346" spans="1:14" x14ac:dyDescent="0.25">
      <c r="A1346" t="s">
        <v>174</v>
      </c>
      <c r="B1346">
        <v>4401.68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0.16195499999999999</v>
      </c>
      <c r="L1346">
        <v>0.86836100000000005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4468.43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0.178455</v>
      </c>
      <c r="L1347">
        <v>0.84229299999999996</v>
      </c>
      <c r="M1347">
        <v>0</v>
      </c>
      <c r="N1347" t="s">
        <v>42</v>
      </c>
    </row>
    <row r="1348" spans="1:14" x14ac:dyDescent="0.25">
      <c r="A1348" t="s">
        <v>174</v>
      </c>
      <c r="B1348">
        <v>4505.57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0.16011</v>
      </c>
      <c r="L1348">
        <v>0.83691899999999997</v>
      </c>
      <c r="M1348">
        <v>0</v>
      </c>
      <c r="N1348" t="s">
        <v>42</v>
      </c>
    </row>
    <row r="1349" spans="1:14" x14ac:dyDescent="0.25">
      <c r="A1349" t="s">
        <v>174</v>
      </c>
      <c r="B1349">
        <v>4493.7299999999996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0.15623600000000001</v>
      </c>
      <c r="L1349">
        <v>0.83683300000000005</v>
      </c>
      <c r="M1349">
        <v>0</v>
      </c>
      <c r="N1349" t="s">
        <v>42</v>
      </c>
    </row>
    <row r="1350" spans="1:14" x14ac:dyDescent="0.25">
      <c r="A1350" t="s">
        <v>174</v>
      </c>
      <c r="B1350">
        <v>4486.87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0.17349999999999999</v>
      </c>
      <c r="L1350">
        <v>0.83691599999999999</v>
      </c>
      <c r="M1350">
        <v>0</v>
      </c>
      <c r="N1350" t="s">
        <v>42</v>
      </c>
    </row>
    <row r="1351" spans="1:14" x14ac:dyDescent="0.25">
      <c r="A1351" t="s">
        <v>174</v>
      </c>
      <c r="B1351">
        <v>4532.58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0.14730799999999999</v>
      </c>
      <c r="L1351">
        <v>0.86799800000000005</v>
      </c>
      <c r="M1351">
        <v>0</v>
      </c>
      <c r="N1351" t="s">
        <v>42</v>
      </c>
    </row>
    <row r="1352" spans="1:14" x14ac:dyDescent="0.25">
      <c r="A1352" t="s">
        <v>174</v>
      </c>
      <c r="B1352">
        <v>4507.21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0.14711399999999999</v>
      </c>
      <c r="L1352">
        <v>0.83659700000000004</v>
      </c>
      <c r="M1352">
        <v>0</v>
      </c>
      <c r="N1352" t="s">
        <v>42</v>
      </c>
    </row>
    <row r="1353" spans="1:14" x14ac:dyDescent="0.25">
      <c r="A1353" t="s">
        <v>174</v>
      </c>
      <c r="B1353">
        <v>4494.47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0.147143</v>
      </c>
      <c r="L1353">
        <v>0.83677900000000005</v>
      </c>
      <c r="M1353">
        <v>0</v>
      </c>
      <c r="N1353" t="s">
        <v>42</v>
      </c>
    </row>
    <row r="1354" spans="1:14" x14ac:dyDescent="0.25">
      <c r="A1354" t="s">
        <v>174</v>
      </c>
      <c r="B1354">
        <v>4504.62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0.15421699999999999</v>
      </c>
      <c r="L1354">
        <v>0.83696499999999996</v>
      </c>
      <c r="M1354">
        <v>0</v>
      </c>
      <c r="N1354" t="s">
        <v>42</v>
      </c>
    </row>
    <row r="1355" spans="1:14" x14ac:dyDescent="0.25">
      <c r="A1355" t="s">
        <v>174</v>
      </c>
      <c r="B1355">
        <v>4519.29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0.16058800000000001</v>
      </c>
      <c r="L1355">
        <v>0.83554899999999999</v>
      </c>
      <c r="M1355">
        <v>0</v>
      </c>
      <c r="N1355" t="s">
        <v>42</v>
      </c>
    </row>
    <row r="1356" spans="1:14" x14ac:dyDescent="0.25">
      <c r="A1356" t="s">
        <v>174</v>
      </c>
      <c r="B1356">
        <v>4541.12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0.17852599999999999</v>
      </c>
      <c r="L1356">
        <v>0.86436800000000003</v>
      </c>
      <c r="M1356">
        <v>0</v>
      </c>
      <c r="N1356" t="s">
        <v>42</v>
      </c>
    </row>
    <row r="1357" spans="1:14" x14ac:dyDescent="0.25">
      <c r="A1357" t="s">
        <v>174</v>
      </c>
      <c r="B1357">
        <v>4536.16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0.148982</v>
      </c>
      <c r="L1357">
        <v>0.83694299999999999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4484.2700000000004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0.155448</v>
      </c>
      <c r="L1358">
        <v>0.83518400000000004</v>
      </c>
      <c r="M1358">
        <v>0</v>
      </c>
      <c r="N1358" t="s">
        <v>42</v>
      </c>
    </row>
    <row r="1359" spans="1:14" x14ac:dyDescent="0.25">
      <c r="A1359" t="s">
        <v>174</v>
      </c>
      <c r="B1359">
        <v>4450.47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0.17558699999999999</v>
      </c>
      <c r="L1359">
        <v>0.84897</v>
      </c>
      <c r="M1359">
        <v>0</v>
      </c>
      <c r="N1359" t="s">
        <v>42</v>
      </c>
    </row>
    <row r="1360" spans="1:14" x14ac:dyDescent="0.25">
      <c r="A1360" t="s">
        <v>174</v>
      </c>
      <c r="B1360">
        <v>4504.1400000000003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0.178456</v>
      </c>
      <c r="L1360">
        <v>0.83705099999999999</v>
      </c>
      <c r="M1360">
        <v>0</v>
      </c>
      <c r="N1360" t="s">
        <v>42</v>
      </c>
    </row>
    <row r="1361" spans="1:14" x14ac:dyDescent="0.25">
      <c r="A1361" t="s">
        <v>174</v>
      </c>
      <c r="B1361">
        <v>4455.95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0.147785</v>
      </c>
      <c r="L1361">
        <v>0.837036</v>
      </c>
      <c r="M1361">
        <v>0</v>
      </c>
      <c r="N1361" t="s">
        <v>42</v>
      </c>
    </row>
    <row r="1362" spans="1:14" x14ac:dyDescent="0.25">
      <c r="A1362" t="s">
        <v>174</v>
      </c>
      <c r="B1362">
        <v>4448.59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0.152647</v>
      </c>
      <c r="L1362">
        <v>0.83654200000000001</v>
      </c>
      <c r="M1362">
        <v>0</v>
      </c>
      <c r="N1362" t="s">
        <v>42</v>
      </c>
    </row>
    <row r="1363" spans="1:14" x14ac:dyDescent="0.25">
      <c r="A1363" t="s">
        <v>174</v>
      </c>
      <c r="B1363">
        <v>4456.8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0.147145</v>
      </c>
      <c r="L1363">
        <v>0.85541800000000001</v>
      </c>
      <c r="M1363">
        <v>0</v>
      </c>
      <c r="N1363" t="s">
        <v>42</v>
      </c>
    </row>
    <row r="1364" spans="1:14" x14ac:dyDescent="0.25">
      <c r="A1364" t="s">
        <v>174</v>
      </c>
      <c r="B1364">
        <v>4450.87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0.14827199999999999</v>
      </c>
      <c r="L1364">
        <v>0.83628599999999997</v>
      </c>
      <c r="M1364">
        <v>0</v>
      </c>
      <c r="N1364" t="s">
        <v>42</v>
      </c>
    </row>
    <row r="1365" spans="1:14" x14ac:dyDescent="0.25">
      <c r="A1365" t="s">
        <v>174</v>
      </c>
      <c r="B1365">
        <v>4497.93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0.152144</v>
      </c>
      <c r="L1365">
        <v>0.83702799999999999</v>
      </c>
      <c r="M1365">
        <v>0</v>
      </c>
      <c r="N1365" t="s">
        <v>42</v>
      </c>
    </row>
    <row r="1366" spans="1:14" x14ac:dyDescent="0.25">
      <c r="A1366" t="s">
        <v>174</v>
      </c>
      <c r="B1366">
        <v>4526.9399999999996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0.15015000000000001</v>
      </c>
      <c r="L1366">
        <v>0.83701899999999996</v>
      </c>
      <c r="M1366">
        <v>0</v>
      </c>
      <c r="N1366" t="s">
        <v>42</v>
      </c>
    </row>
    <row r="1367" spans="1:14" x14ac:dyDescent="0.25">
      <c r="A1367" t="s">
        <v>174</v>
      </c>
      <c r="B1367">
        <v>4476.2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0.17846000000000001</v>
      </c>
      <c r="L1367">
        <v>0.83687800000000001</v>
      </c>
      <c r="M1367">
        <v>0</v>
      </c>
      <c r="N1367" t="s">
        <v>42</v>
      </c>
    </row>
    <row r="1368" spans="1:14" x14ac:dyDescent="0.25">
      <c r="A1368" t="s">
        <v>174</v>
      </c>
      <c r="B1368">
        <v>4527.8900000000003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0.15415400000000001</v>
      </c>
      <c r="L1368">
        <v>0.83696199999999998</v>
      </c>
      <c r="M1368">
        <v>0</v>
      </c>
      <c r="N1368" t="s">
        <v>42</v>
      </c>
    </row>
    <row r="1369" spans="1:14" x14ac:dyDescent="0.25">
      <c r="A1369" t="s">
        <v>174</v>
      </c>
      <c r="B1369">
        <v>4481.3100000000004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0.17846000000000001</v>
      </c>
      <c r="L1369">
        <v>0.83662700000000001</v>
      </c>
      <c r="M1369">
        <v>0</v>
      </c>
      <c r="N1369" t="s">
        <v>42</v>
      </c>
    </row>
    <row r="1370" spans="1:14" x14ac:dyDescent="0.25">
      <c r="A1370" t="s">
        <v>174</v>
      </c>
      <c r="B1370">
        <v>4467.13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0.147312</v>
      </c>
      <c r="L1370">
        <v>0.83699900000000005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4491.38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0.178454</v>
      </c>
      <c r="L1371">
        <v>0.83704699999999999</v>
      </c>
      <c r="M1371">
        <v>0</v>
      </c>
      <c r="N1371" t="s">
        <v>42</v>
      </c>
    </row>
    <row r="1372" spans="1:14" x14ac:dyDescent="0.25">
      <c r="A1372" t="s">
        <v>174</v>
      </c>
      <c r="B1372">
        <v>4501.8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0.83696099999999996</v>
      </c>
      <c r="M1372">
        <v>0</v>
      </c>
      <c r="N1372" t="s">
        <v>42</v>
      </c>
    </row>
    <row r="1373" spans="1:14" x14ac:dyDescent="0.25">
      <c r="A1373" t="s">
        <v>174</v>
      </c>
      <c r="B1373">
        <v>4505.13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0.15162</v>
      </c>
      <c r="L1373">
        <v>0.83704100000000004</v>
      </c>
      <c r="M1373">
        <v>0</v>
      </c>
      <c r="N1373" t="s">
        <v>42</v>
      </c>
    </row>
    <row r="1374" spans="1:14" x14ac:dyDescent="0.25">
      <c r="A1374" t="s">
        <v>174</v>
      </c>
      <c r="B1374">
        <v>4492.38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0.14712700000000001</v>
      </c>
      <c r="L1374">
        <v>0.83564499999999997</v>
      </c>
      <c r="M1374">
        <v>0</v>
      </c>
      <c r="N1374" t="s">
        <v>42</v>
      </c>
    </row>
    <row r="1375" spans="1:14" x14ac:dyDescent="0.25">
      <c r="A1375" t="s">
        <v>174</v>
      </c>
      <c r="B1375">
        <v>4471.1899999999996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0.15181800000000001</v>
      </c>
      <c r="L1375">
        <v>0.83688300000000004</v>
      </c>
      <c r="M1375">
        <v>0</v>
      </c>
      <c r="N1375" t="s">
        <v>42</v>
      </c>
    </row>
    <row r="1376" spans="1:14" x14ac:dyDescent="0.25">
      <c r="A1376" t="s">
        <v>174</v>
      </c>
      <c r="B1376">
        <v>4468.25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0.150473</v>
      </c>
      <c r="L1376">
        <v>0.833287</v>
      </c>
      <c r="M1376">
        <v>0</v>
      </c>
      <c r="N1376" t="s">
        <v>42</v>
      </c>
    </row>
    <row r="1377" spans="1:14" x14ac:dyDescent="0.25">
      <c r="A1377" t="s">
        <v>174</v>
      </c>
      <c r="B1377">
        <v>4483.3100000000004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0.15440599999999999</v>
      </c>
      <c r="L1377">
        <v>0.83698099999999998</v>
      </c>
      <c r="M1377">
        <v>0</v>
      </c>
      <c r="N1377" t="s">
        <v>42</v>
      </c>
    </row>
    <row r="1378" spans="1:14" x14ac:dyDescent="0.25">
      <c r="A1378" t="s">
        <v>174</v>
      </c>
      <c r="B1378">
        <v>4443.67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0.17846799999999999</v>
      </c>
      <c r="L1378">
        <v>0.83667000000000002</v>
      </c>
      <c r="M1378">
        <v>0</v>
      </c>
      <c r="N1378" t="s">
        <v>42</v>
      </c>
    </row>
    <row r="1379" spans="1:14" x14ac:dyDescent="0.25">
      <c r="A1379" t="s">
        <v>174</v>
      </c>
      <c r="B1379">
        <v>4543.01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0.15109300000000001</v>
      </c>
      <c r="L1379">
        <v>0.83704599999999996</v>
      </c>
      <c r="M1379">
        <v>0</v>
      </c>
      <c r="N1379" t="s">
        <v>42</v>
      </c>
    </row>
    <row r="1380" spans="1:14" x14ac:dyDescent="0.25">
      <c r="A1380" t="s">
        <v>174</v>
      </c>
      <c r="B1380">
        <v>4494.5600000000004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0.17057700000000001</v>
      </c>
      <c r="L1380">
        <v>0.83688499999999999</v>
      </c>
      <c r="M1380">
        <v>0</v>
      </c>
      <c r="N1380" t="s">
        <v>42</v>
      </c>
    </row>
    <row r="1381" spans="1:14" x14ac:dyDescent="0.25">
      <c r="A1381" t="s">
        <v>174</v>
      </c>
      <c r="B1381">
        <v>4534.8900000000003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0.147339</v>
      </c>
      <c r="L1381">
        <v>0.83703799999999995</v>
      </c>
      <c r="M1381">
        <v>0</v>
      </c>
      <c r="N1381" t="s">
        <v>42</v>
      </c>
    </row>
    <row r="1382" spans="1:14" x14ac:dyDescent="0.25">
      <c r="A1382" t="s">
        <v>174</v>
      </c>
      <c r="B1382">
        <v>4510.5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0.178456</v>
      </c>
      <c r="L1382">
        <v>0.86849399999999999</v>
      </c>
      <c r="M1382">
        <v>0</v>
      </c>
      <c r="N1382" t="s">
        <v>42</v>
      </c>
    </row>
    <row r="1383" spans="1:14" x14ac:dyDescent="0.25">
      <c r="A1383" t="s">
        <v>174</v>
      </c>
      <c r="B1383">
        <v>4454.2299999999996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0.15418100000000001</v>
      </c>
      <c r="L1383">
        <v>0.83665500000000004</v>
      </c>
      <c r="M1383">
        <v>0</v>
      </c>
      <c r="N1383" t="s">
        <v>42</v>
      </c>
    </row>
    <row r="1384" spans="1:14" x14ac:dyDescent="0.25">
      <c r="A1384" t="s">
        <v>174</v>
      </c>
      <c r="B1384">
        <v>4491.26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0.148534</v>
      </c>
      <c r="L1384">
        <v>0.83703399999999994</v>
      </c>
      <c r="M1384">
        <v>0</v>
      </c>
      <c r="N1384" t="s">
        <v>42</v>
      </c>
    </row>
    <row r="1385" spans="1:14" x14ac:dyDescent="0.25">
      <c r="A1385" t="s">
        <v>174</v>
      </c>
      <c r="B1385">
        <v>4471.8500000000004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0.178454</v>
      </c>
      <c r="L1385">
        <v>0.836893</v>
      </c>
      <c r="M1385">
        <v>0</v>
      </c>
      <c r="N1385" t="s">
        <v>42</v>
      </c>
    </row>
    <row r="1386" spans="1:14" x14ac:dyDescent="0.25">
      <c r="A1386" t="s">
        <v>174</v>
      </c>
      <c r="B1386">
        <v>4436.5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0.147257</v>
      </c>
      <c r="L1386">
        <v>0.83700799999999997</v>
      </c>
      <c r="M1386">
        <v>0</v>
      </c>
      <c r="N1386" t="s">
        <v>42</v>
      </c>
    </row>
    <row r="1387" spans="1:14" x14ac:dyDescent="0.25">
      <c r="A1387" t="s">
        <v>174</v>
      </c>
      <c r="B1387">
        <v>4445.7299999999996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0.16632</v>
      </c>
      <c r="L1387">
        <v>0.83684199999999997</v>
      </c>
      <c r="M1387">
        <v>0</v>
      </c>
      <c r="N1387" t="s">
        <v>42</v>
      </c>
    </row>
    <row r="1388" spans="1:14" x14ac:dyDescent="0.25">
      <c r="A1388" t="s">
        <v>174</v>
      </c>
      <c r="B1388">
        <v>4459.8900000000003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0.17845900000000001</v>
      </c>
      <c r="L1388">
        <v>0.83704999999999996</v>
      </c>
      <c r="M1388">
        <v>0</v>
      </c>
      <c r="N1388" t="s">
        <v>42</v>
      </c>
    </row>
    <row r="1389" spans="1:14" x14ac:dyDescent="0.25">
      <c r="A1389" t="s">
        <v>174</v>
      </c>
      <c r="B1389">
        <v>4483.8900000000003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0.14918300000000001</v>
      </c>
      <c r="L1389">
        <v>0.836897</v>
      </c>
      <c r="M1389">
        <v>0</v>
      </c>
      <c r="N1389" t="s">
        <v>42</v>
      </c>
    </row>
    <row r="1390" spans="1:14" x14ac:dyDescent="0.25">
      <c r="A1390" t="s">
        <v>174</v>
      </c>
      <c r="B1390">
        <v>4464.83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0.178454</v>
      </c>
      <c r="L1390">
        <v>0.83701800000000004</v>
      </c>
      <c r="M1390">
        <v>0</v>
      </c>
      <c r="N1390" t="s">
        <v>42</v>
      </c>
    </row>
    <row r="1391" spans="1:14" x14ac:dyDescent="0.25">
      <c r="A1391" t="s">
        <v>174</v>
      </c>
      <c r="B1391">
        <v>4405.1000000000004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0.14711299999999999</v>
      </c>
      <c r="L1391">
        <v>0.84406000000000003</v>
      </c>
      <c r="M1391">
        <v>0</v>
      </c>
      <c r="N1391" t="s">
        <v>42</v>
      </c>
    </row>
    <row r="1392" spans="1:14" x14ac:dyDescent="0.25">
      <c r="A1392" t="s">
        <v>174</v>
      </c>
      <c r="B1392">
        <v>4446.3599999999997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0.156031</v>
      </c>
      <c r="L1392">
        <v>0.836866</v>
      </c>
      <c r="M1392">
        <v>0</v>
      </c>
      <c r="N1392" t="s">
        <v>42</v>
      </c>
    </row>
    <row r="1393" spans="1:25" x14ac:dyDescent="0.25">
      <c r="A1393" t="s">
        <v>174</v>
      </c>
      <c r="B1393">
        <v>4538.5600000000004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0.152062</v>
      </c>
      <c r="L1393">
        <v>0.83685799999999999</v>
      </c>
      <c r="M1393">
        <v>0</v>
      </c>
      <c r="N1393" t="s">
        <v>42</v>
      </c>
    </row>
    <row r="1394" spans="1:25" x14ac:dyDescent="0.25">
      <c r="A1394" t="s">
        <v>174</v>
      </c>
      <c r="B1394">
        <v>4509.54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0.178455</v>
      </c>
      <c r="L1394">
        <v>0.83705099999999999</v>
      </c>
      <c r="M1394">
        <v>0</v>
      </c>
      <c r="N1394" t="s">
        <v>42</v>
      </c>
    </row>
    <row r="1395" spans="1:25" x14ac:dyDescent="0.25">
      <c r="A1395" t="s">
        <v>174</v>
      </c>
      <c r="B1395">
        <v>4479.4799999999996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0.15357999999999999</v>
      </c>
      <c r="L1395">
        <v>0.83704599999999996</v>
      </c>
      <c r="M1395">
        <v>0</v>
      </c>
      <c r="N1395" t="s">
        <v>42</v>
      </c>
    </row>
    <row r="1396" spans="1:25" x14ac:dyDescent="0.25">
      <c r="A1396" t="s">
        <v>174</v>
      </c>
      <c r="B1396">
        <v>4463.66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0.178454</v>
      </c>
      <c r="L1396">
        <v>0.83703499999999997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4441.29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0.14711199999999999</v>
      </c>
      <c r="L1397">
        <v>0.83695900000000001</v>
      </c>
      <c r="M1397">
        <v>0</v>
      </c>
      <c r="N1397" t="s">
        <v>42</v>
      </c>
    </row>
    <row r="1398" spans="1:25" x14ac:dyDescent="0.25">
      <c r="A1398" t="s">
        <v>174</v>
      </c>
      <c r="B1398">
        <v>4512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0.15871199999999999</v>
      </c>
      <c r="L1398">
        <v>0.83694100000000005</v>
      </c>
      <c r="M1398">
        <v>0</v>
      </c>
      <c r="N1398" t="s">
        <v>42</v>
      </c>
    </row>
    <row r="1399" spans="1:25" x14ac:dyDescent="0.25">
      <c r="A1399" t="s">
        <v>174</v>
      </c>
      <c r="B1399">
        <v>4486.7700000000004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0.16259399999999999</v>
      </c>
      <c r="L1399">
        <v>0.83692800000000001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4519.45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0.178454</v>
      </c>
      <c r="L1400">
        <v>0.83652300000000002</v>
      </c>
      <c r="M1400">
        <v>0</v>
      </c>
      <c r="N1400" t="s">
        <v>42</v>
      </c>
      <c r="R1400">
        <f>AVERAGE(B1351:B1400)</f>
        <v>4486.2880000000023</v>
      </c>
      <c r="S1400">
        <f>AVERAGE(C1351:C1400)</f>
        <v>0</v>
      </c>
      <c r="U1400">
        <f>_xlfn.VAR.P(B1351:B1400)</f>
        <v>1025.4462320000016</v>
      </c>
      <c r="V1400">
        <f>_xlfn.VAR.P(C1351:C1400)</f>
        <v>0</v>
      </c>
      <c r="X1400">
        <f>1.96*SQRT(U1400)/50</f>
        <v>1.2552855045528417</v>
      </c>
      <c r="Y1400">
        <f>1.96*SQRT(V1400)/50</f>
        <v>0</v>
      </c>
    </row>
    <row r="1401" spans="1:25" x14ac:dyDescent="0.25">
      <c r="A1401" t="s">
        <v>175</v>
      </c>
      <c r="B1401">
        <v>224423.82879999999</v>
      </c>
      <c r="C1401" t="s">
        <v>36</v>
      </c>
    </row>
    <row r="1402" spans="1:25" x14ac:dyDescent="0.25">
      <c r="A1402" t="s">
        <v>176</v>
      </c>
      <c r="B1402">
        <v>3861.37</v>
      </c>
      <c r="C1402">
        <v>3827.93</v>
      </c>
      <c r="D1402">
        <v>3827.59</v>
      </c>
      <c r="E1402">
        <v>3736.19</v>
      </c>
      <c r="F1402">
        <v>220.92500000000001</v>
      </c>
      <c r="G1402">
        <v>0</v>
      </c>
      <c r="H1402">
        <v>112.76900000000001</v>
      </c>
      <c r="I1402">
        <v>0</v>
      </c>
      <c r="J1402">
        <v>0.14719499999999999</v>
      </c>
      <c r="K1402">
        <v>0.83696000000000004</v>
      </c>
      <c r="L1402">
        <v>0</v>
      </c>
      <c r="M1402" t="s">
        <v>42</v>
      </c>
    </row>
    <row r="1403" spans="1:25" x14ac:dyDescent="0.25">
      <c r="A1403" t="s">
        <v>176</v>
      </c>
      <c r="B1403">
        <v>3593.6</v>
      </c>
      <c r="C1403">
        <v>3556.67</v>
      </c>
      <c r="D1403">
        <v>3556.49</v>
      </c>
      <c r="E1403">
        <v>3469.02</v>
      </c>
      <c r="F1403">
        <v>191.62100000000001</v>
      </c>
      <c r="G1403">
        <v>0</v>
      </c>
      <c r="H1403">
        <v>99.325100000000006</v>
      </c>
      <c r="I1403">
        <v>0</v>
      </c>
      <c r="J1403">
        <v>0.178454</v>
      </c>
      <c r="K1403">
        <v>0.83705300000000005</v>
      </c>
      <c r="L1403">
        <v>0</v>
      </c>
      <c r="M1403" t="s">
        <v>42</v>
      </c>
    </row>
    <row r="1404" spans="1:25" x14ac:dyDescent="0.25">
      <c r="A1404" t="s">
        <v>176</v>
      </c>
      <c r="B1404">
        <v>3700.6</v>
      </c>
      <c r="C1404">
        <v>3670.74</v>
      </c>
      <c r="D1404">
        <v>3670.47</v>
      </c>
      <c r="E1404">
        <v>3583.24</v>
      </c>
      <c r="F1404">
        <v>203.46899999999999</v>
      </c>
      <c r="G1404">
        <v>0</v>
      </c>
      <c r="H1404">
        <v>103.093</v>
      </c>
      <c r="I1404">
        <v>0</v>
      </c>
      <c r="J1404">
        <v>0.148671</v>
      </c>
      <c r="K1404">
        <v>0.83687</v>
      </c>
      <c r="L1404">
        <v>0</v>
      </c>
      <c r="M1404" t="s">
        <v>42</v>
      </c>
    </row>
    <row r="1405" spans="1:25" x14ac:dyDescent="0.25">
      <c r="A1405" t="s">
        <v>176</v>
      </c>
      <c r="B1405">
        <v>3980.06</v>
      </c>
      <c r="C1405">
        <v>3947.63</v>
      </c>
      <c r="D1405">
        <v>3947.22</v>
      </c>
      <c r="E1405">
        <v>3853.55</v>
      </c>
      <c r="F1405">
        <v>228.27600000000001</v>
      </c>
      <c r="G1405">
        <v>0</v>
      </c>
      <c r="H1405">
        <v>114.292</v>
      </c>
      <c r="I1405">
        <v>0</v>
      </c>
      <c r="J1405">
        <v>0.178454</v>
      </c>
      <c r="K1405">
        <v>0.83663299999999996</v>
      </c>
      <c r="L1405">
        <v>0</v>
      </c>
      <c r="M1405" t="s">
        <v>42</v>
      </c>
    </row>
    <row r="1406" spans="1:25" x14ac:dyDescent="0.25">
      <c r="A1406" t="s">
        <v>176</v>
      </c>
      <c r="B1406">
        <v>3941.93</v>
      </c>
      <c r="C1406">
        <v>3904.08</v>
      </c>
      <c r="D1406">
        <v>3903.72</v>
      </c>
      <c r="E1406">
        <v>3811.26</v>
      </c>
      <c r="F1406">
        <v>228.453</v>
      </c>
      <c r="G1406">
        <v>0</v>
      </c>
      <c r="H1406">
        <v>114.84399999999999</v>
      </c>
      <c r="I1406">
        <v>0</v>
      </c>
      <c r="J1406">
        <v>0.15617600000000001</v>
      </c>
      <c r="K1406">
        <v>0.83682299999999998</v>
      </c>
      <c r="L1406">
        <v>0</v>
      </c>
      <c r="M1406" t="s">
        <v>42</v>
      </c>
    </row>
    <row r="1407" spans="1:25" x14ac:dyDescent="0.25">
      <c r="A1407" t="s">
        <v>176</v>
      </c>
      <c r="B1407">
        <v>3940.61</v>
      </c>
      <c r="C1407">
        <v>3903.7</v>
      </c>
      <c r="D1407">
        <v>3903.39</v>
      </c>
      <c r="E1407">
        <v>3811.16</v>
      </c>
      <c r="F1407">
        <v>226.465</v>
      </c>
      <c r="G1407">
        <v>0</v>
      </c>
      <c r="H1407">
        <v>115.21299999999999</v>
      </c>
      <c r="I1407">
        <v>0</v>
      </c>
      <c r="J1407">
        <v>0.160055</v>
      </c>
      <c r="K1407">
        <v>0.83671399999999996</v>
      </c>
      <c r="L1407">
        <v>0</v>
      </c>
      <c r="M1407" t="s">
        <v>42</v>
      </c>
    </row>
    <row r="1408" spans="1:25" x14ac:dyDescent="0.25">
      <c r="A1408" t="s">
        <v>176</v>
      </c>
      <c r="B1408">
        <v>3986.39</v>
      </c>
      <c r="C1408">
        <v>3954.55</v>
      </c>
      <c r="D1408">
        <v>3954.19</v>
      </c>
      <c r="E1408">
        <v>3859.73</v>
      </c>
      <c r="F1408">
        <v>228.97399999999999</v>
      </c>
      <c r="G1408">
        <v>0</v>
      </c>
      <c r="H1408">
        <v>116.378</v>
      </c>
      <c r="I1408">
        <v>0</v>
      </c>
      <c r="J1408">
        <v>0.150809</v>
      </c>
      <c r="K1408">
        <v>0.83673299999999995</v>
      </c>
      <c r="L1408">
        <v>0</v>
      </c>
      <c r="M1408" t="s">
        <v>42</v>
      </c>
    </row>
    <row r="1409" spans="1:13" x14ac:dyDescent="0.25">
      <c r="A1409" t="s">
        <v>176</v>
      </c>
      <c r="B1409">
        <v>3966.2</v>
      </c>
      <c r="C1409">
        <v>3928.4</v>
      </c>
      <c r="D1409">
        <v>3928.05</v>
      </c>
      <c r="E1409">
        <v>3835.04</v>
      </c>
      <c r="F1409">
        <v>225.72900000000001</v>
      </c>
      <c r="G1409">
        <v>0</v>
      </c>
      <c r="H1409">
        <v>114.874</v>
      </c>
      <c r="I1409">
        <v>0</v>
      </c>
      <c r="J1409">
        <v>0.15244199999999999</v>
      </c>
      <c r="K1409">
        <v>0.83643800000000001</v>
      </c>
      <c r="L1409">
        <v>0</v>
      </c>
      <c r="M1409" t="s">
        <v>42</v>
      </c>
    </row>
    <row r="1410" spans="1:13" x14ac:dyDescent="0.25">
      <c r="A1410" t="s">
        <v>176</v>
      </c>
      <c r="B1410">
        <v>3946.12</v>
      </c>
      <c r="C1410">
        <v>3910.81</v>
      </c>
      <c r="D1410">
        <v>3910.47</v>
      </c>
      <c r="E1410">
        <v>3818.28</v>
      </c>
      <c r="F1410">
        <v>226.041</v>
      </c>
      <c r="G1410">
        <v>0</v>
      </c>
      <c r="H1410">
        <v>114.298</v>
      </c>
      <c r="I1410">
        <v>0</v>
      </c>
      <c r="J1410">
        <v>0.15443599999999999</v>
      </c>
      <c r="K1410">
        <v>0.83699199999999996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3907.32</v>
      </c>
      <c r="C1411">
        <v>3875.88</v>
      </c>
      <c r="D1411">
        <v>3875.52</v>
      </c>
      <c r="E1411">
        <v>3784.11</v>
      </c>
      <c r="F1411">
        <v>225.49199999999999</v>
      </c>
      <c r="G1411">
        <v>0</v>
      </c>
      <c r="H1411">
        <v>113.66500000000001</v>
      </c>
      <c r="I1411">
        <v>0</v>
      </c>
      <c r="J1411">
        <v>0.15031600000000001</v>
      </c>
      <c r="K1411">
        <v>0.83632200000000001</v>
      </c>
      <c r="L1411">
        <v>0</v>
      </c>
      <c r="M1411" t="s">
        <v>42</v>
      </c>
    </row>
    <row r="1412" spans="1:13" x14ac:dyDescent="0.25">
      <c r="A1412" t="s">
        <v>176</v>
      </c>
      <c r="B1412">
        <v>3919.12</v>
      </c>
      <c r="C1412">
        <v>3881.86</v>
      </c>
      <c r="D1412">
        <v>3881.53</v>
      </c>
      <c r="E1412">
        <v>3789.95</v>
      </c>
      <c r="F1412">
        <v>224.26400000000001</v>
      </c>
      <c r="G1412">
        <v>0</v>
      </c>
      <c r="H1412">
        <v>114.155</v>
      </c>
      <c r="I1412">
        <v>0</v>
      </c>
      <c r="J1412">
        <v>0.178509</v>
      </c>
      <c r="K1412">
        <v>0.83704599999999996</v>
      </c>
      <c r="L1412">
        <v>0</v>
      </c>
      <c r="M1412" t="s">
        <v>42</v>
      </c>
    </row>
    <row r="1413" spans="1:13" x14ac:dyDescent="0.25">
      <c r="A1413" t="s">
        <v>176</v>
      </c>
      <c r="B1413">
        <v>3915.32</v>
      </c>
      <c r="C1413">
        <v>3880.39</v>
      </c>
      <c r="D1413">
        <v>3880.06</v>
      </c>
      <c r="E1413">
        <v>3788.49</v>
      </c>
      <c r="F1413">
        <v>224.62</v>
      </c>
      <c r="G1413">
        <v>0</v>
      </c>
      <c r="H1413">
        <v>114.953</v>
      </c>
      <c r="I1413">
        <v>0</v>
      </c>
      <c r="J1413">
        <v>0.148925</v>
      </c>
      <c r="K1413">
        <v>0.83699999999999997</v>
      </c>
      <c r="L1413">
        <v>0</v>
      </c>
      <c r="M1413" t="s">
        <v>42</v>
      </c>
    </row>
    <row r="1414" spans="1:13" x14ac:dyDescent="0.25">
      <c r="A1414" t="s">
        <v>176</v>
      </c>
      <c r="B1414">
        <v>3932.15</v>
      </c>
      <c r="C1414">
        <v>3891.93</v>
      </c>
      <c r="D1414">
        <v>3891.61</v>
      </c>
      <c r="E1414">
        <v>3799.87</v>
      </c>
      <c r="F1414">
        <v>226.50399999999999</v>
      </c>
      <c r="G1414">
        <v>0</v>
      </c>
      <c r="H1414">
        <v>114.327</v>
      </c>
      <c r="I1414">
        <v>0</v>
      </c>
      <c r="J1414">
        <v>0.17846899999999999</v>
      </c>
      <c r="K1414">
        <v>0.83618599999999998</v>
      </c>
      <c r="L1414">
        <v>0</v>
      </c>
      <c r="M1414" t="s">
        <v>42</v>
      </c>
    </row>
    <row r="1415" spans="1:13" x14ac:dyDescent="0.25">
      <c r="A1415" t="s">
        <v>176</v>
      </c>
      <c r="B1415">
        <v>3874.47</v>
      </c>
      <c r="C1415">
        <v>3835.27</v>
      </c>
      <c r="D1415">
        <v>3834.97</v>
      </c>
      <c r="E1415">
        <v>3744.34</v>
      </c>
      <c r="F1415">
        <v>221.73699999999999</v>
      </c>
      <c r="G1415">
        <v>0</v>
      </c>
      <c r="H1415">
        <v>112.879</v>
      </c>
      <c r="I1415">
        <v>0</v>
      </c>
      <c r="J1415">
        <v>0.14729100000000001</v>
      </c>
      <c r="K1415">
        <v>0.85067599999999999</v>
      </c>
      <c r="L1415">
        <v>0</v>
      </c>
      <c r="M1415" t="s">
        <v>42</v>
      </c>
    </row>
    <row r="1416" spans="1:13" x14ac:dyDescent="0.25">
      <c r="A1416" t="s">
        <v>176</v>
      </c>
      <c r="B1416">
        <v>3916.85</v>
      </c>
      <c r="C1416">
        <v>3883.06</v>
      </c>
      <c r="D1416">
        <v>3882.73</v>
      </c>
      <c r="E1416">
        <v>3790.87</v>
      </c>
      <c r="F1416">
        <v>224.37200000000001</v>
      </c>
      <c r="G1416">
        <v>0</v>
      </c>
      <c r="H1416">
        <v>114.46599999999999</v>
      </c>
      <c r="I1416">
        <v>0</v>
      </c>
      <c r="J1416">
        <v>0.14719599999999999</v>
      </c>
      <c r="K1416">
        <v>0.83701499999999995</v>
      </c>
      <c r="L1416">
        <v>0</v>
      </c>
      <c r="M1416" t="s">
        <v>42</v>
      </c>
    </row>
    <row r="1417" spans="1:13" x14ac:dyDescent="0.25">
      <c r="A1417" t="s">
        <v>176</v>
      </c>
      <c r="B1417">
        <v>3897.78</v>
      </c>
      <c r="C1417">
        <v>3864.76</v>
      </c>
      <c r="D1417">
        <v>3864.45</v>
      </c>
      <c r="E1417">
        <v>3772.97</v>
      </c>
      <c r="F1417">
        <v>223.46799999999999</v>
      </c>
      <c r="G1417">
        <v>0</v>
      </c>
      <c r="H1417">
        <v>113.605</v>
      </c>
      <c r="I1417">
        <v>0</v>
      </c>
      <c r="J1417">
        <v>0.17286799999999999</v>
      </c>
      <c r="K1417">
        <v>0.83701499999999995</v>
      </c>
      <c r="L1417">
        <v>0</v>
      </c>
      <c r="M1417" t="s">
        <v>42</v>
      </c>
    </row>
    <row r="1418" spans="1:13" x14ac:dyDescent="0.25">
      <c r="A1418" t="s">
        <v>176</v>
      </c>
      <c r="B1418">
        <v>3886.18</v>
      </c>
      <c r="C1418">
        <v>3851.89</v>
      </c>
      <c r="D1418">
        <v>3851.57</v>
      </c>
      <c r="E1418">
        <v>3759.17</v>
      </c>
      <c r="F1418">
        <v>224.30600000000001</v>
      </c>
      <c r="G1418">
        <v>0</v>
      </c>
      <c r="H1418">
        <v>114.117</v>
      </c>
      <c r="I1418">
        <v>0</v>
      </c>
      <c r="J1418">
        <v>0.14715800000000001</v>
      </c>
      <c r="K1418">
        <v>0.83676899999999999</v>
      </c>
      <c r="L1418">
        <v>0</v>
      </c>
      <c r="M1418" t="s">
        <v>42</v>
      </c>
    </row>
    <row r="1419" spans="1:13" x14ac:dyDescent="0.25">
      <c r="A1419" t="s">
        <v>176</v>
      </c>
      <c r="B1419">
        <v>3926.51</v>
      </c>
      <c r="C1419">
        <v>3895.54</v>
      </c>
      <c r="D1419">
        <v>3895.2</v>
      </c>
      <c r="E1419">
        <v>3802.28</v>
      </c>
      <c r="F1419">
        <v>225.56899999999999</v>
      </c>
      <c r="G1419">
        <v>0</v>
      </c>
      <c r="H1419">
        <v>114.703</v>
      </c>
      <c r="I1419">
        <v>0</v>
      </c>
      <c r="J1419">
        <v>0.149642</v>
      </c>
      <c r="K1419">
        <v>0.83657099999999995</v>
      </c>
      <c r="L1419">
        <v>0</v>
      </c>
      <c r="M1419" t="s">
        <v>42</v>
      </c>
    </row>
    <row r="1420" spans="1:13" x14ac:dyDescent="0.25">
      <c r="A1420" t="s">
        <v>176</v>
      </c>
      <c r="B1420">
        <v>3889.97</v>
      </c>
      <c r="C1420">
        <v>3858.17</v>
      </c>
      <c r="D1420">
        <v>3857.86</v>
      </c>
      <c r="E1420">
        <v>3766.92</v>
      </c>
      <c r="F1420">
        <v>220.59899999999999</v>
      </c>
      <c r="G1420">
        <v>0</v>
      </c>
      <c r="H1420">
        <v>113.861</v>
      </c>
      <c r="I1420">
        <v>0</v>
      </c>
      <c r="J1420">
        <v>0.15269199999999999</v>
      </c>
      <c r="K1420">
        <v>0.83702399999999999</v>
      </c>
      <c r="L1420">
        <v>0</v>
      </c>
      <c r="M1420" t="s">
        <v>42</v>
      </c>
    </row>
    <row r="1421" spans="1:13" x14ac:dyDescent="0.25">
      <c r="A1421" t="s">
        <v>176</v>
      </c>
      <c r="B1421">
        <v>3879.85</v>
      </c>
      <c r="C1421">
        <v>3848.6</v>
      </c>
      <c r="D1421">
        <v>3848.3</v>
      </c>
      <c r="E1421">
        <v>3757.56</v>
      </c>
      <c r="F1421">
        <v>220.91300000000001</v>
      </c>
      <c r="G1421">
        <v>0</v>
      </c>
      <c r="H1421">
        <v>113.517</v>
      </c>
      <c r="I1421">
        <v>0</v>
      </c>
      <c r="J1421">
        <v>0.16484199999999999</v>
      </c>
      <c r="K1421">
        <v>0.83684000000000003</v>
      </c>
      <c r="L1421">
        <v>0</v>
      </c>
      <c r="M1421" t="s">
        <v>42</v>
      </c>
    </row>
    <row r="1422" spans="1:13" x14ac:dyDescent="0.25">
      <c r="A1422" t="s">
        <v>176</v>
      </c>
      <c r="B1422">
        <v>3908.52</v>
      </c>
      <c r="C1422">
        <v>3875.12</v>
      </c>
      <c r="D1422">
        <v>3874.79</v>
      </c>
      <c r="E1422">
        <v>3783.15</v>
      </c>
      <c r="F1422">
        <v>224.822</v>
      </c>
      <c r="G1422">
        <v>0</v>
      </c>
      <c r="H1422">
        <v>114.19199999999999</v>
      </c>
      <c r="I1422">
        <v>0</v>
      </c>
      <c r="J1422">
        <v>0.16043099999999999</v>
      </c>
      <c r="K1422">
        <v>0.83704500000000004</v>
      </c>
      <c r="L1422">
        <v>0</v>
      </c>
      <c r="M1422" t="s">
        <v>42</v>
      </c>
    </row>
    <row r="1423" spans="1:13" x14ac:dyDescent="0.25">
      <c r="A1423" t="s">
        <v>176</v>
      </c>
      <c r="B1423">
        <v>3958.17</v>
      </c>
      <c r="C1423">
        <v>3925.68</v>
      </c>
      <c r="D1423">
        <v>3925.36</v>
      </c>
      <c r="E1423">
        <v>3833.31</v>
      </c>
      <c r="F1423">
        <v>228.55</v>
      </c>
      <c r="G1423">
        <v>0</v>
      </c>
      <c r="H1423">
        <v>116.726</v>
      </c>
      <c r="I1423">
        <v>0</v>
      </c>
      <c r="J1423">
        <v>0.15391199999999999</v>
      </c>
      <c r="K1423">
        <v>0.83625400000000005</v>
      </c>
      <c r="L1423">
        <v>0</v>
      </c>
      <c r="M1423" t="s">
        <v>42</v>
      </c>
    </row>
    <row r="1424" spans="1:13" x14ac:dyDescent="0.25">
      <c r="A1424" t="s">
        <v>176</v>
      </c>
      <c r="B1424">
        <v>3871.39</v>
      </c>
      <c r="C1424">
        <v>3838.6</v>
      </c>
      <c r="D1424">
        <v>3838.3</v>
      </c>
      <c r="E1424">
        <v>3748.09</v>
      </c>
      <c r="F1424">
        <v>221.04300000000001</v>
      </c>
      <c r="G1424">
        <v>0</v>
      </c>
      <c r="H1424">
        <v>112.273</v>
      </c>
      <c r="I1424">
        <v>0</v>
      </c>
      <c r="J1424">
        <v>0.149953</v>
      </c>
      <c r="K1424">
        <v>0.84913400000000006</v>
      </c>
      <c r="L1424">
        <v>0</v>
      </c>
      <c r="M1424" t="s">
        <v>42</v>
      </c>
    </row>
    <row r="1425" spans="1:13" x14ac:dyDescent="0.25">
      <c r="A1425" t="s">
        <v>176</v>
      </c>
      <c r="B1425">
        <v>3912.66</v>
      </c>
      <c r="C1425">
        <v>3881.87</v>
      </c>
      <c r="D1425">
        <v>3881.54</v>
      </c>
      <c r="E1425">
        <v>3789.57</v>
      </c>
      <c r="F1425">
        <v>224.79599999999999</v>
      </c>
      <c r="G1425">
        <v>0</v>
      </c>
      <c r="H1425">
        <v>113.991</v>
      </c>
      <c r="I1425">
        <v>0</v>
      </c>
      <c r="J1425">
        <v>0.178454</v>
      </c>
      <c r="K1425">
        <v>0.83703000000000005</v>
      </c>
      <c r="L1425">
        <v>0</v>
      </c>
      <c r="M1425" t="s">
        <v>42</v>
      </c>
    </row>
    <row r="1426" spans="1:13" x14ac:dyDescent="0.25">
      <c r="A1426" t="s">
        <v>176</v>
      </c>
      <c r="B1426">
        <v>3898.97</v>
      </c>
      <c r="C1426">
        <v>3867.77</v>
      </c>
      <c r="D1426">
        <v>3867.44</v>
      </c>
      <c r="E1426">
        <v>3775.76</v>
      </c>
      <c r="F1426">
        <v>224.00399999999999</v>
      </c>
      <c r="G1426">
        <v>0</v>
      </c>
      <c r="H1426">
        <v>114.32299999999999</v>
      </c>
      <c r="I1426">
        <v>0</v>
      </c>
      <c r="J1426">
        <v>0.15182899999999999</v>
      </c>
      <c r="K1426">
        <v>0.83705200000000002</v>
      </c>
      <c r="L1426">
        <v>0</v>
      </c>
      <c r="M1426" t="s">
        <v>42</v>
      </c>
    </row>
    <row r="1427" spans="1:13" x14ac:dyDescent="0.25">
      <c r="A1427" t="s">
        <v>176</v>
      </c>
      <c r="B1427">
        <v>3899.88</v>
      </c>
      <c r="C1427">
        <v>3864</v>
      </c>
      <c r="D1427">
        <v>3863.69</v>
      </c>
      <c r="E1427">
        <v>3772.53</v>
      </c>
      <c r="F1427">
        <v>222.58500000000001</v>
      </c>
      <c r="G1427">
        <v>0</v>
      </c>
      <c r="H1427">
        <v>113.331</v>
      </c>
      <c r="I1427">
        <v>0</v>
      </c>
      <c r="J1427">
        <v>0.15067800000000001</v>
      </c>
      <c r="K1427">
        <v>0.83705300000000005</v>
      </c>
      <c r="L1427">
        <v>0</v>
      </c>
      <c r="M1427" t="s">
        <v>42</v>
      </c>
    </row>
    <row r="1428" spans="1:13" x14ac:dyDescent="0.25">
      <c r="A1428" t="s">
        <v>176</v>
      </c>
      <c r="B1428">
        <v>3882.71</v>
      </c>
      <c r="C1428">
        <v>3851.75</v>
      </c>
      <c r="D1428">
        <v>3851.44</v>
      </c>
      <c r="E1428">
        <v>3759.48</v>
      </c>
      <c r="F1428">
        <v>222.06800000000001</v>
      </c>
      <c r="G1428">
        <v>0</v>
      </c>
      <c r="H1428">
        <v>112.02200000000001</v>
      </c>
      <c r="I1428">
        <v>0</v>
      </c>
      <c r="J1428">
        <v>0.14835400000000001</v>
      </c>
      <c r="K1428">
        <v>0.83460100000000004</v>
      </c>
      <c r="L1428">
        <v>0</v>
      </c>
      <c r="M1428" t="s">
        <v>42</v>
      </c>
    </row>
    <row r="1429" spans="1:13" x14ac:dyDescent="0.25">
      <c r="A1429" t="s">
        <v>176</v>
      </c>
      <c r="B1429">
        <v>3901.27</v>
      </c>
      <c r="C1429">
        <v>3869.96</v>
      </c>
      <c r="D1429">
        <v>3869.65</v>
      </c>
      <c r="E1429">
        <v>3779.48</v>
      </c>
      <c r="F1429">
        <v>222.1</v>
      </c>
      <c r="G1429">
        <v>0</v>
      </c>
      <c r="H1429">
        <v>114.26</v>
      </c>
      <c r="I1429">
        <v>0</v>
      </c>
      <c r="J1429">
        <v>0.178454</v>
      </c>
      <c r="K1429">
        <v>0.83704800000000001</v>
      </c>
      <c r="L1429">
        <v>0</v>
      </c>
      <c r="M1429" t="s">
        <v>42</v>
      </c>
    </row>
    <row r="1430" spans="1:13" x14ac:dyDescent="0.25">
      <c r="A1430" t="s">
        <v>176</v>
      </c>
      <c r="B1430">
        <v>3903.8</v>
      </c>
      <c r="C1430">
        <v>3869.38</v>
      </c>
      <c r="D1430">
        <v>3869.06</v>
      </c>
      <c r="E1430">
        <v>3777.01</v>
      </c>
      <c r="F1430">
        <v>226.93700000000001</v>
      </c>
      <c r="G1430">
        <v>0</v>
      </c>
      <c r="H1430">
        <v>114.063</v>
      </c>
      <c r="I1430">
        <v>0</v>
      </c>
      <c r="J1430">
        <v>0.155892</v>
      </c>
      <c r="K1430">
        <v>0.83690500000000001</v>
      </c>
      <c r="L1430">
        <v>0</v>
      </c>
      <c r="M1430" t="s">
        <v>42</v>
      </c>
    </row>
    <row r="1431" spans="1:13" x14ac:dyDescent="0.25">
      <c r="A1431" t="s">
        <v>176</v>
      </c>
      <c r="B1431">
        <v>3932.25</v>
      </c>
      <c r="C1431">
        <v>3894.26</v>
      </c>
      <c r="D1431">
        <v>3893.93</v>
      </c>
      <c r="E1431">
        <v>3802.26</v>
      </c>
      <c r="F1431">
        <v>225.30600000000001</v>
      </c>
      <c r="G1431">
        <v>0</v>
      </c>
      <c r="H1431">
        <v>115.383</v>
      </c>
      <c r="I1431">
        <v>0</v>
      </c>
      <c r="J1431">
        <v>0.14782200000000001</v>
      </c>
      <c r="K1431">
        <v>0.83705200000000002</v>
      </c>
      <c r="L1431">
        <v>0</v>
      </c>
      <c r="M1431" t="s">
        <v>42</v>
      </c>
    </row>
    <row r="1432" spans="1:13" x14ac:dyDescent="0.25">
      <c r="A1432" t="s">
        <v>176</v>
      </c>
      <c r="B1432">
        <v>3902.25</v>
      </c>
      <c r="C1432">
        <v>3871.2</v>
      </c>
      <c r="D1432">
        <v>3870.87</v>
      </c>
      <c r="E1432">
        <v>3778.98</v>
      </c>
      <c r="F1432">
        <v>223.78899999999999</v>
      </c>
      <c r="G1432">
        <v>0</v>
      </c>
      <c r="H1432">
        <v>113.869</v>
      </c>
      <c r="I1432">
        <v>0</v>
      </c>
      <c r="J1432">
        <v>0.14729600000000001</v>
      </c>
      <c r="K1432">
        <v>0.83704299999999998</v>
      </c>
      <c r="L1432">
        <v>0</v>
      </c>
      <c r="M1432" t="s">
        <v>42</v>
      </c>
    </row>
    <row r="1433" spans="1:13" x14ac:dyDescent="0.25">
      <c r="A1433" t="s">
        <v>176</v>
      </c>
      <c r="B1433">
        <v>3953.88</v>
      </c>
      <c r="C1433">
        <v>3921.62</v>
      </c>
      <c r="D1433">
        <v>3921.3</v>
      </c>
      <c r="E1433">
        <v>3827.07</v>
      </c>
      <c r="F1433">
        <v>227.011</v>
      </c>
      <c r="G1433">
        <v>0</v>
      </c>
      <c r="H1433">
        <v>115.068</v>
      </c>
      <c r="I1433">
        <v>0</v>
      </c>
      <c r="J1433">
        <v>0.16550500000000001</v>
      </c>
      <c r="K1433">
        <v>0.83665800000000001</v>
      </c>
      <c r="L1433">
        <v>0</v>
      </c>
      <c r="M1433" t="s">
        <v>42</v>
      </c>
    </row>
    <row r="1434" spans="1:13" x14ac:dyDescent="0.25">
      <c r="A1434" t="s">
        <v>176</v>
      </c>
      <c r="B1434">
        <v>3920.3</v>
      </c>
      <c r="C1434">
        <v>3889.42</v>
      </c>
      <c r="D1434">
        <v>3889.09</v>
      </c>
      <c r="E1434">
        <v>3797.42</v>
      </c>
      <c r="F1434">
        <v>221.85</v>
      </c>
      <c r="G1434">
        <v>0</v>
      </c>
      <c r="H1434">
        <v>115.59</v>
      </c>
      <c r="I1434">
        <v>0</v>
      </c>
      <c r="J1434">
        <v>0.148253</v>
      </c>
      <c r="K1434">
        <v>0.83702600000000005</v>
      </c>
      <c r="L1434">
        <v>0</v>
      </c>
      <c r="M1434" t="s">
        <v>42</v>
      </c>
    </row>
    <row r="1435" spans="1:13" x14ac:dyDescent="0.25">
      <c r="A1435" t="s">
        <v>176</v>
      </c>
      <c r="B1435">
        <v>3917.04</v>
      </c>
      <c r="C1435">
        <v>3885.66</v>
      </c>
      <c r="D1435">
        <v>3885.34</v>
      </c>
      <c r="E1435">
        <v>3794.26</v>
      </c>
      <c r="F1435">
        <v>223.941</v>
      </c>
      <c r="G1435">
        <v>0</v>
      </c>
      <c r="H1435">
        <v>115.51600000000001</v>
      </c>
      <c r="I1435">
        <v>0</v>
      </c>
      <c r="J1435">
        <v>0.14757500000000001</v>
      </c>
      <c r="K1435">
        <v>0.83587500000000003</v>
      </c>
      <c r="L1435">
        <v>0</v>
      </c>
      <c r="M1435" t="s">
        <v>42</v>
      </c>
    </row>
    <row r="1436" spans="1:13" x14ac:dyDescent="0.25">
      <c r="A1436" t="s">
        <v>176</v>
      </c>
      <c r="B1436">
        <v>3959.32</v>
      </c>
      <c r="C1436">
        <v>3927.24</v>
      </c>
      <c r="D1436">
        <v>3926.92</v>
      </c>
      <c r="E1436">
        <v>3834.35</v>
      </c>
      <c r="F1436">
        <v>227.77799999999999</v>
      </c>
      <c r="G1436">
        <v>0</v>
      </c>
      <c r="H1436">
        <v>115.026</v>
      </c>
      <c r="I1436">
        <v>0</v>
      </c>
      <c r="J1436">
        <v>0.178481</v>
      </c>
      <c r="K1436">
        <v>0.83593899999999999</v>
      </c>
      <c r="L1436">
        <v>0</v>
      </c>
      <c r="M1436" t="s">
        <v>42</v>
      </c>
    </row>
    <row r="1437" spans="1:13" x14ac:dyDescent="0.25">
      <c r="A1437" t="s">
        <v>176</v>
      </c>
      <c r="B1437">
        <v>3937.69</v>
      </c>
      <c r="C1437">
        <v>3899.9</v>
      </c>
      <c r="D1437">
        <v>3899.58</v>
      </c>
      <c r="E1437">
        <v>3807.82</v>
      </c>
      <c r="F1437">
        <v>226.011</v>
      </c>
      <c r="G1437">
        <v>0</v>
      </c>
      <c r="H1437">
        <v>115.77200000000001</v>
      </c>
      <c r="I1437">
        <v>0</v>
      </c>
      <c r="J1437">
        <v>0.17845800000000001</v>
      </c>
      <c r="K1437">
        <v>0.83703899999999998</v>
      </c>
      <c r="L1437">
        <v>0</v>
      </c>
      <c r="M1437" t="s">
        <v>42</v>
      </c>
    </row>
    <row r="1438" spans="1:13" x14ac:dyDescent="0.25">
      <c r="A1438" t="s">
        <v>176</v>
      </c>
      <c r="B1438">
        <v>3954.34</v>
      </c>
      <c r="C1438">
        <v>3923.26</v>
      </c>
      <c r="D1438">
        <v>3922.94</v>
      </c>
      <c r="E1438">
        <v>3829.97</v>
      </c>
      <c r="F1438">
        <v>224.42500000000001</v>
      </c>
      <c r="G1438">
        <v>0</v>
      </c>
      <c r="H1438">
        <v>115.52</v>
      </c>
      <c r="I1438">
        <v>0</v>
      </c>
      <c r="J1438">
        <v>0.14790700000000001</v>
      </c>
      <c r="K1438">
        <v>0.83665599999999996</v>
      </c>
      <c r="L1438">
        <v>0</v>
      </c>
      <c r="M1438" t="s">
        <v>42</v>
      </c>
    </row>
    <row r="1439" spans="1:13" x14ac:dyDescent="0.25">
      <c r="A1439" t="s">
        <v>176</v>
      </c>
      <c r="B1439">
        <v>3941.23</v>
      </c>
      <c r="C1439">
        <v>3909.81</v>
      </c>
      <c r="D1439">
        <v>3909.47</v>
      </c>
      <c r="E1439">
        <v>3816.79</v>
      </c>
      <c r="F1439">
        <v>227.33699999999999</v>
      </c>
      <c r="G1439">
        <v>0</v>
      </c>
      <c r="H1439">
        <v>115.12</v>
      </c>
      <c r="I1439">
        <v>0</v>
      </c>
      <c r="J1439">
        <v>0.178456</v>
      </c>
      <c r="K1439">
        <v>0.83695600000000003</v>
      </c>
      <c r="L1439">
        <v>0</v>
      </c>
      <c r="M1439" t="s">
        <v>42</v>
      </c>
    </row>
    <row r="1440" spans="1:13" x14ac:dyDescent="0.25">
      <c r="A1440" t="s">
        <v>176</v>
      </c>
      <c r="B1440">
        <v>3945.68</v>
      </c>
      <c r="C1440">
        <v>3908.18</v>
      </c>
      <c r="D1440">
        <v>3907.84</v>
      </c>
      <c r="E1440">
        <v>3815.09</v>
      </c>
      <c r="F1440">
        <v>227.167</v>
      </c>
      <c r="G1440">
        <v>0</v>
      </c>
      <c r="H1440">
        <v>113.542</v>
      </c>
      <c r="I1440">
        <v>0</v>
      </c>
      <c r="J1440">
        <v>0.14879700000000001</v>
      </c>
      <c r="K1440">
        <v>0.85875999999999997</v>
      </c>
      <c r="L1440">
        <v>0</v>
      </c>
      <c r="M1440" t="s">
        <v>42</v>
      </c>
    </row>
    <row r="1441" spans="1:25" x14ac:dyDescent="0.25">
      <c r="A1441" t="s">
        <v>176</v>
      </c>
      <c r="B1441">
        <v>3910.38</v>
      </c>
      <c r="C1441">
        <v>3871.65</v>
      </c>
      <c r="D1441">
        <v>3871.32</v>
      </c>
      <c r="E1441">
        <v>3778.63</v>
      </c>
      <c r="F1441">
        <v>223.92500000000001</v>
      </c>
      <c r="G1441">
        <v>0</v>
      </c>
      <c r="H1441">
        <v>113.289</v>
      </c>
      <c r="I1441">
        <v>0</v>
      </c>
      <c r="J1441">
        <v>0.150115</v>
      </c>
      <c r="K1441">
        <v>0.83684800000000004</v>
      </c>
      <c r="L1441">
        <v>0</v>
      </c>
      <c r="M1441" t="s">
        <v>42</v>
      </c>
    </row>
    <row r="1442" spans="1:25" x14ac:dyDescent="0.25">
      <c r="A1442" t="s">
        <v>176</v>
      </c>
      <c r="B1442">
        <v>3869.27</v>
      </c>
      <c r="C1442">
        <v>3832.51</v>
      </c>
      <c r="D1442">
        <v>3832.2</v>
      </c>
      <c r="E1442">
        <v>3741.81</v>
      </c>
      <c r="F1442">
        <v>221.304</v>
      </c>
      <c r="G1442">
        <v>0</v>
      </c>
      <c r="H1442">
        <v>114.214</v>
      </c>
      <c r="I1442">
        <v>0</v>
      </c>
      <c r="J1442">
        <v>0.17851700000000001</v>
      </c>
      <c r="K1442">
        <v>0.84656600000000004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3816.6</v>
      </c>
      <c r="C1443">
        <v>3785.64</v>
      </c>
      <c r="D1443">
        <v>3785.34</v>
      </c>
      <c r="E1443">
        <v>3695.71</v>
      </c>
      <c r="F1443">
        <v>216.49299999999999</v>
      </c>
      <c r="G1443">
        <v>0</v>
      </c>
      <c r="H1443">
        <v>112.764</v>
      </c>
      <c r="I1443">
        <v>0</v>
      </c>
      <c r="J1443">
        <v>0.178457</v>
      </c>
      <c r="K1443">
        <v>0.83677999999999997</v>
      </c>
      <c r="L1443">
        <v>0</v>
      </c>
      <c r="M1443" t="s">
        <v>42</v>
      </c>
    </row>
    <row r="1444" spans="1:25" x14ac:dyDescent="0.25">
      <c r="A1444" t="s">
        <v>176</v>
      </c>
      <c r="B1444">
        <v>3882.28</v>
      </c>
      <c r="C1444">
        <v>3848.99</v>
      </c>
      <c r="D1444">
        <v>3848.66</v>
      </c>
      <c r="E1444">
        <v>3757.74</v>
      </c>
      <c r="F1444">
        <v>222.79300000000001</v>
      </c>
      <c r="G1444">
        <v>0</v>
      </c>
      <c r="H1444">
        <v>112.389</v>
      </c>
      <c r="I1444">
        <v>0</v>
      </c>
      <c r="J1444">
        <v>0.15707199999999999</v>
      </c>
      <c r="K1444">
        <v>0.86859500000000001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3895.58</v>
      </c>
      <c r="C1445">
        <v>3863.51</v>
      </c>
      <c r="D1445">
        <v>3863.18</v>
      </c>
      <c r="E1445">
        <v>3772.17</v>
      </c>
      <c r="F1445">
        <v>223.916</v>
      </c>
      <c r="G1445">
        <v>0</v>
      </c>
      <c r="H1445">
        <v>112.82</v>
      </c>
      <c r="I1445">
        <v>0</v>
      </c>
      <c r="J1445">
        <v>0.178454</v>
      </c>
      <c r="K1445">
        <v>0.83704900000000004</v>
      </c>
      <c r="L1445">
        <v>0</v>
      </c>
      <c r="M1445" t="s">
        <v>42</v>
      </c>
    </row>
    <row r="1446" spans="1:25" x14ac:dyDescent="0.25">
      <c r="A1446" t="s">
        <v>176</v>
      </c>
      <c r="B1446">
        <v>3882.5</v>
      </c>
      <c r="C1446">
        <v>3847.03</v>
      </c>
      <c r="D1446">
        <v>3846.71</v>
      </c>
      <c r="E1446">
        <v>3754.55</v>
      </c>
      <c r="F1446">
        <v>222.553</v>
      </c>
      <c r="G1446">
        <v>0</v>
      </c>
      <c r="H1446">
        <v>112.16</v>
      </c>
      <c r="I1446">
        <v>0</v>
      </c>
      <c r="J1446">
        <v>0.178454</v>
      </c>
      <c r="K1446">
        <v>0.83617200000000003</v>
      </c>
      <c r="L1446">
        <v>0</v>
      </c>
      <c r="M1446" t="s">
        <v>42</v>
      </c>
    </row>
    <row r="1447" spans="1:25" x14ac:dyDescent="0.25">
      <c r="A1447" t="s">
        <v>176</v>
      </c>
      <c r="B1447">
        <v>3895.89</v>
      </c>
      <c r="C1447">
        <v>3865.13</v>
      </c>
      <c r="D1447">
        <v>3864.8</v>
      </c>
      <c r="E1447">
        <v>3773.63</v>
      </c>
      <c r="F1447">
        <v>222.63900000000001</v>
      </c>
      <c r="G1447">
        <v>0</v>
      </c>
      <c r="H1447">
        <v>113.837</v>
      </c>
      <c r="I1447">
        <v>0</v>
      </c>
      <c r="J1447">
        <v>0.17848</v>
      </c>
      <c r="K1447">
        <v>0.83607900000000002</v>
      </c>
      <c r="L1447">
        <v>0</v>
      </c>
      <c r="M1447" t="s">
        <v>42</v>
      </c>
    </row>
    <row r="1448" spans="1:25" x14ac:dyDescent="0.25">
      <c r="A1448" t="s">
        <v>176</v>
      </c>
      <c r="B1448">
        <v>3858.27</v>
      </c>
      <c r="C1448">
        <v>3827.12</v>
      </c>
      <c r="D1448">
        <v>3826.81</v>
      </c>
      <c r="E1448">
        <v>3736.08</v>
      </c>
      <c r="F1448">
        <v>218.3</v>
      </c>
      <c r="G1448">
        <v>0</v>
      </c>
      <c r="H1448">
        <v>111.63200000000001</v>
      </c>
      <c r="I1448">
        <v>0</v>
      </c>
      <c r="J1448">
        <v>0.14955199999999999</v>
      </c>
      <c r="K1448">
        <v>0.83550599999999997</v>
      </c>
      <c r="L1448">
        <v>0</v>
      </c>
      <c r="M1448" t="s">
        <v>42</v>
      </c>
    </row>
    <row r="1449" spans="1:25" x14ac:dyDescent="0.25">
      <c r="A1449" t="s">
        <v>176</v>
      </c>
      <c r="B1449">
        <v>3921.87</v>
      </c>
      <c r="C1449">
        <v>3882.98</v>
      </c>
      <c r="D1449">
        <v>3882.67</v>
      </c>
      <c r="E1449">
        <v>3791.33</v>
      </c>
      <c r="F1449">
        <v>224.48400000000001</v>
      </c>
      <c r="G1449">
        <v>0</v>
      </c>
      <c r="H1449">
        <v>114.578</v>
      </c>
      <c r="I1449">
        <v>0</v>
      </c>
      <c r="J1449">
        <v>0.148616</v>
      </c>
      <c r="K1449">
        <v>0.83694199999999996</v>
      </c>
      <c r="L1449">
        <v>0</v>
      </c>
      <c r="M1449" t="s">
        <v>42</v>
      </c>
    </row>
    <row r="1450" spans="1:25" x14ac:dyDescent="0.25">
      <c r="A1450" t="s">
        <v>176</v>
      </c>
      <c r="B1450">
        <v>3886.92</v>
      </c>
      <c r="C1450">
        <v>3851.38</v>
      </c>
      <c r="D1450">
        <v>3851.06</v>
      </c>
      <c r="E1450">
        <v>3759.79</v>
      </c>
      <c r="F1450">
        <v>221.67099999999999</v>
      </c>
      <c r="G1450">
        <v>0</v>
      </c>
      <c r="H1450">
        <v>113.114</v>
      </c>
      <c r="I1450">
        <v>0</v>
      </c>
      <c r="J1450">
        <v>0.152977</v>
      </c>
      <c r="K1450">
        <v>0.83690799999999999</v>
      </c>
      <c r="L1450">
        <v>0</v>
      </c>
      <c r="M1450" t="s">
        <v>42</v>
      </c>
    </row>
    <row r="1451" spans="1:25" x14ac:dyDescent="0.25">
      <c r="A1451" t="s">
        <v>176</v>
      </c>
      <c r="B1451">
        <v>3938.07</v>
      </c>
      <c r="C1451">
        <v>3906.58</v>
      </c>
      <c r="D1451">
        <v>3906.24</v>
      </c>
      <c r="E1451">
        <v>3813.61</v>
      </c>
      <c r="F1451">
        <v>225.78</v>
      </c>
      <c r="G1451">
        <v>0</v>
      </c>
      <c r="H1451">
        <v>115.35899999999999</v>
      </c>
      <c r="I1451">
        <v>0</v>
      </c>
      <c r="J1451">
        <v>0.17846300000000001</v>
      </c>
      <c r="K1451">
        <v>0.83701700000000001</v>
      </c>
      <c r="L1451">
        <v>0</v>
      </c>
      <c r="M1451" t="s">
        <v>42</v>
      </c>
    </row>
    <row r="1452" spans="1:25" x14ac:dyDescent="0.25">
      <c r="A1452" t="s">
        <v>176</v>
      </c>
      <c r="B1452">
        <v>3891.23</v>
      </c>
      <c r="C1452">
        <v>3855</v>
      </c>
      <c r="D1452">
        <v>3854.7</v>
      </c>
      <c r="E1452">
        <v>3761.34</v>
      </c>
      <c r="F1452">
        <v>220.19399999999999</v>
      </c>
      <c r="G1452">
        <v>0</v>
      </c>
      <c r="H1452">
        <v>112.15</v>
      </c>
      <c r="I1452">
        <v>0</v>
      </c>
      <c r="J1452">
        <v>0.178482</v>
      </c>
      <c r="K1452">
        <v>0.83699100000000004</v>
      </c>
      <c r="L1452">
        <v>0</v>
      </c>
      <c r="M1452" t="s">
        <v>42</v>
      </c>
    </row>
    <row r="1453" spans="1:25" x14ac:dyDescent="0.25">
      <c r="A1453" t="s">
        <v>176</v>
      </c>
      <c r="B1453">
        <v>3876.18</v>
      </c>
      <c r="C1453">
        <v>3845.67</v>
      </c>
      <c r="D1453">
        <v>3845.36</v>
      </c>
      <c r="E1453">
        <v>3754.13</v>
      </c>
      <c r="F1453">
        <v>223.291</v>
      </c>
      <c r="G1453">
        <v>0</v>
      </c>
      <c r="H1453">
        <v>112.94799999999999</v>
      </c>
      <c r="I1453">
        <v>0</v>
      </c>
      <c r="J1453">
        <v>0.178454</v>
      </c>
      <c r="K1453">
        <v>0.83662199999999998</v>
      </c>
      <c r="L1453">
        <v>0</v>
      </c>
      <c r="M1453" t="s">
        <v>42</v>
      </c>
    </row>
    <row r="1454" spans="1:25" x14ac:dyDescent="0.25">
      <c r="A1454" t="s">
        <v>176</v>
      </c>
      <c r="B1454">
        <v>3939.58</v>
      </c>
      <c r="C1454">
        <v>3901.68</v>
      </c>
      <c r="D1454">
        <v>3901.35</v>
      </c>
      <c r="E1454">
        <v>3808.78</v>
      </c>
      <c r="F1454">
        <v>225.25399999999999</v>
      </c>
      <c r="G1454">
        <v>0</v>
      </c>
      <c r="H1454">
        <v>114.70699999999999</v>
      </c>
      <c r="I1454">
        <v>0</v>
      </c>
      <c r="J1454">
        <v>0.178481</v>
      </c>
      <c r="K1454">
        <v>0.83635800000000005</v>
      </c>
      <c r="L1454">
        <v>0</v>
      </c>
      <c r="M1454" t="s">
        <v>42</v>
      </c>
    </row>
    <row r="1455" spans="1:25" x14ac:dyDescent="0.25">
      <c r="A1455" t="s">
        <v>176</v>
      </c>
      <c r="B1455">
        <v>3899.88</v>
      </c>
      <c r="C1455">
        <v>3868.89</v>
      </c>
      <c r="D1455">
        <v>3868.56</v>
      </c>
      <c r="E1455">
        <v>3777.21</v>
      </c>
      <c r="F1455">
        <v>224.233</v>
      </c>
      <c r="G1455">
        <v>0</v>
      </c>
      <c r="H1455">
        <v>115.864</v>
      </c>
      <c r="I1455">
        <v>0</v>
      </c>
      <c r="J1455">
        <v>0.151481</v>
      </c>
      <c r="K1455">
        <v>0.83660800000000002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3899.98</v>
      </c>
      <c r="C1456">
        <v>3868.51</v>
      </c>
      <c r="D1456">
        <v>3868.18</v>
      </c>
      <c r="E1456">
        <v>3777</v>
      </c>
      <c r="F1456">
        <v>223.97900000000001</v>
      </c>
      <c r="G1456">
        <v>0</v>
      </c>
      <c r="H1456">
        <v>112.473</v>
      </c>
      <c r="I1456">
        <v>0</v>
      </c>
      <c r="J1456">
        <v>0.148615</v>
      </c>
      <c r="K1456">
        <v>0.83358200000000005</v>
      </c>
      <c r="L1456">
        <v>0</v>
      </c>
      <c r="M1456" t="s">
        <v>42</v>
      </c>
      <c r="R1456">
        <f>AVERAGE(B1407:B1456)</f>
        <v>3911.0134000000007</v>
      </c>
      <c r="S1456">
        <f>AVERAGE(C1407:C1456)</f>
        <v>3877.235200000001</v>
      </c>
      <c r="U1456">
        <f>_xlfn.VAR.P(B1407:B1456)</f>
        <v>987.63261044000114</v>
      </c>
      <c r="V1456">
        <f>_xlfn.VAR.P(C1407:C1456)</f>
        <v>962.39064895999957</v>
      </c>
      <c r="X1456">
        <f>1.96*SQRT(U1456)/50</f>
        <v>1.2319236074150555</v>
      </c>
      <c r="Y1456">
        <f>1.96*SQRT(V1456)/50</f>
        <v>1.2160789311627322</v>
      </c>
    </row>
    <row r="1457" spans="1:15" x14ac:dyDescent="0.25">
      <c r="A1457" t="s">
        <v>176</v>
      </c>
      <c r="B1457">
        <v>195712.9246</v>
      </c>
      <c r="C1457" t="s">
        <v>36</v>
      </c>
    </row>
    <row r="1458" spans="1:15" x14ac:dyDescent="0.25">
      <c r="A1458" t="s">
        <v>177</v>
      </c>
      <c r="B1458">
        <v>4097.17</v>
      </c>
      <c r="C1458">
        <v>3992.03</v>
      </c>
      <c r="D1458">
        <v>3991.74</v>
      </c>
      <c r="E1458">
        <v>3899.66</v>
      </c>
      <c r="F1458">
        <v>228.9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0.159187</v>
      </c>
      <c r="M1458">
        <v>0.83700300000000005</v>
      </c>
      <c r="N1458">
        <v>0</v>
      </c>
      <c r="O1458" t="s">
        <v>42</v>
      </c>
    </row>
    <row r="1459" spans="1:15" x14ac:dyDescent="0.25">
      <c r="A1459" t="s">
        <v>177</v>
      </c>
      <c r="B1459">
        <v>4054.25</v>
      </c>
      <c r="C1459">
        <v>3950.92</v>
      </c>
      <c r="D1459">
        <v>3950.64</v>
      </c>
      <c r="E1459">
        <v>3859.93</v>
      </c>
      <c r="F1459">
        <v>223.26499999999999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0.152583</v>
      </c>
      <c r="M1459">
        <v>0.83687800000000001</v>
      </c>
      <c r="N1459">
        <v>0</v>
      </c>
      <c r="O1459" t="s">
        <v>42</v>
      </c>
    </row>
    <row r="1460" spans="1:15" x14ac:dyDescent="0.25">
      <c r="A1460" t="s">
        <v>177</v>
      </c>
      <c r="B1460">
        <v>4084.8</v>
      </c>
      <c r="C1460">
        <v>3979.66</v>
      </c>
      <c r="D1460">
        <v>3979.37</v>
      </c>
      <c r="E1460">
        <v>3887.42</v>
      </c>
      <c r="F1460">
        <v>227.07499999999999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0.14896799999999999</v>
      </c>
      <c r="M1460">
        <v>0.83703099999999997</v>
      </c>
      <c r="N1460">
        <v>0</v>
      </c>
      <c r="O1460" t="s">
        <v>42</v>
      </c>
    </row>
    <row r="1461" spans="1:15" x14ac:dyDescent="0.25">
      <c r="A1461" t="s">
        <v>177</v>
      </c>
      <c r="B1461">
        <v>4140.9399999999996</v>
      </c>
      <c r="C1461">
        <v>4034.02</v>
      </c>
      <c r="D1461">
        <v>4033.73</v>
      </c>
      <c r="E1461">
        <v>3939.53</v>
      </c>
      <c r="F1461">
        <v>228.14099999999999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0.15812799999999999</v>
      </c>
      <c r="M1461">
        <v>0.83438900000000005</v>
      </c>
      <c r="N1461">
        <v>0</v>
      </c>
      <c r="O1461" t="s">
        <v>42</v>
      </c>
    </row>
    <row r="1462" spans="1:15" x14ac:dyDescent="0.25">
      <c r="A1462" t="s">
        <v>177</v>
      </c>
      <c r="B1462">
        <v>4103.8500000000004</v>
      </c>
      <c r="C1462">
        <v>4003.66</v>
      </c>
      <c r="D1462">
        <v>4003.37</v>
      </c>
      <c r="E1462">
        <v>3911.28</v>
      </c>
      <c r="F1462">
        <v>225.33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0.16298899999999999</v>
      </c>
      <c r="M1462">
        <v>0.83696899999999996</v>
      </c>
      <c r="N1462">
        <v>0</v>
      </c>
      <c r="O1462" t="s">
        <v>42</v>
      </c>
    </row>
    <row r="1463" spans="1:15" x14ac:dyDescent="0.25">
      <c r="A1463" t="s">
        <v>177</v>
      </c>
      <c r="B1463">
        <v>4150.72</v>
      </c>
      <c r="C1463">
        <v>4049.67</v>
      </c>
      <c r="D1463">
        <v>4049.38</v>
      </c>
      <c r="E1463">
        <v>3956.17</v>
      </c>
      <c r="F1463">
        <v>226.76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0.15874199999999999</v>
      </c>
      <c r="M1463">
        <v>0.83704599999999996</v>
      </c>
      <c r="N1463">
        <v>0</v>
      </c>
      <c r="O1463" t="s">
        <v>42</v>
      </c>
    </row>
    <row r="1464" spans="1:15" x14ac:dyDescent="0.25">
      <c r="A1464" t="s">
        <v>177</v>
      </c>
      <c r="B1464">
        <v>4088.93</v>
      </c>
      <c r="C1464">
        <v>3986.72</v>
      </c>
      <c r="D1464">
        <v>3986.42</v>
      </c>
      <c r="E1464">
        <v>3894.59</v>
      </c>
      <c r="F1464">
        <v>229.25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0.178454</v>
      </c>
      <c r="M1464">
        <v>0.83705200000000002</v>
      </c>
      <c r="N1464">
        <v>0</v>
      </c>
      <c r="O1464" t="s">
        <v>42</v>
      </c>
    </row>
    <row r="1465" spans="1:15" x14ac:dyDescent="0.25">
      <c r="A1465" t="s">
        <v>177</v>
      </c>
      <c r="B1465">
        <v>4116.83</v>
      </c>
      <c r="C1465">
        <v>4009.7</v>
      </c>
      <c r="D1465">
        <v>4009.41</v>
      </c>
      <c r="E1465">
        <v>3917.28</v>
      </c>
      <c r="F1465">
        <v>224.59200000000001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0.147341</v>
      </c>
      <c r="M1465">
        <v>0.83679599999999998</v>
      </c>
      <c r="N1465">
        <v>0</v>
      </c>
      <c r="O1465" t="s">
        <v>42</v>
      </c>
    </row>
    <row r="1466" spans="1:15" x14ac:dyDescent="0.25">
      <c r="A1466" t="s">
        <v>177</v>
      </c>
      <c r="B1466">
        <v>4109.4399999999996</v>
      </c>
      <c r="C1466">
        <v>4006.31</v>
      </c>
      <c r="D1466">
        <v>4006</v>
      </c>
      <c r="E1466">
        <v>3914.15</v>
      </c>
      <c r="F1466">
        <v>228.12200000000001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0.15074399999999999</v>
      </c>
      <c r="M1466">
        <v>0.83561399999999997</v>
      </c>
      <c r="N1466">
        <v>0</v>
      </c>
      <c r="O1466" t="s">
        <v>42</v>
      </c>
    </row>
    <row r="1467" spans="1:15" x14ac:dyDescent="0.25">
      <c r="A1467" t="s">
        <v>177</v>
      </c>
      <c r="B1467">
        <v>4085.17</v>
      </c>
      <c r="C1467">
        <v>3985.37</v>
      </c>
      <c r="D1467">
        <v>3985.09</v>
      </c>
      <c r="E1467">
        <v>3893.08</v>
      </c>
      <c r="F1467">
        <v>225.631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0.14833299999999999</v>
      </c>
      <c r="M1467">
        <v>0.83697500000000002</v>
      </c>
      <c r="N1467">
        <v>0</v>
      </c>
      <c r="O1467" t="s">
        <v>42</v>
      </c>
    </row>
    <row r="1468" spans="1:15" x14ac:dyDescent="0.25">
      <c r="A1468" t="s">
        <v>177</v>
      </c>
      <c r="B1468">
        <v>4103.57</v>
      </c>
      <c r="C1468">
        <v>3998.13</v>
      </c>
      <c r="D1468">
        <v>3997.84</v>
      </c>
      <c r="E1468">
        <v>3906.49</v>
      </c>
      <c r="F1468">
        <v>227.40299999999999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0.169379</v>
      </c>
      <c r="M1468">
        <v>0.83649200000000001</v>
      </c>
      <c r="N1468">
        <v>0</v>
      </c>
      <c r="O1468" t="s">
        <v>42</v>
      </c>
    </row>
    <row r="1469" spans="1:15" x14ac:dyDescent="0.25">
      <c r="A1469" t="s">
        <v>177</v>
      </c>
      <c r="B1469">
        <v>4135.38</v>
      </c>
      <c r="C1469">
        <v>4021.8</v>
      </c>
      <c r="D1469">
        <v>4021.49</v>
      </c>
      <c r="E1469">
        <v>3928.78</v>
      </c>
      <c r="F1469">
        <v>228.39599999999999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0.14755099999999999</v>
      </c>
      <c r="M1469">
        <v>0.83704599999999996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4147.91</v>
      </c>
      <c r="C1470">
        <v>4044.66</v>
      </c>
      <c r="D1470">
        <v>4044.37</v>
      </c>
      <c r="E1470">
        <v>3951.11</v>
      </c>
      <c r="F1470">
        <v>228.10400000000001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0.14747399999999999</v>
      </c>
      <c r="M1470">
        <v>0.83698799999999995</v>
      </c>
      <c r="N1470">
        <v>0</v>
      </c>
      <c r="O1470" t="s">
        <v>42</v>
      </c>
    </row>
    <row r="1471" spans="1:15" x14ac:dyDescent="0.25">
      <c r="A1471" t="s">
        <v>177</v>
      </c>
      <c r="B1471">
        <v>4120.72</v>
      </c>
      <c r="C1471">
        <v>4007.98</v>
      </c>
      <c r="D1471">
        <v>4007.68</v>
      </c>
      <c r="E1471">
        <v>3915.58</v>
      </c>
      <c r="F1471">
        <v>228.791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0.167764</v>
      </c>
      <c r="M1471">
        <v>0.83635899999999996</v>
      </c>
      <c r="N1471">
        <v>0</v>
      </c>
      <c r="O1471" t="s">
        <v>42</v>
      </c>
    </row>
    <row r="1472" spans="1:15" x14ac:dyDescent="0.25">
      <c r="A1472" t="s">
        <v>177</v>
      </c>
      <c r="B1472">
        <v>4075.19</v>
      </c>
      <c r="C1472">
        <v>3967.2</v>
      </c>
      <c r="D1472">
        <v>3966.9</v>
      </c>
      <c r="E1472">
        <v>3876.04</v>
      </c>
      <c r="F1472">
        <v>225.28899999999999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0.14762700000000001</v>
      </c>
      <c r="M1472">
        <v>0.852939</v>
      </c>
      <c r="N1472">
        <v>0</v>
      </c>
      <c r="O1472" t="s">
        <v>42</v>
      </c>
    </row>
    <row r="1473" spans="1:15" x14ac:dyDescent="0.25">
      <c r="A1473" t="s">
        <v>177</v>
      </c>
      <c r="B1473">
        <v>4035.17</v>
      </c>
      <c r="C1473">
        <v>3931.29</v>
      </c>
      <c r="D1473">
        <v>3931</v>
      </c>
      <c r="E1473">
        <v>3840.38</v>
      </c>
      <c r="F1473">
        <v>220.87899999999999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0.14818200000000001</v>
      </c>
      <c r="M1473">
        <v>0.83621900000000005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4074.47</v>
      </c>
      <c r="C1474">
        <v>3964.94</v>
      </c>
      <c r="D1474">
        <v>3964.66</v>
      </c>
      <c r="E1474">
        <v>3873.3</v>
      </c>
      <c r="F1474">
        <v>221.869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0.178454</v>
      </c>
      <c r="M1474">
        <v>0.83698300000000003</v>
      </c>
      <c r="N1474">
        <v>0</v>
      </c>
      <c r="O1474" t="s">
        <v>42</v>
      </c>
    </row>
    <row r="1475" spans="1:15" x14ac:dyDescent="0.25">
      <c r="A1475" t="s">
        <v>177</v>
      </c>
      <c r="B1475">
        <v>4042.39</v>
      </c>
      <c r="C1475">
        <v>3933.61</v>
      </c>
      <c r="D1475">
        <v>3933.32</v>
      </c>
      <c r="E1475">
        <v>3842.63</v>
      </c>
      <c r="F1475">
        <v>221.36500000000001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0.15124000000000001</v>
      </c>
      <c r="M1475">
        <v>0.83461399999999997</v>
      </c>
      <c r="N1475">
        <v>0</v>
      </c>
      <c r="O1475" t="s">
        <v>42</v>
      </c>
    </row>
    <row r="1476" spans="1:15" x14ac:dyDescent="0.25">
      <c r="A1476" t="s">
        <v>177</v>
      </c>
      <c r="B1476">
        <v>4134.5200000000004</v>
      </c>
      <c r="C1476">
        <v>4023.72</v>
      </c>
      <c r="D1476">
        <v>4023.44</v>
      </c>
      <c r="E1476">
        <v>3930.1</v>
      </c>
      <c r="F1476">
        <v>225.33600000000001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0.17845800000000001</v>
      </c>
      <c r="M1476">
        <v>0.83693300000000004</v>
      </c>
      <c r="N1476">
        <v>0</v>
      </c>
      <c r="O1476" t="s">
        <v>42</v>
      </c>
    </row>
    <row r="1477" spans="1:15" x14ac:dyDescent="0.25">
      <c r="A1477" t="s">
        <v>177</v>
      </c>
      <c r="B1477">
        <v>4126.63</v>
      </c>
      <c r="C1477">
        <v>4021.55</v>
      </c>
      <c r="D1477">
        <v>4021.27</v>
      </c>
      <c r="E1477">
        <v>3929.03</v>
      </c>
      <c r="F1477">
        <v>223.18100000000001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0.15758900000000001</v>
      </c>
      <c r="M1477">
        <v>0.83683399999999997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4085.43</v>
      </c>
      <c r="C1478">
        <v>3985.83</v>
      </c>
      <c r="D1478">
        <v>3985.54</v>
      </c>
      <c r="E1478">
        <v>3893.74</v>
      </c>
      <c r="F1478">
        <v>225.34399999999999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0.14729200000000001</v>
      </c>
      <c r="M1478">
        <v>0.83679899999999996</v>
      </c>
      <c r="N1478">
        <v>0</v>
      </c>
      <c r="O1478" t="s">
        <v>42</v>
      </c>
    </row>
    <row r="1479" spans="1:15" x14ac:dyDescent="0.25">
      <c r="A1479" t="s">
        <v>177</v>
      </c>
      <c r="B1479">
        <v>4071.91</v>
      </c>
      <c r="C1479">
        <v>3968.46</v>
      </c>
      <c r="D1479">
        <v>3968.17</v>
      </c>
      <c r="E1479">
        <v>3877.07</v>
      </c>
      <c r="F1479">
        <v>225.548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0.17316000000000001</v>
      </c>
      <c r="M1479">
        <v>0.83620099999999997</v>
      </c>
      <c r="N1479">
        <v>0</v>
      </c>
      <c r="O1479" t="s">
        <v>42</v>
      </c>
    </row>
    <row r="1480" spans="1:15" x14ac:dyDescent="0.25">
      <c r="A1480" t="s">
        <v>177</v>
      </c>
      <c r="B1480">
        <v>4064.43</v>
      </c>
      <c r="C1480">
        <v>3954.69</v>
      </c>
      <c r="D1480">
        <v>3954.42</v>
      </c>
      <c r="E1480">
        <v>3863.65</v>
      </c>
      <c r="F1480">
        <v>223.071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0.14901900000000001</v>
      </c>
      <c r="M1480">
        <v>0.83663699999999996</v>
      </c>
      <c r="N1480">
        <v>0</v>
      </c>
      <c r="O1480" t="s">
        <v>42</v>
      </c>
    </row>
    <row r="1481" spans="1:15" x14ac:dyDescent="0.25">
      <c r="A1481" t="s">
        <v>177</v>
      </c>
      <c r="B1481">
        <v>4119.7299999999996</v>
      </c>
      <c r="C1481">
        <v>4022.95</v>
      </c>
      <c r="D1481">
        <v>4022.65</v>
      </c>
      <c r="E1481">
        <v>3929.02</v>
      </c>
      <c r="F1481">
        <v>227.28899999999999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0.178454</v>
      </c>
      <c r="M1481">
        <v>0.836009</v>
      </c>
      <c r="N1481">
        <v>0</v>
      </c>
      <c r="O1481" t="s">
        <v>42</v>
      </c>
    </row>
    <row r="1482" spans="1:15" x14ac:dyDescent="0.25">
      <c r="A1482" t="s">
        <v>177</v>
      </c>
      <c r="B1482">
        <v>4169.7</v>
      </c>
      <c r="C1482">
        <v>4045.86</v>
      </c>
      <c r="D1482">
        <v>4045.57</v>
      </c>
      <c r="E1482">
        <v>3953.21</v>
      </c>
      <c r="F1482">
        <v>228.94800000000001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0.14874000000000001</v>
      </c>
      <c r="M1482">
        <v>0.83549300000000004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4091.66</v>
      </c>
      <c r="C1483">
        <v>3993.82</v>
      </c>
      <c r="D1483">
        <v>3993.52</v>
      </c>
      <c r="E1483">
        <v>3901.61</v>
      </c>
      <c r="F1483">
        <v>228.41499999999999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0.17846500000000001</v>
      </c>
      <c r="M1483">
        <v>0.83685399999999999</v>
      </c>
      <c r="N1483">
        <v>0</v>
      </c>
      <c r="O1483" t="s">
        <v>42</v>
      </c>
    </row>
    <row r="1484" spans="1:15" x14ac:dyDescent="0.25">
      <c r="A1484" t="s">
        <v>177</v>
      </c>
      <c r="B1484">
        <v>4221.49</v>
      </c>
      <c r="C1484">
        <v>4106.6400000000003</v>
      </c>
      <c r="D1484">
        <v>4106.32</v>
      </c>
      <c r="E1484">
        <v>4012.69</v>
      </c>
      <c r="F1484">
        <v>232.006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0.178485</v>
      </c>
      <c r="M1484">
        <v>0.83704999999999996</v>
      </c>
      <c r="N1484">
        <v>0</v>
      </c>
      <c r="O1484" t="s">
        <v>42</v>
      </c>
    </row>
    <row r="1485" spans="1:15" x14ac:dyDescent="0.25">
      <c r="A1485" t="s">
        <v>177</v>
      </c>
      <c r="B1485">
        <v>4096.72</v>
      </c>
      <c r="C1485">
        <v>3994.47</v>
      </c>
      <c r="D1485">
        <v>3994.17</v>
      </c>
      <c r="E1485">
        <v>3902.39</v>
      </c>
      <c r="F1485">
        <v>226.01900000000001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0.150754</v>
      </c>
      <c r="M1485">
        <v>0.84406700000000001</v>
      </c>
      <c r="N1485">
        <v>0</v>
      </c>
      <c r="O1485" t="s">
        <v>42</v>
      </c>
    </row>
    <row r="1486" spans="1:15" x14ac:dyDescent="0.25">
      <c r="A1486" t="s">
        <v>177</v>
      </c>
      <c r="B1486">
        <v>4135.79</v>
      </c>
      <c r="C1486">
        <v>4034.85</v>
      </c>
      <c r="D1486">
        <v>4034.54</v>
      </c>
      <c r="E1486">
        <v>3941.89</v>
      </c>
      <c r="F1486">
        <v>228.98500000000001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0.178454</v>
      </c>
      <c r="M1486">
        <v>0.83704999999999996</v>
      </c>
      <c r="N1486">
        <v>0</v>
      </c>
      <c r="O1486" t="s">
        <v>42</v>
      </c>
    </row>
    <row r="1487" spans="1:15" x14ac:dyDescent="0.25">
      <c r="A1487" t="s">
        <v>177</v>
      </c>
      <c r="B1487">
        <v>4106.1099999999997</v>
      </c>
      <c r="C1487">
        <v>3997.39</v>
      </c>
      <c r="D1487">
        <v>3997.11</v>
      </c>
      <c r="E1487">
        <v>3905.01</v>
      </c>
      <c r="F1487">
        <v>226.095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0.178482</v>
      </c>
      <c r="M1487">
        <v>0.836897</v>
      </c>
      <c r="N1487">
        <v>0</v>
      </c>
      <c r="O1487" t="s">
        <v>42</v>
      </c>
    </row>
    <row r="1488" spans="1:15" x14ac:dyDescent="0.25">
      <c r="A1488" t="s">
        <v>177</v>
      </c>
      <c r="B1488">
        <v>4108.17</v>
      </c>
      <c r="C1488">
        <v>4008.75</v>
      </c>
      <c r="D1488">
        <v>4008.47</v>
      </c>
      <c r="E1488">
        <v>3916.44</v>
      </c>
      <c r="F1488">
        <v>222.304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0.17845800000000001</v>
      </c>
      <c r="M1488">
        <v>0.83679899999999996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4103.03</v>
      </c>
      <c r="C1489">
        <v>3994.99</v>
      </c>
      <c r="D1489">
        <v>3994.71</v>
      </c>
      <c r="E1489">
        <v>3902.67</v>
      </c>
      <c r="F1489">
        <v>223.46600000000001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0.150948</v>
      </c>
      <c r="M1489">
        <v>0.83705300000000005</v>
      </c>
      <c r="N1489">
        <v>0</v>
      </c>
      <c r="O1489" t="s">
        <v>42</v>
      </c>
    </row>
    <row r="1490" spans="1:15" x14ac:dyDescent="0.25">
      <c r="A1490" t="s">
        <v>177</v>
      </c>
      <c r="B1490">
        <v>4162.63</v>
      </c>
      <c r="C1490">
        <v>4054.86</v>
      </c>
      <c r="D1490">
        <v>4054.56</v>
      </c>
      <c r="E1490">
        <v>3960.51</v>
      </c>
      <c r="F1490">
        <v>226.39500000000001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0.15818199999999999</v>
      </c>
      <c r="M1490">
        <v>0.83464400000000005</v>
      </c>
      <c r="N1490">
        <v>0</v>
      </c>
      <c r="O1490" t="s">
        <v>42</v>
      </c>
    </row>
    <row r="1491" spans="1:15" x14ac:dyDescent="0.25">
      <c r="A1491" t="s">
        <v>177</v>
      </c>
      <c r="B1491">
        <v>4154.13</v>
      </c>
      <c r="C1491">
        <v>4050.67</v>
      </c>
      <c r="D1491">
        <v>4050.38</v>
      </c>
      <c r="E1491">
        <v>3956.79</v>
      </c>
      <c r="F1491">
        <v>228.43199999999999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0.150536</v>
      </c>
      <c r="M1491">
        <v>0.83677000000000001</v>
      </c>
      <c r="N1491">
        <v>0</v>
      </c>
      <c r="O1491" t="s">
        <v>42</v>
      </c>
    </row>
    <row r="1492" spans="1:15" x14ac:dyDescent="0.25">
      <c r="A1492" t="s">
        <v>177</v>
      </c>
      <c r="B1492">
        <v>4112.3</v>
      </c>
      <c r="C1492">
        <v>4007.22</v>
      </c>
      <c r="D1492">
        <v>4006.94</v>
      </c>
      <c r="E1492">
        <v>3914.04</v>
      </c>
      <c r="F1492">
        <v>226.75299999999999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0.14802599999999999</v>
      </c>
      <c r="M1492">
        <v>0.83699500000000004</v>
      </c>
      <c r="N1492">
        <v>0</v>
      </c>
      <c r="O1492" t="s">
        <v>42</v>
      </c>
    </row>
    <row r="1493" spans="1:15" x14ac:dyDescent="0.25">
      <c r="A1493" t="s">
        <v>177</v>
      </c>
      <c r="B1493">
        <v>4080.65</v>
      </c>
      <c r="C1493">
        <v>3973.82</v>
      </c>
      <c r="D1493">
        <v>3973.53</v>
      </c>
      <c r="E1493">
        <v>3882.37</v>
      </c>
      <c r="F1493">
        <v>223.89099999999999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0.178455</v>
      </c>
      <c r="M1493">
        <v>0.83688600000000002</v>
      </c>
      <c r="N1493">
        <v>0</v>
      </c>
      <c r="O1493" t="s">
        <v>42</v>
      </c>
    </row>
    <row r="1494" spans="1:15" x14ac:dyDescent="0.25">
      <c r="A1494" t="s">
        <v>177</v>
      </c>
      <c r="B1494">
        <v>4110.01</v>
      </c>
      <c r="C1494">
        <v>4002.38</v>
      </c>
      <c r="D1494">
        <v>4002.1</v>
      </c>
      <c r="E1494">
        <v>3909.53</v>
      </c>
      <c r="F1494">
        <v>225.267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0.15027499999999999</v>
      </c>
      <c r="M1494">
        <v>0.83505099999999999</v>
      </c>
      <c r="N1494">
        <v>0</v>
      </c>
      <c r="O1494" t="s">
        <v>42</v>
      </c>
    </row>
    <row r="1495" spans="1:15" x14ac:dyDescent="0.25">
      <c r="A1495" t="s">
        <v>177</v>
      </c>
      <c r="B1495">
        <v>4157.54</v>
      </c>
      <c r="C1495">
        <v>4055.38</v>
      </c>
      <c r="D1495">
        <v>4055.07</v>
      </c>
      <c r="E1495">
        <v>3960.32</v>
      </c>
      <c r="F1495">
        <v>228.76599999999999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0.15523899999999999</v>
      </c>
      <c r="M1495">
        <v>0.83694900000000005</v>
      </c>
      <c r="N1495">
        <v>0</v>
      </c>
      <c r="O1495" t="s">
        <v>42</v>
      </c>
    </row>
    <row r="1496" spans="1:15" x14ac:dyDescent="0.25">
      <c r="A1496" t="s">
        <v>177</v>
      </c>
      <c r="B1496">
        <v>4134.34</v>
      </c>
      <c r="C1496">
        <v>4030.36</v>
      </c>
      <c r="D1496">
        <v>4030.07</v>
      </c>
      <c r="E1496">
        <v>3937.86</v>
      </c>
      <c r="F1496">
        <v>226.86500000000001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0.153359</v>
      </c>
      <c r="M1496">
        <v>0.83705099999999999</v>
      </c>
      <c r="N1496">
        <v>0</v>
      </c>
      <c r="O1496" t="s">
        <v>42</v>
      </c>
    </row>
    <row r="1497" spans="1:15" x14ac:dyDescent="0.25">
      <c r="A1497" t="s">
        <v>177</v>
      </c>
      <c r="B1497">
        <v>4168.32</v>
      </c>
      <c r="C1497">
        <v>4056.84</v>
      </c>
      <c r="D1497">
        <v>4056.55</v>
      </c>
      <c r="E1497">
        <v>3963.04</v>
      </c>
      <c r="F1497">
        <v>227.83799999999999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0.149225</v>
      </c>
      <c r="M1497">
        <v>0.83614900000000003</v>
      </c>
      <c r="N1497">
        <v>0</v>
      </c>
      <c r="O1497" t="s">
        <v>42</v>
      </c>
    </row>
    <row r="1498" spans="1:15" x14ac:dyDescent="0.25">
      <c r="A1498" t="s">
        <v>177</v>
      </c>
      <c r="B1498">
        <v>4152.8999999999996</v>
      </c>
      <c r="C1498">
        <v>4045.01</v>
      </c>
      <c r="D1498">
        <v>4044.71</v>
      </c>
      <c r="E1498">
        <v>3951.77</v>
      </c>
      <c r="F1498">
        <v>230.29400000000001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0.14818100000000001</v>
      </c>
      <c r="M1498">
        <v>0.83704699999999999</v>
      </c>
      <c r="N1498">
        <v>0</v>
      </c>
      <c r="O1498" t="s">
        <v>42</v>
      </c>
    </row>
    <row r="1499" spans="1:15" x14ac:dyDescent="0.25">
      <c r="A1499" t="s">
        <v>177</v>
      </c>
      <c r="B1499">
        <v>4147.3599999999997</v>
      </c>
      <c r="C1499">
        <v>4045.99</v>
      </c>
      <c r="D1499">
        <v>4045.71</v>
      </c>
      <c r="E1499">
        <v>3952.32</v>
      </c>
      <c r="F1499">
        <v>227.749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0.147651</v>
      </c>
      <c r="M1499">
        <v>0.86869399999999997</v>
      </c>
      <c r="N1499">
        <v>0</v>
      </c>
      <c r="O1499" t="s">
        <v>42</v>
      </c>
    </row>
    <row r="1500" spans="1:15" x14ac:dyDescent="0.25">
      <c r="A1500" t="s">
        <v>177</v>
      </c>
      <c r="B1500">
        <v>4132.03</v>
      </c>
      <c r="C1500">
        <v>4031.28</v>
      </c>
      <c r="D1500">
        <v>4030.96</v>
      </c>
      <c r="E1500">
        <v>3938.45</v>
      </c>
      <c r="F1500">
        <v>228.34399999999999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0.17846100000000001</v>
      </c>
      <c r="M1500">
        <v>0.84409400000000001</v>
      </c>
      <c r="N1500">
        <v>0</v>
      </c>
      <c r="O1500" t="s">
        <v>42</v>
      </c>
    </row>
    <row r="1501" spans="1:15" x14ac:dyDescent="0.25">
      <c r="A1501" t="s">
        <v>177</v>
      </c>
      <c r="B1501">
        <v>4117.2</v>
      </c>
      <c r="C1501">
        <v>4010.26</v>
      </c>
      <c r="D1501">
        <v>4009.95</v>
      </c>
      <c r="E1501">
        <v>3918.1</v>
      </c>
      <c r="F1501">
        <v>227.18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0.149309</v>
      </c>
      <c r="M1501">
        <v>0.83679499999999996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4124.18</v>
      </c>
      <c r="C1502">
        <v>4021.3</v>
      </c>
      <c r="D1502">
        <v>4021.01</v>
      </c>
      <c r="E1502">
        <v>3929.71</v>
      </c>
      <c r="F1502">
        <v>226.613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0.14830599999999999</v>
      </c>
      <c r="M1502">
        <v>0.83696199999999998</v>
      </c>
      <c r="N1502">
        <v>0</v>
      </c>
      <c r="O1502" t="s">
        <v>42</v>
      </c>
    </row>
    <row r="1503" spans="1:15" x14ac:dyDescent="0.25">
      <c r="A1503" t="s">
        <v>177</v>
      </c>
      <c r="B1503">
        <v>4082.38</v>
      </c>
      <c r="C1503">
        <v>3975</v>
      </c>
      <c r="D1503">
        <v>3974.7</v>
      </c>
      <c r="E1503">
        <v>3882.7</v>
      </c>
      <c r="F1503">
        <v>225.34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0.147842</v>
      </c>
      <c r="M1503">
        <v>0.83699500000000004</v>
      </c>
      <c r="N1503">
        <v>0</v>
      </c>
      <c r="O1503" t="s">
        <v>42</v>
      </c>
    </row>
    <row r="1504" spans="1:15" x14ac:dyDescent="0.25">
      <c r="A1504" t="s">
        <v>177</v>
      </c>
      <c r="B1504">
        <v>4149.5600000000004</v>
      </c>
      <c r="C1504">
        <v>4042</v>
      </c>
      <c r="D1504">
        <v>4041.7</v>
      </c>
      <c r="E1504">
        <v>3948.66</v>
      </c>
      <c r="F1504">
        <v>228.21700000000001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0.15160100000000001</v>
      </c>
      <c r="M1504">
        <v>0.83698600000000001</v>
      </c>
      <c r="N1504">
        <v>0</v>
      </c>
      <c r="O1504" t="s">
        <v>42</v>
      </c>
    </row>
    <row r="1505" spans="1:25" x14ac:dyDescent="0.25">
      <c r="A1505" t="s">
        <v>177</v>
      </c>
      <c r="B1505">
        <v>4093.04</v>
      </c>
      <c r="C1505">
        <v>3993.03</v>
      </c>
      <c r="D1505">
        <v>3992.73</v>
      </c>
      <c r="E1505">
        <v>3901.51</v>
      </c>
      <c r="F1505">
        <v>228.34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0.15034800000000001</v>
      </c>
      <c r="M1505">
        <v>0.83548299999999998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4125.51</v>
      </c>
      <c r="C1506">
        <v>4016.14</v>
      </c>
      <c r="D1506">
        <v>4015.84</v>
      </c>
      <c r="E1506">
        <v>3923.29</v>
      </c>
      <c r="F1506">
        <v>225.929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0.178454</v>
      </c>
      <c r="M1506">
        <v>0.82995300000000005</v>
      </c>
      <c r="N1506">
        <v>0</v>
      </c>
      <c r="O1506" t="s">
        <v>42</v>
      </c>
    </row>
    <row r="1507" spans="1:25" x14ac:dyDescent="0.25">
      <c r="A1507" t="s">
        <v>177</v>
      </c>
      <c r="B1507">
        <v>4089.06</v>
      </c>
      <c r="C1507">
        <v>3983.55</v>
      </c>
      <c r="D1507">
        <v>3983.26</v>
      </c>
      <c r="E1507">
        <v>3891.83</v>
      </c>
      <c r="F1507">
        <v>224.12700000000001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0.17343900000000001</v>
      </c>
      <c r="M1507">
        <v>0.86782899999999996</v>
      </c>
      <c r="N1507">
        <v>0</v>
      </c>
      <c r="O1507" t="s">
        <v>42</v>
      </c>
    </row>
    <row r="1508" spans="1:25" x14ac:dyDescent="0.25">
      <c r="A1508" t="s">
        <v>177</v>
      </c>
      <c r="B1508">
        <v>4094.01</v>
      </c>
      <c r="C1508">
        <v>3989.77</v>
      </c>
      <c r="D1508">
        <v>3989.48</v>
      </c>
      <c r="E1508">
        <v>3897.87</v>
      </c>
      <c r="F1508">
        <v>227.35900000000001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0.163934</v>
      </c>
      <c r="M1508">
        <v>0.83698899999999998</v>
      </c>
      <c r="N1508">
        <v>0</v>
      </c>
      <c r="O1508" t="s">
        <v>42</v>
      </c>
    </row>
    <row r="1509" spans="1:25" x14ac:dyDescent="0.25">
      <c r="A1509" t="s">
        <v>177</v>
      </c>
      <c r="B1509">
        <v>4060.16</v>
      </c>
      <c r="C1509">
        <v>3957.51</v>
      </c>
      <c r="D1509">
        <v>3957.23</v>
      </c>
      <c r="E1509">
        <v>3866.73</v>
      </c>
      <c r="F1509">
        <v>221.489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0.16470799999999999</v>
      </c>
      <c r="M1509">
        <v>0.83705300000000005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4058.1</v>
      </c>
      <c r="C1510">
        <v>3955.12</v>
      </c>
      <c r="D1510">
        <v>3954.85</v>
      </c>
      <c r="E1510">
        <v>3863.94</v>
      </c>
      <c r="F1510">
        <v>225.67400000000001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0.161661</v>
      </c>
      <c r="M1510">
        <v>0.83705300000000005</v>
      </c>
      <c r="N1510">
        <v>0</v>
      </c>
      <c r="O1510" t="s">
        <v>42</v>
      </c>
    </row>
    <row r="1511" spans="1:25" x14ac:dyDescent="0.25">
      <c r="A1511" t="s">
        <v>177</v>
      </c>
      <c r="B1511">
        <v>4054.78</v>
      </c>
      <c r="C1511">
        <v>3949</v>
      </c>
      <c r="D1511">
        <v>3948.71</v>
      </c>
      <c r="E1511">
        <v>3857.64</v>
      </c>
      <c r="F1511">
        <v>225.065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0.14710599999999999</v>
      </c>
      <c r="M1511">
        <v>0.83700799999999997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4115.29</v>
      </c>
      <c r="C1512">
        <v>4007.69</v>
      </c>
      <c r="D1512">
        <v>4007.39</v>
      </c>
      <c r="E1512">
        <v>3915.33</v>
      </c>
      <c r="F1512">
        <v>226.244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0.16945299999999999</v>
      </c>
      <c r="M1512">
        <v>0.83702100000000002</v>
      </c>
      <c r="N1512">
        <v>0</v>
      </c>
      <c r="O1512" t="s">
        <v>42</v>
      </c>
      <c r="R1512">
        <f>AVERAGE(B1463:B1512)</f>
        <v>4111.9338000000007</v>
      </c>
      <c r="S1512">
        <f>AVERAGE(C1463:C1512)</f>
        <v>4006.3106000000007</v>
      </c>
      <c r="U1512">
        <f>_xlfn.VAR.P(B1463:B1512)</f>
        <v>1348.4167595599999</v>
      </c>
      <c r="V1512">
        <f>_xlfn.VAR.P(C1463:C1512)</f>
        <v>1268.2275016400022</v>
      </c>
      <c r="X1512">
        <f>1.96*SQRT(U1512)/50</f>
        <v>1.4394551501906121</v>
      </c>
      <c r="Y1512">
        <f>1.96*SQRT(V1512)/50</f>
        <v>1.3959975315594553</v>
      </c>
    </row>
    <row r="1513" spans="1:25" x14ac:dyDescent="0.25">
      <c r="A1513" t="s">
        <v>178</v>
      </c>
      <c r="B1513">
        <v>205781.07209999999</v>
      </c>
      <c r="C1513" t="s">
        <v>36</v>
      </c>
    </row>
    <row r="1514" spans="1:25" x14ac:dyDescent="0.25">
      <c r="A1514" t="s">
        <v>179</v>
      </c>
      <c r="B1514">
        <v>4640.74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0.17847199999999999</v>
      </c>
      <c r="L1514">
        <v>0.83677999999999997</v>
      </c>
      <c r="M1514">
        <v>0</v>
      </c>
      <c r="N1514" t="s">
        <v>42</v>
      </c>
    </row>
    <row r="1515" spans="1:25" x14ac:dyDescent="0.25">
      <c r="A1515" t="s">
        <v>179</v>
      </c>
      <c r="B1515">
        <v>4605.68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0.158724</v>
      </c>
      <c r="L1515">
        <v>0.83705300000000005</v>
      </c>
      <c r="M1515">
        <v>0</v>
      </c>
      <c r="N1515" t="s">
        <v>42</v>
      </c>
    </row>
    <row r="1516" spans="1:25" x14ac:dyDescent="0.25">
      <c r="A1516" t="s">
        <v>179</v>
      </c>
      <c r="B1516">
        <v>4573.3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0.148508</v>
      </c>
      <c r="L1516">
        <v>0.83677900000000005</v>
      </c>
      <c r="M1516">
        <v>0</v>
      </c>
      <c r="N1516" t="s">
        <v>42</v>
      </c>
    </row>
    <row r="1517" spans="1:25" x14ac:dyDescent="0.25">
      <c r="A1517" t="s">
        <v>179</v>
      </c>
      <c r="B1517">
        <v>4576.88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0.150453</v>
      </c>
      <c r="L1517">
        <v>0.83622399999999997</v>
      </c>
      <c r="M1517">
        <v>0</v>
      </c>
      <c r="N1517" t="s">
        <v>42</v>
      </c>
    </row>
    <row r="1518" spans="1:25" x14ac:dyDescent="0.25">
      <c r="A1518" t="s">
        <v>179</v>
      </c>
      <c r="B1518">
        <v>4541.54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0.147421</v>
      </c>
      <c r="L1518">
        <v>0.83704900000000004</v>
      </c>
      <c r="M1518">
        <v>0</v>
      </c>
      <c r="N1518" t="s">
        <v>42</v>
      </c>
    </row>
    <row r="1519" spans="1:25" x14ac:dyDescent="0.25">
      <c r="A1519" t="s">
        <v>179</v>
      </c>
      <c r="B1519">
        <v>4543.3599999999997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0.16214700000000001</v>
      </c>
      <c r="L1519">
        <v>0.83698399999999995</v>
      </c>
      <c r="M1519">
        <v>0</v>
      </c>
      <c r="N1519" t="s">
        <v>42</v>
      </c>
    </row>
    <row r="1520" spans="1:25" x14ac:dyDescent="0.25">
      <c r="A1520" t="s">
        <v>179</v>
      </c>
      <c r="B1520">
        <v>4563.41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0.178456</v>
      </c>
      <c r="L1520">
        <v>0.83701999999999999</v>
      </c>
      <c r="M1520">
        <v>0</v>
      </c>
      <c r="N1520" t="s">
        <v>42</v>
      </c>
    </row>
    <row r="1521" spans="1:14" x14ac:dyDescent="0.25">
      <c r="A1521" t="s">
        <v>179</v>
      </c>
      <c r="B1521">
        <v>4535.1000000000004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0.15271799999999999</v>
      </c>
      <c r="L1521">
        <v>0.83696700000000002</v>
      </c>
      <c r="M1521">
        <v>0</v>
      </c>
      <c r="N1521" t="s">
        <v>42</v>
      </c>
    </row>
    <row r="1522" spans="1:14" x14ac:dyDescent="0.25">
      <c r="A1522" t="s">
        <v>179</v>
      </c>
      <c r="B1522">
        <v>4526.82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0.178454</v>
      </c>
      <c r="L1522">
        <v>0.83597399999999999</v>
      </c>
      <c r="M1522">
        <v>0</v>
      </c>
      <c r="N1522" t="s">
        <v>42</v>
      </c>
    </row>
    <row r="1523" spans="1:14" x14ac:dyDescent="0.25">
      <c r="A1523" t="s">
        <v>179</v>
      </c>
      <c r="B1523">
        <v>4555.25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0.14746600000000001</v>
      </c>
      <c r="L1523">
        <v>0.83575600000000005</v>
      </c>
      <c r="M1523">
        <v>0</v>
      </c>
      <c r="N1523" t="s">
        <v>42</v>
      </c>
    </row>
    <row r="1524" spans="1:14" x14ac:dyDescent="0.25">
      <c r="A1524" t="s">
        <v>179</v>
      </c>
      <c r="B1524">
        <v>4530.18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0.169015</v>
      </c>
      <c r="L1524">
        <v>0.83701499999999995</v>
      </c>
      <c r="M1524">
        <v>0</v>
      </c>
      <c r="N1524" t="s">
        <v>42</v>
      </c>
    </row>
    <row r="1525" spans="1:14" x14ac:dyDescent="0.25">
      <c r="A1525" t="s">
        <v>179</v>
      </c>
      <c r="B1525">
        <v>4556.62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0.17118900000000001</v>
      </c>
      <c r="L1525">
        <v>0.836426</v>
      </c>
      <c r="M1525">
        <v>0</v>
      </c>
      <c r="N1525" t="s">
        <v>42</v>
      </c>
    </row>
    <row r="1526" spans="1:14" x14ac:dyDescent="0.25">
      <c r="A1526" t="s">
        <v>179</v>
      </c>
      <c r="B1526">
        <v>4567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0.16831199999999999</v>
      </c>
      <c r="L1526">
        <v>0.83705300000000005</v>
      </c>
      <c r="M1526">
        <v>0</v>
      </c>
      <c r="N1526" t="s">
        <v>42</v>
      </c>
    </row>
    <row r="1527" spans="1:14" x14ac:dyDescent="0.25">
      <c r="A1527" t="s">
        <v>179</v>
      </c>
      <c r="B1527">
        <v>4583.79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0.15182799999999999</v>
      </c>
      <c r="L1527">
        <v>0.83705099999999999</v>
      </c>
      <c r="M1527">
        <v>0</v>
      </c>
      <c r="N1527" t="s">
        <v>42</v>
      </c>
    </row>
    <row r="1528" spans="1:14" x14ac:dyDescent="0.25">
      <c r="A1528" t="s">
        <v>179</v>
      </c>
      <c r="B1528">
        <v>4563.93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0.15432899999999999</v>
      </c>
      <c r="L1528">
        <v>0.83700200000000002</v>
      </c>
      <c r="M1528">
        <v>0</v>
      </c>
      <c r="N1528" t="s">
        <v>42</v>
      </c>
    </row>
    <row r="1529" spans="1:14" x14ac:dyDescent="0.25">
      <c r="A1529" t="s">
        <v>179</v>
      </c>
      <c r="B1529">
        <v>4531.42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0.14823700000000001</v>
      </c>
      <c r="L1529">
        <v>0.83667100000000005</v>
      </c>
      <c r="M1529">
        <v>0</v>
      </c>
      <c r="N1529" t="s">
        <v>42</v>
      </c>
    </row>
    <row r="1530" spans="1:14" x14ac:dyDescent="0.25">
      <c r="A1530" t="s">
        <v>179</v>
      </c>
      <c r="B1530">
        <v>4576.45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0.14737700000000001</v>
      </c>
      <c r="L1530">
        <v>0.83617699999999995</v>
      </c>
      <c r="M1530">
        <v>0</v>
      </c>
      <c r="N1530" t="s">
        <v>42</v>
      </c>
    </row>
    <row r="1531" spans="1:14" x14ac:dyDescent="0.25">
      <c r="A1531" t="s">
        <v>179</v>
      </c>
      <c r="B1531">
        <v>4553.5600000000004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0.14731</v>
      </c>
      <c r="L1531">
        <v>0.849248</v>
      </c>
      <c r="M1531">
        <v>0</v>
      </c>
      <c r="N1531" t="s">
        <v>42</v>
      </c>
    </row>
    <row r="1532" spans="1:14" x14ac:dyDescent="0.25">
      <c r="A1532" t="s">
        <v>179</v>
      </c>
      <c r="B1532">
        <v>4522.4799999999996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0.14812500000000001</v>
      </c>
      <c r="L1532">
        <v>0.83676099999999998</v>
      </c>
      <c r="M1532">
        <v>0</v>
      </c>
      <c r="N1532" t="s">
        <v>42</v>
      </c>
    </row>
    <row r="1533" spans="1:14" x14ac:dyDescent="0.25">
      <c r="A1533" t="s">
        <v>179</v>
      </c>
      <c r="B1533">
        <v>4539.66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0.15355099999999999</v>
      </c>
      <c r="L1533">
        <v>0.83678600000000003</v>
      </c>
      <c r="M1533">
        <v>0</v>
      </c>
      <c r="N1533" t="s">
        <v>42</v>
      </c>
    </row>
    <row r="1534" spans="1:14" x14ac:dyDescent="0.25">
      <c r="A1534" t="s">
        <v>179</v>
      </c>
      <c r="B1534">
        <v>4497.42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0.15612699999999999</v>
      </c>
      <c r="L1534">
        <v>0.83694900000000005</v>
      </c>
      <c r="M1534">
        <v>0</v>
      </c>
      <c r="N1534" t="s">
        <v>42</v>
      </c>
    </row>
    <row r="1535" spans="1:14" x14ac:dyDescent="0.25">
      <c r="A1535" t="s">
        <v>179</v>
      </c>
      <c r="B1535">
        <v>4531.43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0.14890800000000001</v>
      </c>
      <c r="L1535">
        <v>0.83698300000000003</v>
      </c>
      <c r="M1535">
        <v>0</v>
      </c>
      <c r="N1535" t="s">
        <v>42</v>
      </c>
    </row>
    <row r="1536" spans="1:14" x14ac:dyDescent="0.25">
      <c r="A1536" t="s">
        <v>179</v>
      </c>
      <c r="B1536">
        <v>4568.04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0.15105299999999999</v>
      </c>
      <c r="L1536">
        <v>0.83675200000000005</v>
      </c>
      <c r="M1536">
        <v>0</v>
      </c>
      <c r="N1536" t="s">
        <v>42</v>
      </c>
    </row>
    <row r="1537" spans="1:14" x14ac:dyDescent="0.25">
      <c r="A1537" t="s">
        <v>179</v>
      </c>
      <c r="B1537">
        <v>4512.8100000000004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0.15825500000000001</v>
      </c>
      <c r="L1537">
        <v>0.83647800000000005</v>
      </c>
      <c r="M1537">
        <v>0</v>
      </c>
      <c r="N1537" t="s">
        <v>42</v>
      </c>
    </row>
    <row r="1538" spans="1:14" x14ac:dyDescent="0.25">
      <c r="A1538" t="s">
        <v>179</v>
      </c>
      <c r="B1538">
        <v>4521.6400000000003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0.170985</v>
      </c>
      <c r="L1538">
        <v>0.83670299999999997</v>
      </c>
      <c r="M1538">
        <v>0</v>
      </c>
      <c r="N1538" t="s">
        <v>42</v>
      </c>
    </row>
    <row r="1539" spans="1:14" x14ac:dyDescent="0.25">
      <c r="A1539" t="s">
        <v>179</v>
      </c>
      <c r="B1539">
        <v>4515.3900000000003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0.14710400000000001</v>
      </c>
      <c r="L1539">
        <v>0.83147700000000002</v>
      </c>
      <c r="M1539">
        <v>0</v>
      </c>
      <c r="N1539" t="s">
        <v>42</v>
      </c>
    </row>
    <row r="1540" spans="1:14" x14ac:dyDescent="0.25">
      <c r="A1540" t="s">
        <v>179</v>
      </c>
      <c r="B1540">
        <v>4586.96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0.178455</v>
      </c>
      <c r="L1540">
        <v>0.83692599999999995</v>
      </c>
      <c r="M1540">
        <v>0</v>
      </c>
      <c r="N1540" t="s">
        <v>42</v>
      </c>
    </row>
    <row r="1541" spans="1:14" x14ac:dyDescent="0.25">
      <c r="A1541" t="s">
        <v>179</v>
      </c>
      <c r="B1541">
        <v>4530.4799999999996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0.15854499999999999</v>
      </c>
      <c r="L1541">
        <v>0.83586199999999999</v>
      </c>
      <c r="M1541">
        <v>0</v>
      </c>
      <c r="N1541" t="s">
        <v>42</v>
      </c>
    </row>
    <row r="1542" spans="1:14" x14ac:dyDescent="0.25">
      <c r="A1542" t="s">
        <v>179</v>
      </c>
      <c r="B1542">
        <v>4539.4799999999996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0.84738599999999997</v>
      </c>
      <c r="M1542">
        <v>0</v>
      </c>
      <c r="N1542" t="s">
        <v>42</v>
      </c>
    </row>
    <row r="1543" spans="1:14" x14ac:dyDescent="0.25">
      <c r="A1543" t="s">
        <v>179</v>
      </c>
      <c r="B1543">
        <v>4511.45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0.14930399999999999</v>
      </c>
      <c r="L1543">
        <v>0.83703700000000003</v>
      </c>
      <c r="M1543">
        <v>0</v>
      </c>
      <c r="N1543" t="s">
        <v>42</v>
      </c>
    </row>
    <row r="1544" spans="1:14" x14ac:dyDescent="0.25">
      <c r="A1544" t="s">
        <v>179</v>
      </c>
      <c r="B1544">
        <v>4510.47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0.14835899999999999</v>
      </c>
      <c r="L1544">
        <v>0.83705200000000002</v>
      </c>
      <c r="M1544">
        <v>0</v>
      </c>
      <c r="N1544" t="s">
        <v>42</v>
      </c>
    </row>
    <row r="1545" spans="1:14" x14ac:dyDescent="0.25">
      <c r="A1545" t="s">
        <v>179</v>
      </c>
      <c r="B1545">
        <v>4529.59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0.147788</v>
      </c>
      <c r="L1545">
        <v>0.83322200000000002</v>
      </c>
      <c r="M1545">
        <v>0</v>
      </c>
      <c r="N1545" t="s">
        <v>42</v>
      </c>
    </row>
    <row r="1546" spans="1:14" x14ac:dyDescent="0.25">
      <c r="A1546" t="s">
        <v>179</v>
      </c>
      <c r="B1546">
        <v>4562.25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0.155755</v>
      </c>
      <c r="L1546">
        <v>0.83699999999999997</v>
      </c>
      <c r="M1546">
        <v>0</v>
      </c>
      <c r="N1546" t="s">
        <v>42</v>
      </c>
    </row>
    <row r="1547" spans="1:14" x14ac:dyDescent="0.25">
      <c r="A1547" t="s">
        <v>179</v>
      </c>
      <c r="B1547">
        <v>4550.63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0.17303299999999999</v>
      </c>
      <c r="L1547">
        <v>0.83435899999999996</v>
      </c>
      <c r="M1547">
        <v>0</v>
      </c>
      <c r="N1547" t="s">
        <v>42</v>
      </c>
    </row>
    <row r="1548" spans="1:14" x14ac:dyDescent="0.25">
      <c r="A1548" t="s">
        <v>179</v>
      </c>
      <c r="B1548">
        <v>4515.04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0.14835899999999999</v>
      </c>
      <c r="L1548">
        <v>0.83682199999999995</v>
      </c>
      <c r="M1548">
        <v>0</v>
      </c>
      <c r="N1548" t="s">
        <v>42</v>
      </c>
    </row>
    <row r="1549" spans="1:14" x14ac:dyDescent="0.25">
      <c r="A1549" t="s">
        <v>179</v>
      </c>
      <c r="B1549">
        <v>4529.62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0.14961199999999999</v>
      </c>
      <c r="L1549">
        <v>0.83671899999999999</v>
      </c>
      <c r="M1549">
        <v>0</v>
      </c>
      <c r="N1549" t="s">
        <v>42</v>
      </c>
    </row>
    <row r="1550" spans="1:14" x14ac:dyDescent="0.25">
      <c r="A1550" t="s">
        <v>179</v>
      </c>
      <c r="B1550">
        <v>4565.55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0.17849400000000001</v>
      </c>
      <c r="L1550">
        <v>0.83671300000000004</v>
      </c>
      <c r="M1550">
        <v>0</v>
      </c>
      <c r="N1550" t="s">
        <v>42</v>
      </c>
    </row>
    <row r="1551" spans="1:14" x14ac:dyDescent="0.25">
      <c r="A1551" t="s">
        <v>179</v>
      </c>
      <c r="B1551">
        <v>4547.0200000000004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0.14754600000000001</v>
      </c>
      <c r="L1551">
        <v>0.83705300000000005</v>
      </c>
      <c r="M1551">
        <v>0</v>
      </c>
      <c r="N1551" t="s">
        <v>42</v>
      </c>
    </row>
    <row r="1552" spans="1:14" x14ac:dyDescent="0.25">
      <c r="A1552" t="s">
        <v>179</v>
      </c>
      <c r="B1552">
        <v>4552.8500000000004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0.16944100000000001</v>
      </c>
      <c r="L1552">
        <v>0.83696300000000001</v>
      </c>
      <c r="M1552">
        <v>0</v>
      </c>
      <c r="N1552" t="s">
        <v>42</v>
      </c>
    </row>
    <row r="1553" spans="1:25" x14ac:dyDescent="0.25">
      <c r="A1553" t="s">
        <v>179</v>
      </c>
      <c r="B1553">
        <v>4562.13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0.14716099999999999</v>
      </c>
      <c r="L1553">
        <v>0.83568200000000004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4595.5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0.17845800000000001</v>
      </c>
      <c r="L1554">
        <v>0.83688700000000005</v>
      </c>
      <c r="M1554">
        <v>0</v>
      </c>
      <c r="N1554" t="s">
        <v>42</v>
      </c>
    </row>
    <row r="1555" spans="1:25" x14ac:dyDescent="0.25">
      <c r="A1555" t="s">
        <v>179</v>
      </c>
      <c r="B1555">
        <v>4556.42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0.15608900000000001</v>
      </c>
      <c r="L1555">
        <v>0.83705300000000005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4561.71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0.178455</v>
      </c>
      <c r="L1556">
        <v>0.85026800000000002</v>
      </c>
      <c r="M1556">
        <v>0</v>
      </c>
      <c r="N1556" t="s">
        <v>42</v>
      </c>
    </row>
    <row r="1557" spans="1:25" x14ac:dyDescent="0.25">
      <c r="A1557" t="s">
        <v>179</v>
      </c>
      <c r="B1557">
        <v>4528.5200000000004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0.17850099999999999</v>
      </c>
      <c r="L1557">
        <v>0.836866</v>
      </c>
      <c r="M1557">
        <v>0</v>
      </c>
      <c r="N1557" t="s">
        <v>42</v>
      </c>
    </row>
    <row r="1558" spans="1:25" x14ac:dyDescent="0.25">
      <c r="A1558" t="s">
        <v>179</v>
      </c>
      <c r="B1558">
        <v>4493.55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0.178483</v>
      </c>
      <c r="L1558">
        <v>0.83705200000000002</v>
      </c>
      <c r="M1558">
        <v>0</v>
      </c>
      <c r="N1558" t="s">
        <v>42</v>
      </c>
    </row>
    <row r="1559" spans="1:25" x14ac:dyDescent="0.25">
      <c r="A1559" t="s">
        <v>179</v>
      </c>
      <c r="B1559">
        <v>4502.1099999999997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0.178455</v>
      </c>
      <c r="L1559">
        <v>0.83686899999999997</v>
      </c>
      <c r="M1559">
        <v>0</v>
      </c>
      <c r="N1559" t="s">
        <v>42</v>
      </c>
    </row>
    <row r="1560" spans="1:25" x14ac:dyDescent="0.25">
      <c r="A1560" t="s">
        <v>179</v>
      </c>
      <c r="B1560">
        <v>4503.0200000000004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0.15081700000000001</v>
      </c>
      <c r="L1560">
        <v>0.83699299999999999</v>
      </c>
      <c r="M1560">
        <v>0</v>
      </c>
      <c r="N1560" t="s">
        <v>42</v>
      </c>
    </row>
    <row r="1561" spans="1:25" x14ac:dyDescent="0.25">
      <c r="A1561" t="s">
        <v>179</v>
      </c>
      <c r="B1561">
        <v>4486.07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0.14783199999999999</v>
      </c>
      <c r="L1561">
        <v>0.83705300000000005</v>
      </c>
      <c r="M1561">
        <v>0</v>
      </c>
      <c r="N1561" t="s">
        <v>42</v>
      </c>
    </row>
    <row r="1562" spans="1:25" x14ac:dyDescent="0.25">
      <c r="A1562" t="s">
        <v>179</v>
      </c>
      <c r="B1562">
        <v>4485.4399999999996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0.17846999999999999</v>
      </c>
      <c r="L1562">
        <v>0.83621999999999996</v>
      </c>
      <c r="M1562">
        <v>0</v>
      </c>
      <c r="N1562" t="s">
        <v>42</v>
      </c>
    </row>
    <row r="1563" spans="1:25" x14ac:dyDescent="0.25">
      <c r="A1563" t="s">
        <v>179</v>
      </c>
      <c r="B1563">
        <v>4468.6499999999996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0.147178</v>
      </c>
      <c r="L1563">
        <v>0.83529799999999998</v>
      </c>
      <c r="M1563">
        <v>0</v>
      </c>
      <c r="N1563" t="s">
        <v>42</v>
      </c>
    </row>
    <row r="1564" spans="1:25" x14ac:dyDescent="0.25">
      <c r="A1564" t="s">
        <v>179</v>
      </c>
      <c r="B1564">
        <v>4508.74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0.17845900000000001</v>
      </c>
      <c r="L1564">
        <v>0.83704699999999999</v>
      </c>
      <c r="M1564">
        <v>0</v>
      </c>
      <c r="N1564" t="s">
        <v>42</v>
      </c>
    </row>
    <row r="1565" spans="1:25" x14ac:dyDescent="0.25">
      <c r="A1565" t="s">
        <v>179</v>
      </c>
      <c r="B1565">
        <v>4547.8100000000004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0.17208100000000001</v>
      </c>
      <c r="L1565">
        <v>0.83704100000000004</v>
      </c>
      <c r="M1565">
        <v>0</v>
      </c>
      <c r="N1565" t="s">
        <v>42</v>
      </c>
    </row>
    <row r="1566" spans="1:25" x14ac:dyDescent="0.25">
      <c r="A1566" t="s">
        <v>179</v>
      </c>
      <c r="B1566">
        <v>4526.0600000000004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0.17847099999999999</v>
      </c>
      <c r="L1566">
        <v>0.83647700000000003</v>
      </c>
      <c r="M1566">
        <v>0</v>
      </c>
      <c r="N1566" t="s">
        <v>42</v>
      </c>
    </row>
    <row r="1567" spans="1:25" x14ac:dyDescent="0.25">
      <c r="A1567" t="s">
        <v>179</v>
      </c>
      <c r="B1567">
        <v>4541.95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0.15590100000000001</v>
      </c>
      <c r="L1567">
        <v>0.83703899999999998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4530.83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0.15007899999999999</v>
      </c>
      <c r="L1568">
        <v>0.83705200000000002</v>
      </c>
      <c r="M1568">
        <v>0</v>
      </c>
      <c r="N1568" t="s">
        <v>42</v>
      </c>
      <c r="R1568">
        <f>AVERAGE(B1519:B1568)</f>
        <v>4536.5131999999985</v>
      </c>
      <c r="S1568">
        <f>AVERAGE(C1519:C1568)</f>
        <v>0</v>
      </c>
      <c r="U1568">
        <f>_xlfn.VAR.P(B1519:B1568)</f>
        <v>764.3823217600019</v>
      </c>
      <c r="V1568">
        <f>_xlfn.VAR.P(C1519:C1568)</f>
        <v>0</v>
      </c>
      <c r="X1568">
        <f>1.96*SQRT(U1568)/50</f>
        <v>1.083780628591086</v>
      </c>
      <c r="Y1568">
        <f>1.96*SQRT(V1568)/50</f>
        <v>0</v>
      </c>
    </row>
    <row r="1569" spans="1:13" x14ac:dyDescent="0.25">
      <c r="A1569" t="s">
        <v>180</v>
      </c>
      <c r="B1569">
        <v>226955.54019999999</v>
      </c>
      <c r="C1569" t="s">
        <v>36</v>
      </c>
    </row>
    <row r="1570" spans="1:13" x14ac:dyDescent="0.25">
      <c r="A1570" t="s">
        <v>181</v>
      </c>
      <c r="B1570">
        <v>3991.83</v>
      </c>
      <c r="C1570">
        <v>3960.16</v>
      </c>
      <c r="D1570">
        <v>3959.85</v>
      </c>
      <c r="E1570">
        <v>3868.1</v>
      </c>
      <c r="F1570">
        <v>222.19</v>
      </c>
      <c r="G1570">
        <v>0</v>
      </c>
      <c r="H1570">
        <v>112.495</v>
      </c>
      <c r="I1570">
        <v>0</v>
      </c>
      <c r="J1570">
        <v>0.16175700000000001</v>
      </c>
      <c r="K1570">
        <v>0.83705099999999999</v>
      </c>
      <c r="L1570">
        <v>0</v>
      </c>
      <c r="M1570" t="s">
        <v>42</v>
      </c>
    </row>
    <row r="1571" spans="1:13" x14ac:dyDescent="0.25">
      <c r="A1571" t="s">
        <v>181</v>
      </c>
      <c r="B1571">
        <v>3984.95</v>
      </c>
      <c r="C1571">
        <v>3945.67</v>
      </c>
      <c r="D1571">
        <v>3945.38</v>
      </c>
      <c r="E1571">
        <v>3854.55</v>
      </c>
      <c r="F1571">
        <v>220.596</v>
      </c>
      <c r="G1571">
        <v>0</v>
      </c>
      <c r="H1571">
        <v>113.39400000000001</v>
      </c>
      <c r="I1571">
        <v>0</v>
      </c>
      <c r="J1571">
        <v>0.15154599999999999</v>
      </c>
      <c r="K1571">
        <v>0.83692500000000003</v>
      </c>
      <c r="L1571">
        <v>0</v>
      </c>
      <c r="M1571" t="s">
        <v>42</v>
      </c>
    </row>
    <row r="1572" spans="1:13" x14ac:dyDescent="0.25">
      <c r="A1572" t="s">
        <v>181</v>
      </c>
      <c r="B1572">
        <v>4038.16</v>
      </c>
      <c r="C1572">
        <v>4006.91</v>
      </c>
      <c r="D1572">
        <v>4006.59</v>
      </c>
      <c r="E1572">
        <v>3914.06</v>
      </c>
      <c r="F1572">
        <v>225.35599999999999</v>
      </c>
      <c r="G1572">
        <v>0</v>
      </c>
      <c r="H1572">
        <v>114.29300000000001</v>
      </c>
      <c r="I1572">
        <v>0</v>
      </c>
      <c r="J1572">
        <v>0.14722099999999999</v>
      </c>
      <c r="K1572">
        <v>0.83702500000000002</v>
      </c>
      <c r="L1572">
        <v>0</v>
      </c>
      <c r="M1572" t="s">
        <v>42</v>
      </c>
    </row>
    <row r="1573" spans="1:13" x14ac:dyDescent="0.25">
      <c r="A1573" t="s">
        <v>181</v>
      </c>
      <c r="B1573">
        <v>4022.48</v>
      </c>
      <c r="C1573">
        <v>3990.81</v>
      </c>
      <c r="D1573">
        <v>3990.51</v>
      </c>
      <c r="E1573">
        <v>3898.67</v>
      </c>
      <c r="F1573">
        <v>222.80500000000001</v>
      </c>
      <c r="G1573">
        <v>0</v>
      </c>
      <c r="H1573">
        <v>115.956</v>
      </c>
      <c r="I1573">
        <v>0</v>
      </c>
      <c r="J1573">
        <v>0.148397</v>
      </c>
      <c r="K1573">
        <v>0.83704699999999999</v>
      </c>
      <c r="L1573">
        <v>0</v>
      </c>
      <c r="M1573" t="s">
        <v>42</v>
      </c>
    </row>
    <row r="1574" spans="1:13" x14ac:dyDescent="0.25">
      <c r="A1574" t="s">
        <v>181</v>
      </c>
      <c r="B1574">
        <v>4030.55</v>
      </c>
      <c r="C1574">
        <v>3998.85</v>
      </c>
      <c r="D1574">
        <v>3998.54</v>
      </c>
      <c r="E1574">
        <v>3906.6</v>
      </c>
      <c r="F1574">
        <v>224.768</v>
      </c>
      <c r="G1574">
        <v>0</v>
      </c>
      <c r="H1574">
        <v>114.226</v>
      </c>
      <c r="I1574">
        <v>0</v>
      </c>
      <c r="J1574">
        <v>0.178457</v>
      </c>
      <c r="K1574">
        <v>0.83704100000000004</v>
      </c>
      <c r="L1574">
        <v>0</v>
      </c>
      <c r="M1574" t="s">
        <v>42</v>
      </c>
    </row>
    <row r="1575" spans="1:13" x14ac:dyDescent="0.25">
      <c r="A1575" t="s">
        <v>181</v>
      </c>
      <c r="B1575">
        <v>3996.22</v>
      </c>
      <c r="C1575">
        <v>3957.82</v>
      </c>
      <c r="D1575">
        <v>3957.5</v>
      </c>
      <c r="E1575">
        <v>3866.97</v>
      </c>
      <c r="F1575">
        <v>221.42599999999999</v>
      </c>
      <c r="G1575">
        <v>0</v>
      </c>
      <c r="H1575">
        <v>113.901</v>
      </c>
      <c r="I1575">
        <v>0</v>
      </c>
      <c r="J1575">
        <v>0.147338</v>
      </c>
      <c r="K1575">
        <v>0.836727</v>
      </c>
      <c r="L1575">
        <v>0</v>
      </c>
      <c r="M1575" t="s">
        <v>42</v>
      </c>
    </row>
    <row r="1576" spans="1:13" x14ac:dyDescent="0.25">
      <c r="A1576" t="s">
        <v>181</v>
      </c>
      <c r="B1576">
        <v>4025.86</v>
      </c>
      <c r="C1576">
        <v>3994.54</v>
      </c>
      <c r="D1576">
        <v>3994.22</v>
      </c>
      <c r="E1576">
        <v>3901.83</v>
      </c>
      <c r="F1576">
        <v>226.25399999999999</v>
      </c>
      <c r="G1576">
        <v>0</v>
      </c>
      <c r="H1576">
        <v>113.571</v>
      </c>
      <c r="I1576">
        <v>0</v>
      </c>
      <c r="J1576">
        <v>0.17847299999999999</v>
      </c>
      <c r="K1576">
        <v>0.83256699999999995</v>
      </c>
      <c r="L1576">
        <v>0</v>
      </c>
      <c r="M1576" t="s">
        <v>42</v>
      </c>
    </row>
    <row r="1577" spans="1:13" x14ac:dyDescent="0.25">
      <c r="A1577" t="s">
        <v>181</v>
      </c>
      <c r="B1577">
        <v>4035.04</v>
      </c>
      <c r="C1577">
        <v>4002.67</v>
      </c>
      <c r="D1577">
        <v>4002.35</v>
      </c>
      <c r="E1577">
        <v>3910.28</v>
      </c>
      <c r="F1577">
        <v>225</v>
      </c>
      <c r="G1577">
        <v>0</v>
      </c>
      <c r="H1577">
        <v>114.654</v>
      </c>
      <c r="I1577">
        <v>0</v>
      </c>
      <c r="J1577">
        <v>0.172731</v>
      </c>
      <c r="K1577">
        <v>0.83704500000000004</v>
      </c>
      <c r="L1577">
        <v>0</v>
      </c>
      <c r="M1577" t="s">
        <v>42</v>
      </c>
    </row>
    <row r="1578" spans="1:13" x14ac:dyDescent="0.25">
      <c r="A1578" t="s">
        <v>181</v>
      </c>
      <c r="B1578">
        <v>4010.81</v>
      </c>
      <c r="C1578">
        <v>3979.14</v>
      </c>
      <c r="D1578">
        <v>3978.83</v>
      </c>
      <c r="E1578">
        <v>3887.64</v>
      </c>
      <c r="F1578">
        <v>223.04900000000001</v>
      </c>
      <c r="G1578">
        <v>0</v>
      </c>
      <c r="H1578">
        <v>114.267</v>
      </c>
      <c r="I1578">
        <v>0</v>
      </c>
      <c r="J1578">
        <v>0.14832500000000001</v>
      </c>
      <c r="K1578">
        <v>0.867031</v>
      </c>
      <c r="L1578">
        <v>0</v>
      </c>
      <c r="M1578" t="s">
        <v>42</v>
      </c>
    </row>
    <row r="1579" spans="1:13" x14ac:dyDescent="0.25">
      <c r="A1579" t="s">
        <v>181</v>
      </c>
      <c r="B1579">
        <v>4020.36</v>
      </c>
      <c r="C1579">
        <v>3987.67</v>
      </c>
      <c r="D1579">
        <v>3987.36</v>
      </c>
      <c r="E1579">
        <v>3895.88</v>
      </c>
      <c r="F1579">
        <v>223.489</v>
      </c>
      <c r="G1579">
        <v>0</v>
      </c>
      <c r="H1579">
        <v>113.011</v>
      </c>
      <c r="I1579">
        <v>0</v>
      </c>
      <c r="J1579">
        <v>0.14710500000000001</v>
      </c>
      <c r="K1579">
        <v>0.83699599999999996</v>
      </c>
      <c r="L1579">
        <v>0</v>
      </c>
      <c r="M1579" t="s">
        <v>42</v>
      </c>
    </row>
    <row r="1580" spans="1:13" x14ac:dyDescent="0.25">
      <c r="A1580" t="s">
        <v>181</v>
      </c>
      <c r="B1580">
        <v>4029.16</v>
      </c>
      <c r="C1580">
        <v>3998.18</v>
      </c>
      <c r="D1580">
        <v>3997.88</v>
      </c>
      <c r="E1580">
        <v>3906.32</v>
      </c>
      <c r="F1580">
        <v>224.172</v>
      </c>
      <c r="G1580">
        <v>0</v>
      </c>
      <c r="H1580">
        <v>115.139</v>
      </c>
      <c r="I1580">
        <v>0</v>
      </c>
      <c r="J1580">
        <v>0.178454</v>
      </c>
      <c r="K1580">
        <v>0.83691400000000005</v>
      </c>
      <c r="L1580">
        <v>0</v>
      </c>
      <c r="M1580" t="s">
        <v>42</v>
      </c>
    </row>
    <row r="1581" spans="1:13" x14ac:dyDescent="0.25">
      <c r="A1581" t="s">
        <v>181</v>
      </c>
      <c r="B1581">
        <v>4042.61</v>
      </c>
      <c r="C1581">
        <v>4011.86</v>
      </c>
      <c r="D1581">
        <v>4011.57</v>
      </c>
      <c r="E1581">
        <v>3918.6</v>
      </c>
      <c r="F1581">
        <v>223.94900000000001</v>
      </c>
      <c r="G1581">
        <v>0</v>
      </c>
      <c r="H1581">
        <v>113.994</v>
      </c>
      <c r="I1581">
        <v>0</v>
      </c>
      <c r="J1581">
        <v>0.178455</v>
      </c>
      <c r="K1581">
        <v>0.83648999999999996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4021.63</v>
      </c>
      <c r="C1582">
        <v>3987.98</v>
      </c>
      <c r="D1582">
        <v>3987.67</v>
      </c>
      <c r="E1582">
        <v>3895.48</v>
      </c>
      <c r="F1582">
        <v>222.929</v>
      </c>
      <c r="G1582">
        <v>0</v>
      </c>
      <c r="H1582">
        <v>113.53</v>
      </c>
      <c r="I1582">
        <v>0</v>
      </c>
      <c r="J1582">
        <v>0.17849599999999999</v>
      </c>
      <c r="K1582">
        <v>0.86894000000000005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4042.33</v>
      </c>
      <c r="C1583">
        <v>4003.74</v>
      </c>
      <c r="D1583">
        <v>4003.45</v>
      </c>
      <c r="E1583">
        <v>3912</v>
      </c>
      <c r="F1583">
        <v>223.60400000000001</v>
      </c>
      <c r="G1583">
        <v>0</v>
      </c>
      <c r="H1583">
        <v>115.142</v>
      </c>
      <c r="I1583">
        <v>0</v>
      </c>
      <c r="J1583">
        <v>0.15501300000000001</v>
      </c>
      <c r="K1583">
        <v>0.83704199999999995</v>
      </c>
      <c r="L1583">
        <v>0</v>
      </c>
      <c r="M1583" t="s">
        <v>42</v>
      </c>
    </row>
    <row r="1584" spans="1:13" x14ac:dyDescent="0.25">
      <c r="A1584" t="s">
        <v>181</v>
      </c>
      <c r="B1584">
        <v>4008.73</v>
      </c>
      <c r="C1584">
        <v>3970.83</v>
      </c>
      <c r="D1584">
        <v>3970.54</v>
      </c>
      <c r="E1584">
        <v>3878.71</v>
      </c>
      <c r="F1584">
        <v>220.35900000000001</v>
      </c>
      <c r="G1584">
        <v>0</v>
      </c>
      <c r="H1584">
        <v>113.82</v>
      </c>
      <c r="I1584">
        <v>0</v>
      </c>
      <c r="J1584">
        <v>0.178454</v>
      </c>
      <c r="K1584">
        <v>0.83704199999999995</v>
      </c>
      <c r="L1584">
        <v>0</v>
      </c>
      <c r="M1584" t="s">
        <v>42</v>
      </c>
    </row>
    <row r="1585" spans="1:13" x14ac:dyDescent="0.25">
      <c r="A1585" t="s">
        <v>181</v>
      </c>
      <c r="B1585">
        <v>3957.9</v>
      </c>
      <c r="C1585">
        <v>3922.32</v>
      </c>
      <c r="D1585">
        <v>3922.02</v>
      </c>
      <c r="E1585">
        <v>3830.9</v>
      </c>
      <c r="F1585">
        <v>218.221</v>
      </c>
      <c r="G1585">
        <v>0</v>
      </c>
      <c r="H1585">
        <v>112.7</v>
      </c>
      <c r="I1585">
        <v>0</v>
      </c>
      <c r="J1585">
        <v>0.14775199999999999</v>
      </c>
      <c r="K1585">
        <v>0.83695200000000003</v>
      </c>
      <c r="L1585">
        <v>0</v>
      </c>
      <c r="M1585" t="s">
        <v>42</v>
      </c>
    </row>
    <row r="1586" spans="1:13" x14ac:dyDescent="0.25">
      <c r="A1586" t="s">
        <v>181</v>
      </c>
      <c r="B1586">
        <v>3996.08</v>
      </c>
      <c r="C1586">
        <v>3965.07</v>
      </c>
      <c r="D1586">
        <v>3964.77</v>
      </c>
      <c r="E1586">
        <v>3872.77</v>
      </c>
      <c r="F1586">
        <v>220.41399999999999</v>
      </c>
      <c r="G1586">
        <v>0</v>
      </c>
      <c r="H1586">
        <v>111.535</v>
      </c>
      <c r="I1586">
        <v>0</v>
      </c>
      <c r="J1586">
        <v>0.14710500000000001</v>
      </c>
      <c r="K1586">
        <v>0.83690299999999995</v>
      </c>
      <c r="L1586">
        <v>0</v>
      </c>
      <c r="M1586" t="s">
        <v>42</v>
      </c>
    </row>
    <row r="1587" spans="1:13" x14ac:dyDescent="0.25">
      <c r="A1587" t="s">
        <v>181</v>
      </c>
      <c r="B1587">
        <v>3984.79</v>
      </c>
      <c r="C1587">
        <v>3953.38</v>
      </c>
      <c r="D1587">
        <v>3953.08</v>
      </c>
      <c r="E1587">
        <v>3862.88</v>
      </c>
      <c r="F1587">
        <v>220.256</v>
      </c>
      <c r="G1587">
        <v>0</v>
      </c>
      <c r="H1587">
        <v>115.09399999999999</v>
      </c>
      <c r="I1587">
        <v>0</v>
      </c>
      <c r="J1587">
        <v>0.147731</v>
      </c>
      <c r="K1587">
        <v>0.83701700000000001</v>
      </c>
      <c r="L1587">
        <v>0</v>
      </c>
      <c r="M1587" t="s">
        <v>42</v>
      </c>
    </row>
    <row r="1588" spans="1:13" x14ac:dyDescent="0.25">
      <c r="A1588" t="s">
        <v>181</v>
      </c>
      <c r="B1588">
        <v>3980.05</v>
      </c>
      <c r="C1588">
        <v>3949.3</v>
      </c>
      <c r="D1588">
        <v>3949.01</v>
      </c>
      <c r="E1588">
        <v>3857.62</v>
      </c>
      <c r="F1588">
        <v>219.72200000000001</v>
      </c>
      <c r="G1588">
        <v>0</v>
      </c>
      <c r="H1588">
        <v>112.32</v>
      </c>
      <c r="I1588">
        <v>0</v>
      </c>
      <c r="J1588">
        <v>0.178478</v>
      </c>
      <c r="K1588">
        <v>0.83678699999999995</v>
      </c>
      <c r="L1588">
        <v>0</v>
      </c>
      <c r="M1588" t="s">
        <v>42</v>
      </c>
    </row>
    <row r="1589" spans="1:13" x14ac:dyDescent="0.25">
      <c r="A1589" t="s">
        <v>181</v>
      </c>
      <c r="B1589">
        <v>4000.59</v>
      </c>
      <c r="C1589">
        <v>3967.89</v>
      </c>
      <c r="D1589">
        <v>3967.57</v>
      </c>
      <c r="E1589">
        <v>3876.38</v>
      </c>
      <c r="F1589">
        <v>223.25399999999999</v>
      </c>
      <c r="G1589">
        <v>0</v>
      </c>
      <c r="H1589">
        <v>113.363</v>
      </c>
      <c r="I1589">
        <v>0</v>
      </c>
      <c r="J1589">
        <v>0.178456</v>
      </c>
      <c r="K1589">
        <v>0.83435599999999999</v>
      </c>
      <c r="L1589">
        <v>0</v>
      </c>
      <c r="M1589" t="s">
        <v>42</v>
      </c>
    </row>
    <row r="1590" spans="1:13" x14ac:dyDescent="0.25">
      <c r="A1590" t="s">
        <v>181</v>
      </c>
      <c r="B1590">
        <v>4006.46</v>
      </c>
      <c r="C1590">
        <v>3970.51</v>
      </c>
      <c r="D1590">
        <v>3970.22</v>
      </c>
      <c r="E1590">
        <v>3878.49</v>
      </c>
      <c r="F1590">
        <v>221.47499999999999</v>
      </c>
      <c r="G1590">
        <v>0</v>
      </c>
      <c r="H1590">
        <v>112.038</v>
      </c>
      <c r="I1590">
        <v>0</v>
      </c>
      <c r="J1590">
        <v>0.17848700000000001</v>
      </c>
      <c r="K1590">
        <v>0.829453</v>
      </c>
      <c r="L1590">
        <v>0</v>
      </c>
      <c r="M1590" t="s">
        <v>42</v>
      </c>
    </row>
    <row r="1591" spans="1:13" x14ac:dyDescent="0.25">
      <c r="A1591" t="s">
        <v>181</v>
      </c>
      <c r="B1591">
        <v>3947.71</v>
      </c>
      <c r="C1591">
        <v>3912.62</v>
      </c>
      <c r="D1591">
        <v>3912.33</v>
      </c>
      <c r="E1591">
        <v>3822.19</v>
      </c>
      <c r="F1591">
        <v>219.989</v>
      </c>
      <c r="G1591">
        <v>0</v>
      </c>
      <c r="H1591">
        <v>111.842</v>
      </c>
      <c r="I1591">
        <v>0</v>
      </c>
      <c r="J1591">
        <v>0.147366</v>
      </c>
      <c r="K1591">
        <v>0.84085900000000002</v>
      </c>
      <c r="L1591">
        <v>0</v>
      </c>
      <c r="M1591" t="s">
        <v>42</v>
      </c>
    </row>
    <row r="1592" spans="1:13" x14ac:dyDescent="0.25">
      <c r="A1592" t="s">
        <v>181</v>
      </c>
      <c r="B1592">
        <v>3991</v>
      </c>
      <c r="C1592">
        <v>3960.02</v>
      </c>
      <c r="D1592">
        <v>3959.72</v>
      </c>
      <c r="E1592">
        <v>3867.25</v>
      </c>
      <c r="F1592">
        <v>221.274</v>
      </c>
      <c r="G1592">
        <v>0</v>
      </c>
      <c r="H1592">
        <v>113.152</v>
      </c>
      <c r="I1592">
        <v>0</v>
      </c>
      <c r="J1592">
        <v>0.14715500000000001</v>
      </c>
      <c r="K1592">
        <v>0.83665800000000001</v>
      </c>
      <c r="L1592">
        <v>0</v>
      </c>
      <c r="M1592" t="s">
        <v>42</v>
      </c>
    </row>
    <row r="1593" spans="1:13" x14ac:dyDescent="0.25">
      <c r="A1593" t="s">
        <v>181</v>
      </c>
      <c r="B1593">
        <v>4005.66</v>
      </c>
      <c r="C1593">
        <v>3968.45</v>
      </c>
      <c r="D1593">
        <v>3968.14</v>
      </c>
      <c r="E1593">
        <v>3876.41</v>
      </c>
      <c r="F1593">
        <v>221.40799999999999</v>
      </c>
      <c r="G1593">
        <v>0</v>
      </c>
      <c r="H1593">
        <v>112.97199999999999</v>
      </c>
      <c r="I1593">
        <v>0</v>
      </c>
      <c r="J1593">
        <v>0.15520999999999999</v>
      </c>
      <c r="K1593">
        <v>0.83703300000000003</v>
      </c>
      <c r="L1593">
        <v>0</v>
      </c>
      <c r="M1593" t="s">
        <v>42</v>
      </c>
    </row>
    <row r="1594" spans="1:13" x14ac:dyDescent="0.25">
      <c r="A1594" t="s">
        <v>181</v>
      </c>
      <c r="B1594">
        <v>4040.05</v>
      </c>
      <c r="C1594">
        <v>4003.62</v>
      </c>
      <c r="D1594">
        <v>4003.29</v>
      </c>
      <c r="E1594">
        <v>3910.38</v>
      </c>
      <c r="F1594">
        <v>223.54</v>
      </c>
      <c r="G1594">
        <v>0</v>
      </c>
      <c r="H1594">
        <v>113.708</v>
      </c>
      <c r="I1594">
        <v>0</v>
      </c>
      <c r="J1594">
        <v>0.17846300000000001</v>
      </c>
      <c r="K1594">
        <v>0.85887899999999995</v>
      </c>
      <c r="L1594">
        <v>0</v>
      </c>
      <c r="M1594" t="s">
        <v>42</v>
      </c>
    </row>
    <row r="1595" spans="1:13" x14ac:dyDescent="0.25">
      <c r="A1595" t="s">
        <v>181</v>
      </c>
      <c r="B1595">
        <v>4020.91</v>
      </c>
      <c r="C1595">
        <v>3989.73</v>
      </c>
      <c r="D1595">
        <v>3989.43</v>
      </c>
      <c r="E1595">
        <v>3897.36</v>
      </c>
      <c r="F1595">
        <v>220.43199999999999</v>
      </c>
      <c r="G1595">
        <v>0</v>
      </c>
      <c r="H1595">
        <v>112.376</v>
      </c>
      <c r="I1595">
        <v>0</v>
      </c>
      <c r="J1595">
        <v>0.16331899999999999</v>
      </c>
      <c r="K1595">
        <v>0.836503</v>
      </c>
      <c r="L1595">
        <v>0</v>
      </c>
      <c r="M1595" t="s">
        <v>42</v>
      </c>
    </row>
    <row r="1596" spans="1:13" x14ac:dyDescent="0.25">
      <c r="A1596" t="s">
        <v>181</v>
      </c>
      <c r="B1596">
        <v>3992.42</v>
      </c>
      <c r="C1596">
        <v>3961.26</v>
      </c>
      <c r="D1596">
        <v>3960.96</v>
      </c>
      <c r="E1596">
        <v>3868.97</v>
      </c>
      <c r="F1596">
        <v>220.66200000000001</v>
      </c>
      <c r="G1596">
        <v>0</v>
      </c>
      <c r="H1596">
        <v>111.426</v>
      </c>
      <c r="I1596">
        <v>0</v>
      </c>
      <c r="J1596">
        <v>0.17704500000000001</v>
      </c>
      <c r="K1596">
        <v>0.83704800000000001</v>
      </c>
      <c r="L1596">
        <v>0</v>
      </c>
      <c r="M1596" t="s">
        <v>42</v>
      </c>
    </row>
    <row r="1597" spans="1:13" x14ac:dyDescent="0.25">
      <c r="A1597" t="s">
        <v>181</v>
      </c>
      <c r="B1597">
        <v>4046.61</v>
      </c>
      <c r="C1597">
        <v>4015.6</v>
      </c>
      <c r="D1597">
        <v>4015.28</v>
      </c>
      <c r="E1597">
        <v>3922.54</v>
      </c>
      <c r="F1597">
        <v>223.74299999999999</v>
      </c>
      <c r="G1597">
        <v>0</v>
      </c>
      <c r="H1597">
        <v>114.405</v>
      </c>
      <c r="I1597">
        <v>0</v>
      </c>
      <c r="J1597">
        <v>0.147261</v>
      </c>
      <c r="K1597">
        <v>0.83600099999999999</v>
      </c>
      <c r="L1597">
        <v>0</v>
      </c>
      <c r="M1597" t="s">
        <v>42</v>
      </c>
    </row>
    <row r="1598" spans="1:13" x14ac:dyDescent="0.25">
      <c r="A1598" t="s">
        <v>181</v>
      </c>
      <c r="B1598">
        <v>4042.48</v>
      </c>
      <c r="C1598">
        <v>4008.14</v>
      </c>
      <c r="D1598">
        <v>4007.8</v>
      </c>
      <c r="E1598">
        <v>3915.05</v>
      </c>
      <c r="F1598">
        <v>226.642</v>
      </c>
      <c r="G1598">
        <v>0</v>
      </c>
      <c r="H1598">
        <v>114.416</v>
      </c>
      <c r="I1598">
        <v>0</v>
      </c>
      <c r="J1598">
        <v>0.173205</v>
      </c>
      <c r="K1598">
        <v>0.83661600000000003</v>
      </c>
      <c r="L1598">
        <v>0</v>
      </c>
      <c r="M1598" t="s">
        <v>42</v>
      </c>
    </row>
    <row r="1599" spans="1:13" x14ac:dyDescent="0.25">
      <c r="A1599" t="s">
        <v>181</v>
      </c>
      <c r="B1599">
        <v>4052.85</v>
      </c>
      <c r="C1599">
        <v>4014.24</v>
      </c>
      <c r="D1599">
        <v>4013.93</v>
      </c>
      <c r="E1599">
        <v>3921.56</v>
      </c>
      <c r="F1599">
        <v>222.08099999999999</v>
      </c>
      <c r="G1599">
        <v>0</v>
      </c>
      <c r="H1599">
        <v>114.179</v>
      </c>
      <c r="I1599">
        <v>0</v>
      </c>
      <c r="J1599">
        <v>0.17846000000000001</v>
      </c>
      <c r="K1599">
        <v>0.83677100000000004</v>
      </c>
      <c r="L1599">
        <v>0</v>
      </c>
      <c r="M1599" t="s">
        <v>42</v>
      </c>
    </row>
    <row r="1600" spans="1:13" x14ac:dyDescent="0.25">
      <c r="A1600" t="s">
        <v>181</v>
      </c>
      <c r="B1600">
        <v>4009.75</v>
      </c>
      <c r="C1600">
        <v>3978.48</v>
      </c>
      <c r="D1600">
        <v>3978.15</v>
      </c>
      <c r="E1600">
        <v>3886.82</v>
      </c>
      <c r="F1600">
        <v>224.79499999999999</v>
      </c>
      <c r="G1600">
        <v>0</v>
      </c>
      <c r="H1600">
        <v>113.066</v>
      </c>
      <c r="I1600">
        <v>0</v>
      </c>
      <c r="J1600">
        <v>0.17849000000000001</v>
      </c>
      <c r="K1600">
        <v>0.83696800000000005</v>
      </c>
      <c r="L1600">
        <v>0</v>
      </c>
      <c r="M1600" t="s">
        <v>42</v>
      </c>
    </row>
    <row r="1601" spans="1:13" x14ac:dyDescent="0.25">
      <c r="A1601" t="s">
        <v>181</v>
      </c>
      <c r="B1601">
        <v>4002.85</v>
      </c>
      <c r="C1601">
        <v>3971.3</v>
      </c>
      <c r="D1601">
        <v>3970.98</v>
      </c>
      <c r="E1601">
        <v>3879.76</v>
      </c>
      <c r="F1601">
        <v>223.04499999999999</v>
      </c>
      <c r="G1601">
        <v>0</v>
      </c>
      <c r="H1601">
        <v>113.018</v>
      </c>
      <c r="I1601">
        <v>0</v>
      </c>
      <c r="J1601">
        <v>0.178454</v>
      </c>
      <c r="K1601">
        <v>0.83701400000000004</v>
      </c>
      <c r="L1601">
        <v>0</v>
      </c>
      <c r="M1601" t="s">
        <v>42</v>
      </c>
    </row>
    <row r="1602" spans="1:13" x14ac:dyDescent="0.25">
      <c r="A1602" t="s">
        <v>181</v>
      </c>
      <c r="B1602">
        <v>4015.33</v>
      </c>
      <c r="C1602">
        <v>3983.5</v>
      </c>
      <c r="D1602">
        <v>3983.21</v>
      </c>
      <c r="E1602">
        <v>3891.99</v>
      </c>
      <c r="F1602">
        <v>223.565</v>
      </c>
      <c r="G1602">
        <v>0</v>
      </c>
      <c r="H1602">
        <v>114.133</v>
      </c>
      <c r="I1602">
        <v>0</v>
      </c>
      <c r="J1602">
        <v>0.14827000000000001</v>
      </c>
      <c r="K1602">
        <v>0.83650100000000005</v>
      </c>
      <c r="L1602">
        <v>0</v>
      </c>
      <c r="M1602" t="s">
        <v>42</v>
      </c>
    </row>
    <row r="1603" spans="1:13" x14ac:dyDescent="0.25">
      <c r="A1603" t="s">
        <v>181</v>
      </c>
      <c r="B1603">
        <v>4001.5</v>
      </c>
      <c r="C1603">
        <v>3966.67</v>
      </c>
      <c r="D1603">
        <v>3966.36</v>
      </c>
      <c r="E1603">
        <v>3875.21</v>
      </c>
      <c r="F1603">
        <v>221.59100000000001</v>
      </c>
      <c r="G1603">
        <v>0</v>
      </c>
      <c r="H1603">
        <v>113.80500000000001</v>
      </c>
      <c r="I1603">
        <v>0</v>
      </c>
      <c r="J1603">
        <v>0.17493600000000001</v>
      </c>
      <c r="K1603">
        <v>0.83649200000000001</v>
      </c>
      <c r="L1603">
        <v>0</v>
      </c>
      <c r="M1603" t="s">
        <v>42</v>
      </c>
    </row>
    <row r="1604" spans="1:13" x14ac:dyDescent="0.25">
      <c r="A1604" t="s">
        <v>181</v>
      </c>
      <c r="B1604">
        <v>3975.09</v>
      </c>
      <c r="C1604">
        <v>3936.4</v>
      </c>
      <c r="D1604">
        <v>3936.1</v>
      </c>
      <c r="E1604">
        <v>3845.02</v>
      </c>
      <c r="F1604">
        <v>224.51</v>
      </c>
      <c r="G1604">
        <v>0</v>
      </c>
      <c r="H1604">
        <v>113.315</v>
      </c>
      <c r="I1604">
        <v>0</v>
      </c>
      <c r="J1604">
        <v>0.14710599999999999</v>
      </c>
      <c r="K1604">
        <v>0.83701099999999995</v>
      </c>
      <c r="L1604">
        <v>0</v>
      </c>
      <c r="M1604" t="s">
        <v>42</v>
      </c>
    </row>
    <row r="1605" spans="1:13" x14ac:dyDescent="0.25">
      <c r="A1605" t="s">
        <v>181</v>
      </c>
      <c r="B1605">
        <v>4022.98</v>
      </c>
      <c r="C1605">
        <v>3984.24</v>
      </c>
      <c r="D1605">
        <v>3983.94</v>
      </c>
      <c r="E1605">
        <v>3891.95</v>
      </c>
      <c r="F1605">
        <v>222.36099999999999</v>
      </c>
      <c r="G1605">
        <v>0</v>
      </c>
      <c r="H1605">
        <v>113.72</v>
      </c>
      <c r="I1605">
        <v>0</v>
      </c>
      <c r="J1605">
        <v>0.17416999999999999</v>
      </c>
      <c r="K1605">
        <v>0.83696999999999999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4000.88</v>
      </c>
      <c r="C1606">
        <v>3969.03</v>
      </c>
      <c r="D1606">
        <v>3968.7</v>
      </c>
      <c r="E1606">
        <v>3877.26</v>
      </c>
      <c r="F1606">
        <v>221.74299999999999</v>
      </c>
      <c r="G1606">
        <v>0</v>
      </c>
      <c r="H1606">
        <v>113.23</v>
      </c>
      <c r="I1606">
        <v>0</v>
      </c>
      <c r="J1606">
        <v>0.14776300000000001</v>
      </c>
      <c r="K1606">
        <v>0.854437</v>
      </c>
      <c r="L1606">
        <v>0</v>
      </c>
      <c r="M1606" t="s">
        <v>42</v>
      </c>
    </row>
    <row r="1607" spans="1:13" x14ac:dyDescent="0.25">
      <c r="A1607" t="s">
        <v>181</v>
      </c>
      <c r="B1607">
        <v>4010.95</v>
      </c>
      <c r="C1607">
        <v>3978.86</v>
      </c>
      <c r="D1607">
        <v>3978.54</v>
      </c>
      <c r="E1607">
        <v>3887.59</v>
      </c>
      <c r="F1607">
        <v>224.315</v>
      </c>
      <c r="G1607">
        <v>0</v>
      </c>
      <c r="H1607">
        <v>113.721</v>
      </c>
      <c r="I1607">
        <v>0</v>
      </c>
      <c r="J1607">
        <v>0.14735400000000001</v>
      </c>
      <c r="K1607">
        <v>0.83705200000000002</v>
      </c>
      <c r="L1607">
        <v>0</v>
      </c>
      <c r="M1607" t="s">
        <v>42</v>
      </c>
    </row>
    <row r="1608" spans="1:13" x14ac:dyDescent="0.25">
      <c r="A1608" t="s">
        <v>181</v>
      </c>
      <c r="B1608">
        <v>4038.3</v>
      </c>
      <c r="C1608">
        <v>4006.83</v>
      </c>
      <c r="D1608">
        <v>4006.52</v>
      </c>
      <c r="E1608">
        <v>3914.12</v>
      </c>
      <c r="F1608">
        <v>223.453</v>
      </c>
      <c r="G1608">
        <v>0</v>
      </c>
      <c r="H1608">
        <v>112.051</v>
      </c>
      <c r="I1608">
        <v>0</v>
      </c>
      <c r="J1608">
        <v>0.15331600000000001</v>
      </c>
      <c r="K1608">
        <v>0.83658600000000005</v>
      </c>
      <c r="L1608">
        <v>0</v>
      </c>
      <c r="M1608" t="s">
        <v>42</v>
      </c>
    </row>
    <row r="1609" spans="1:13" x14ac:dyDescent="0.25">
      <c r="A1609" t="s">
        <v>181</v>
      </c>
      <c r="B1609">
        <v>3998.06</v>
      </c>
      <c r="C1609">
        <v>3966.44</v>
      </c>
      <c r="D1609">
        <v>3966.13</v>
      </c>
      <c r="E1609">
        <v>3875.51</v>
      </c>
      <c r="F1609">
        <v>220.22800000000001</v>
      </c>
      <c r="G1609">
        <v>0</v>
      </c>
      <c r="H1609">
        <v>114.35599999999999</v>
      </c>
      <c r="I1609">
        <v>0</v>
      </c>
      <c r="J1609">
        <v>0.178457</v>
      </c>
      <c r="K1609">
        <v>0.83701000000000003</v>
      </c>
      <c r="L1609">
        <v>0</v>
      </c>
      <c r="M1609" t="s">
        <v>42</v>
      </c>
    </row>
    <row r="1610" spans="1:13" x14ac:dyDescent="0.25">
      <c r="A1610" t="s">
        <v>181</v>
      </c>
      <c r="B1610">
        <v>4020.94</v>
      </c>
      <c r="C1610">
        <v>3990.46</v>
      </c>
      <c r="D1610">
        <v>3990.16</v>
      </c>
      <c r="E1610">
        <v>3898.47</v>
      </c>
      <c r="F1610">
        <v>224.386</v>
      </c>
      <c r="G1610">
        <v>0</v>
      </c>
      <c r="H1610">
        <v>113.59099999999999</v>
      </c>
      <c r="I1610">
        <v>0</v>
      </c>
      <c r="J1610">
        <v>0.15099599999999999</v>
      </c>
      <c r="K1610">
        <v>0.83668299999999995</v>
      </c>
      <c r="L1610">
        <v>0</v>
      </c>
      <c r="M1610" t="s">
        <v>42</v>
      </c>
    </row>
    <row r="1611" spans="1:13" x14ac:dyDescent="0.25">
      <c r="A1611" t="s">
        <v>181</v>
      </c>
      <c r="B1611">
        <v>4029.15</v>
      </c>
      <c r="C1611">
        <v>3997.47</v>
      </c>
      <c r="D1611">
        <v>3997.17</v>
      </c>
      <c r="E1611">
        <v>3905.63</v>
      </c>
      <c r="F1611">
        <v>224.83</v>
      </c>
      <c r="G1611">
        <v>0</v>
      </c>
      <c r="H1611">
        <v>114.495</v>
      </c>
      <c r="I1611">
        <v>0</v>
      </c>
      <c r="J1611">
        <v>0.15267700000000001</v>
      </c>
      <c r="K1611">
        <v>0.83267000000000002</v>
      </c>
      <c r="L1611">
        <v>0</v>
      </c>
      <c r="M1611" t="s">
        <v>42</v>
      </c>
    </row>
    <row r="1612" spans="1:13" x14ac:dyDescent="0.25">
      <c r="A1612" t="s">
        <v>181</v>
      </c>
      <c r="B1612">
        <v>4060.3</v>
      </c>
      <c r="C1612">
        <v>4020.85</v>
      </c>
      <c r="D1612">
        <v>4020.54</v>
      </c>
      <c r="E1612">
        <v>3927.46</v>
      </c>
      <c r="F1612">
        <v>223.5</v>
      </c>
      <c r="G1612">
        <v>0</v>
      </c>
      <c r="H1612">
        <v>112.426</v>
      </c>
      <c r="I1612">
        <v>0</v>
      </c>
      <c r="J1612">
        <v>0.15038299999999999</v>
      </c>
      <c r="K1612">
        <v>0.83702299999999996</v>
      </c>
      <c r="L1612">
        <v>0</v>
      </c>
      <c r="M1612" t="s">
        <v>42</v>
      </c>
    </row>
    <row r="1613" spans="1:13" x14ac:dyDescent="0.25">
      <c r="A1613" t="s">
        <v>181</v>
      </c>
      <c r="B1613">
        <v>4040.63</v>
      </c>
      <c r="C1613">
        <v>4001.01</v>
      </c>
      <c r="D1613">
        <v>4000.69</v>
      </c>
      <c r="E1613">
        <v>3909.44</v>
      </c>
      <c r="F1613">
        <v>224.53899999999999</v>
      </c>
      <c r="G1613">
        <v>0</v>
      </c>
      <c r="H1613">
        <v>115.53100000000001</v>
      </c>
      <c r="I1613">
        <v>0</v>
      </c>
      <c r="J1613">
        <v>0.14715800000000001</v>
      </c>
      <c r="K1613">
        <v>0.836808</v>
      </c>
      <c r="L1613">
        <v>0</v>
      </c>
      <c r="M1613" t="s">
        <v>42</v>
      </c>
    </row>
    <row r="1614" spans="1:13" x14ac:dyDescent="0.25">
      <c r="A1614" t="s">
        <v>181</v>
      </c>
      <c r="B1614">
        <v>3987.49</v>
      </c>
      <c r="C1614">
        <v>3949.91</v>
      </c>
      <c r="D1614">
        <v>3949.61</v>
      </c>
      <c r="E1614">
        <v>3857.78</v>
      </c>
      <c r="F1614">
        <v>222.011</v>
      </c>
      <c r="G1614">
        <v>0</v>
      </c>
      <c r="H1614">
        <v>111.68600000000001</v>
      </c>
      <c r="I1614">
        <v>0</v>
      </c>
      <c r="J1614">
        <v>0.15459800000000001</v>
      </c>
      <c r="K1614">
        <v>0.836808</v>
      </c>
      <c r="L1614">
        <v>0</v>
      </c>
      <c r="M1614" t="s">
        <v>42</v>
      </c>
    </row>
    <row r="1615" spans="1:13" x14ac:dyDescent="0.25">
      <c r="A1615" t="s">
        <v>181</v>
      </c>
      <c r="B1615">
        <v>4036.52</v>
      </c>
      <c r="C1615">
        <v>3995.45</v>
      </c>
      <c r="D1615">
        <v>3995.13</v>
      </c>
      <c r="E1615">
        <v>3902.68</v>
      </c>
      <c r="F1615">
        <v>223.23</v>
      </c>
      <c r="G1615">
        <v>0</v>
      </c>
      <c r="H1615">
        <v>114.63200000000001</v>
      </c>
      <c r="I1615">
        <v>0</v>
      </c>
      <c r="J1615">
        <v>0.16575500000000001</v>
      </c>
      <c r="K1615">
        <v>0.83694599999999997</v>
      </c>
      <c r="L1615">
        <v>0</v>
      </c>
      <c r="M1615" t="s">
        <v>42</v>
      </c>
    </row>
    <row r="1616" spans="1:13" x14ac:dyDescent="0.25">
      <c r="A1616" t="s">
        <v>181</v>
      </c>
      <c r="B1616">
        <v>3994.91</v>
      </c>
      <c r="C1616">
        <v>3963.6</v>
      </c>
      <c r="D1616">
        <v>3963.29</v>
      </c>
      <c r="E1616">
        <v>3872.51</v>
      </c>
      <c r="F1616">
        <v>222.56700000000001</v>
      </c>
      <c r="G1616">
        <v>0</v>
      </c>
      <c r="H1616">
        <v>113.854</v>
      </c>
      <c r="I1616">
        <v>0</v>
      </c>
      <c r="J1616">
        <v>0.14752699999999999</v>
      </c>
      <c r="K1616">
        <v>0.83699599999999996</v>
      </c>
      <c r="L1616">
        <v>0</v>
      </c>
      <c r="M1616" t="s">
        <v>42</v>
      </c>
    </row>
    <row r="1617" spans="1:25" x14ac:dyDescent="0.25">
      <c r="A1617" t="s">
        <v>181</v>
      </c>
      <c r="B1617">
        <v>3994.43</v>
      </c>
      <c r="C1617">
        <v>3962.89</v>
      </c>
      <c r="D1617">
        <v>3962.58</v>
      </c>
      <c r="E1617">
        <v>3870.87</v>
      </c>
      <c r="F1617">
        <v>221.24299999999999</v>
      </c>
      <c r="G1617">
        <v>0</v>
      </c>
      <c r="H1617">
        <v>114.214</v>
      </c>
      <c r="I1617">
        <v>0</v>
      </c>
      <c r="J1617">
        <v>0.16564699999999999</v>
      </c>
      <c r="K1617">
        <v>0.83508099999999996</v>
      </c>
      <c r="L1617">
        <v>0</v>
      </c>
      <c r="M1617" t="s">
        <v>42</v>
      </c>
    </row>
    <row r="1618" spans="1:25" x14ac:dyDescent="0.25">
      <c r="A1618" t="s">
        <v>181</v>
      </c>
      <c r="B1618">
        <v>3948.1</v>
      </c>
      <c r="C1618">
        <v>3913.06</v>
      </c>
      <c r="D1618">
        <v>3912.76</v>
      </c>
      <c r="E1618">
        <v>3822.24</v>
      </c>
      <c r="F1618">
        <v>219.17400000000001</v>
      </c>
      <c r="G1618">
        <v>0</v>
      </c>
      <c r="H1618">
        <v>111.782</v>
      </c>
      <c r="I1618">
        <v>0</v>
      </c>
      <c r="J1618">
        <v>0.178455</v>
      </c>
      <c r="K1618">
        <v>0.83702600000000005</v>
      </c>
      <c r="L1618">
        <v>0</v>
      </c>
      <c r="M1618" t="s">
        <v>42</v>
      </c>
    </row>
    <row r="1619" spans="1:25" x14ac:dyDescent="0.25">
      <c r="A1619" t="s">
        <v>181</v>
      </c>
      <c r="B1619">
        <v>3957.63</v>
      </c>
      <c r="C1619">
        <v>3926.76</v>
      </c>
      <c r="D1619">
        <v>3926.47</v>
      </c>
      <c r="E1619">
        <v>3835.67</v>
      </c>
      <c r="F1619">
        <v>219.38</v>
      </c>
      <c r="G1619">
        <v>0</v>
      </c>
      <c r="H1619">
        <v>112.114</v>
      </c>
      <c r="I1619">
        <v>0</v>
      </c>
      <c r="J1619">
        <v>0.14785400000000001</v>
      </c>
      <c r="K1619">
        <v>0.83651600000000004</v>
      </c>
      <c r="L1619">
        <v>0</v>
      </c>
      <c r="M1619" t="s">
        <v>42</v>
      </c>
    </row>
    <row r="1620" spans="1:25" x14ac:dyDescent="0.25">
      <c r="A1620" t="s">
        <v>181</v>
      </c>
      <c r="B1620">
        <v>3945.75</v>
      </c>
      <c r="C1620">
        <v>3914.48</v>
      </c>
      <c r="D1620">
        <v>3914.18</v>
      </c>
      <c r="E1620">
        <v>3823.87</v>
      </c>
      <c r="F1620">
        <v>220.351</v>
      </c>
      <c r="G1620">
        <v>0</v>
      </c>
      <c r="H1620">
        <v>112.239</v>
      </c>
      <c r="I1620">
        <v>0</v>
      </c>
      <c r="J1620">
        <v>0.16110099999999999</v>
      </c>
      <c r="K1620">
        <v>0.83701899999999996</v>
      </c>
      <c r="L1620">
        <v>0</v>
      </c>
      <c r="M1620" t="s">
        <v>42</v>
      </c>
    </row>
    <row r="1621" spans="1:25" x14ac:dyDescent="0.25">
      <c r="A1621" t="s">
        <v>181</v>
      </c>
      <c r="B1621">
        <v>3971.54</v>
      </c>
      <c r="C1621">
        <v>3940.11</v>
      </c>
      <c r="D1621">
        <v>3939.81</v>
      </c>
      <c r="E1621">
        <v>3848.61</v>
      </c>
      <c r="F1621">
        <v>220.34299999999999</v>
      </c>
      <c r="G1621">
        <v>0</v>
      </c>
      <c r="H1621">
        <v>112.244</v>
      </c>
      <c r="I1621">
        <v>0</v>
      </c>
      <c r="J1621">
        <v>0.149815</v>
      </c>
      <c r="K1621">
        <v>0.83690699999999996</v>
      </c>
      <c r="L1621">
        <v>0</v>
      </c>
      <c r="M1621" t="s">
        <v>42</v>
      </c>
    </row>
    <row r="1622" spans="1:25" x14ac:dyDescent="0.25">
      <c r="A1622" t="s">
        <v>181</v>
      </c>
      <c r="B1622">
        <v>3955.06</v>
      </c>
      <c r="C1622">
        <v>3915.37</v>
      </c>
      <c r="D1622">
        <v>3915.07</v>
      </c>
      <c r="E1622">
        <v>3824.21</v>
      </c>
      <c r="F1622">
        <v>219.94800000000001</v>
      </c>
      <c r="G1622">
        <v>0</v>
      </c>
      <c r="H1622">
        <v>111.858</v>
      </c>
      <c r="I1622">
        <v>0</v>
      </c>
      <c r="J1622">
        <v>0.178454</v>
      </c>
      <c r="K1622">
        <v>0.83687900000000004</v>
      </c>
      <c r="L1622">
        <v>0</v>
      </c>
      <c r="M1622" t="s">
        <v>42</v>
      </c>
    </row>
    <row r="1623" spans="1:25" x14ac:dyDescent="0.25">
      <c r="A1623" t="s">
        <v>181</v>
      </c>
      <c r="B1623">
        <v>3947.68</v>
      </c>
      <c r="C1623">
        <v>3916.34</v>
      </c>
      <c r="D1623">
        <v>3916.04</v>
      </c>
      <c r="E1623">
        <v>3825.93</v>
      </c>
      <c r="F1623">
        <v>219.12899999999999</v>
      </c>
      <c r="G1623">
        <v>0</v>
      </c>
      <c r="H1623">
        <v>112.52800000000001</v>
      </c>
      <c r="I1623">
        <v>0</v>
      </c>
      <c r="J1623">
        <v>0.17846400000000001</v>
      </c>
      <c r="K1623">
        <v>0.83699100000000004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3999.37</v>
      </c>
      <c r="C1624">
        <v>3966.31</v>
      </c>
      <c r="D1624">
        <v>3966</v>
      </c>
      <c r="E1624">
        <v>3874.57</v>
      </c>
      <c r="F1624">
        <v>222.89</v>
      </c>
      <c r="G1624">
        <v>0</v>
      </c>
      <c r="H1624">
        <v>112.012</v>
      </c>
      <c r="I1624">
        <v>0</v>
      </c>
      <c r="J1624">
        <v>0.15826899999999999</v>
      </c>
      <c r="K1624">
        <v>0.86890900000000004</v>
      </c>
      <c r="L1624">
        <v>0</v>
      </c>
      <c r="M1624" t="s">
        <v>42</v>
      </c>
      <c r="R1624">
        <f>AVERAGE(B1575:B1624)</f>
        <v>4005.2699999999995</v>
      </c>
      <c r="S1624">
        <f>AVERAGE(C1575:C1624)</f>
        <v>3971.4480000000003</v>
      </c>
      <c r="U1624">
        <f>_xlfn.VAR.P(B1575:B1624)</f>
        <v>888.65128800000127</v>
      </c>
      <c r="V1624">
        <f>_xlfn.VAR.P(C1575:C1624)</f>
        <v>869.64216799999735</v>
      </c>
      <c r="X1624">
        <f>1.96*SQRT(U1624)/50</f>
        <v>1.1685619860291201</v>
      </c>
      <c r="Y1624">
        <f>1.96*SQRT(V1624)/50</f>
        <v>1.1559960817561261</v>
      </c>
    </row>
    <row r="1625" spans="1:25" x14ac:dyDescent="0.25">
      <c r="A1625" t="s">
        <v>182</v>
      </c>
      <c r="B1625">
        <v>200417.00700000001</v>
      </c>
      <c r="C1625" t="s">
        <v>36</v>
      </c>
    </row>
    <row r="1626" spans="1:25" x14ac:dyDescent="0.25">
      <c r="A1626" t="s">
        <v>159</v>
      </c>
      <c r="B1626">
        <v>4622.91</v>
      </c>
      <c r="C1626">
        <v>4523.1400000000003</v>
      </c>
      <c r="D1626">
        <v>4522.88</v>
      </c>
      <c r="E1626">
        <v>4423.3900000000003</v>
      </c>
      <c r="F1626">
        <v>224.13499999999999</v>
      </c>
      <c r="G1626">
        <v>340.32100000000003</v>
      </c>
      <c r="H1626">
        <v>114.676</v>
      </c>
      <c r="I1626">
        <v>69.734399999999994</v>
      </c>
      <c r="J1626">
        <v>126.71899999999999</v>
      </c>
      <c r="K1626">
        <v>3836.02</v>
      </c>
      <c r="L1626">
        <v>0.17073099999999999</v>
      </c>
      <c r="M1626">
        <v>0.83705200000000002</v>
      </c>
      <c r="N1626">
        <v>0</v>
      </c>
      <c r="O1626" t="s">
        <v>42</v>
      </c>
    </row>
    <row r="1627" spans="1:25" x14ac:dyDescent="0.25">
      <c r="A1627" t="s">
        <v>159</v>
      </c>
      <c r="B1627">
        <v>4643.12</v>
      </c>
      <c r="C1627">
        <v>4538.28</v>
      </c>
      <c r="D1627">
        <v>4538</v>
      </c>
      <c r="E1627">
        <v>4437.41</v>
      </c>
      <c r="F1627">
        <v>224.423</v>
      </c>
      <c r="G1627">
        <v>340.82100000000003</v>
      </c>
      <c r="H1627">
        <v>114.215</v>
      </c>
      <c r="I1627">
        <v>69.793499999999995</v>
      </c>
      <c r="J1627">
        <v>127.495</v>
      </c>
      <c r="K1627">
        <v>3848.98</v>
      </c>
      <c r="L1627">
        <v>0.11784799999999999</v>
      </c>
      <c r="M1627">
        <v>0.83370500000000003</v>
      </c>
      <c r="N1627">
        <v>0</v>
      </c>
      <c r="O1627" t="s">
        <v>42</v>
      </c>
    </row>
    <row r="1628" spans="1:25" x14ac:dyDescent="0.25">
      <c r="A1628" t="s">
        <v>159</v>
      </c>
      <c r="B1628">
        <v>4695.16</v>
      </c>
      <c r="C1628">
        <v>4594.2</v>
      </c>
      <c r="D1628">
        <v>4593.8999999999996</v>
      </c>
      <c r="E1628">
        <v>4491.22</v>
      </c>
      <c r="F1628">
        <v>229.006</v>
      </c>
      <c r="G1628">
        <v>343.911</v>
      </c>
      <c r="H1628">
        <v>115.29</v>
      </c>
      <c r="I1628">
        <v>70.668899999999994</v>
      </c>
      <c r="J1628">
        <v>128.62200000000001</v>
      </c>
      <c r="K1628">
        <v>3894.98</v>
      </c>
      <c r="L1628">
        <v>0.163186</v>
      </c>
      <c r="M1628">
        <v>0.83606999999999998</v>
      </c>
      <c r="N1628">
        <v>0</v>
      </c>
      <c r="O1628" t="s">
        <v>42</v>
      </c>
    </row>
    <row r="1629" spans="1:25" x14ac:dyDescent="0.25">
      <c r="A1629" t="s">
        <v>159</v>
      </c>
      <c r="B1629">
        <v>4622.6899999999996</v>
      </c>
      <c r="C1629">
        <v>4523.07</v>
      </c>
      <c r="D1629">
        <v>4522.79</v>
      </c>
      <c r="E1629">
        <v>4421.04</v>
      </c>
      <c r="F1629">
        <v>225.67500000000001</v>
      </c>
      <c r="G1629">
        <v>340.298</v>
      </c>
      <c r="H1629">
        <v>113.27</v>
      </c>
      <c r="I1629">
        <v>69.979699999999994</v>
      </c>
      <c r="J1629">
        <v>127.633</v>
      </c>
      <c r="K1629">
        <v>3832.03</v>
      </c>
      <c r="L1629">
        <v>0.14746200000000001</v>
      </c>
      <c r="M1629">
        <v>0.83680600000000005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4658.84</v>
      </c>
      <c r="C1630">
        <v>4553.9799999999996</v>
      </c>
      <c r="D1630">
        <v>4553.68</v>
      </c>
      <c r="E1630">
        <v>4452.8900000000003</v>
      </c>
      <c r="F1630">
        <v>225.86699999999999</v>
      </c>
      <c r="G1630">
        <v>339.23200000000003</v>
      </c>
      <c r="H1630">
        <v>114.298</v>
      </c>
      <c r="I1630">
        <v>69.241100000000003</v>
      </c>
      <c r="J1630">
        <v>126.313</v>
      </c>
      <c r="K1630">
        <v>3864.51</v>
      </c>
      <c r="L1630">
        <v>0.178454</v>
      </c>
      <c r="M1630">
        <v>0.83701999999999999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4637.34</v>
      </c>
      <c r="C1631">
        <v>4539.34</v>
      </c>
      <c r="D1631">
        <v>4539.07</v>
      </c>
      <c r="E1631">
        <v>4440.3500000000004</v>
      </c>
      <c r="F1631">
        <v>223.84</v>
      </c>
      <c r="G1631">
        <v>341.09500000000003</v>
      </c>
      <c r="H1631">
        <v>114.82299999999999</v>
      </c>
      <c r="I1631">
        <v>69.811400000000006</v>
      </c>
      <c r="J1631">
        <v>127.099</v>
      </c>
      <c r="K1631">
        <v>3852.32</v>
      </c>
      <c r="L1631">
        <v>0.16142300000000001</v>
      </c>
      <c r="M1631">
        <v>0.83704999999999996</v>
      </c>
      <c r="N1631">
        <v>0</v>
      </c>
      <c r="O1631" t="s">
        <v>42</v>
      </c>
    </row>
    <row r="1632" spans="1:25" x14ac:dyDescent="0.25">
      <c r="A1632" t="s">
        <v>159</v>
      </c>
      <c r="B1632">
        <v>4659.96</v>
      </c>
      <c r="C1632">
        <v>4557.0600000000004</v>
      </c>
      <c r="D1632">
        <v>4556.76</v>
      </c>
      <c r="E1632">
        <v>4455.72</v>
      </c>
      <c r="F1632">
        <v>229.83099999999999</v>
      </c>
      <c r="G1632">
        <v>339.69400000000002</v>
      </c>
      <c r="H1632">
        <v>113.73699999999999</v>
      </c>
      <c r="I1632">
        <v>69.714299999999994</v>
      </c>
      <c r="J1632">
        <v>126.873</v>
      </c>
      <c r="K1632">
        <v>3862.97</v>
      </c>
      <c r="L1632">
        <v>0.17469699999999999</v>
      </c>
      <c r="M1632">
        <v>0.83699699999999999</v>
      </c>
      <c r="N1632">
        <v>0</v>
      </c>
      <c r="O1632" t="s">
        <v>42</v>
      </c>
    </row>
    <row r="1633" spans="1:15" x14ac:dyDescent="0.25">
      <c r="A1633" t="s">
        <v>159</v>
      </c>
      <c r="B1633">
        <v>4660.83</v>
      </c>
      <c r="C1633">
        <v>4560.1400000000003</v>
      </c>
      <c r="D1633">
        <v>4559.8599999999997</v>
      </c>
      <c r="E1633">
        <v>4458.46</v>
      </c>
      <c r="F1633">
        <v>224.72200000000001</v>
      </c>
      <c r="G1633">
        <v>343.59100000000001</v>
      </c>
      <c r="H1633">
        <v>114.15</v>
      </c>
      <c r="I1633">
        <v>71.396199999999993</v>
      </c>
      <c r="J1633">
        <v>128.71199999999999</v>
      </c>
      <c r="K1633">
        <v>3867.31</v>
      </c>
      <c r="L1633">
        <v>0.14713899999999999</v>
      </c>
      <c r="M1633">
        <v>0.83667499999999995</v>
      </c>
      <c r="N1633">
        <v>0</v>
      </c>
      <c r="O1633" t="s">
        <v>42</v>
      </c>
    </row>
    <row r="1634" spans="1:15" x14ac:dyDescent="0.25">
      <c r="A1634" t="s">
        <v>159</v>
      </c>
      <c r="B1634">
        <v>4660.79</v>
      </c>
      <c r="C1634">
        <v>4554.3999999999996</v>
      </c>
      <c r="D1634">
        <v>4554.13</v>
      </c>
      <c r="E1634">
        <v>4453.91</v>
      </c>
      <c r="F1634">
        <v>227.614</v>
      </c>
      <c r="G1634">
        <v>342.84100000000001</v>
      </c>
      <c r="H1634">
        <v>114.95</v>
      </c>
      <c r="I1634">
        <v>70.591200000000001</v>
      </c>
      <c r="J1634">
        <v>127.90300000000001</v>
      </c>
      <c r="K1634">
        <v>3860.45</v>
      </c>
      <c r="L1634">
        <v>0.147817</v>
      </c>
      <c r="M1634">
        <v>0.83693200000000001</v>
      </c>
      <c r="N1634">
        <v>0</v>
      </c>
      <c r="O1634" t="s">
        <v>42</v>
      </c>
    </row>
    <row r="1635" spans="1:15" x14ac:dyDescent="0.25">
      <c r="A1635" t="s">
        <v>159</v>
      </c>
      <c r="B1635">
        <v>4645.3599999999997</v>
      </c>
      <c r="C1635">
        <v>4539.66</v>
      </c>
      <c r="D1635">
        <v>4539.37</v>
      </c>
      <c r="E1635">
        <v>4438.6499999999996</v>
      </c>
      <c r="F1635">
        <v>226.31399999999999</v>
      </c>
      <c r="G1635">
        <v>339.72399999999999</v>
      </c>
      <c r="H1635">
        <v>113.58199999999999</v>
      </c>
      <c r="I1635">
        <v>69.6417</v>
      </c>
      <c r="J1635">
        <v>127.149</v>
      </c>
      <c r="K1635">
        <v>3849.61</v>
      </c>
      <c r="L1635">
        <v>0.15029999999999999</v>
      </c>
      <c r="M1635">
        <v>0.83659700000000004</v>
      </c>
      <c r="N1635">
        <v>0</v>
      </c>
      <c r="O1635" t="s">
        <v>42</v>
      </c>
    </row>
    <row r="1636" spans="1:15" x14ac:dyDescent="0.25">
      <c r="A1636" t="s">
        <v>159</v>
      </c>
      <c r="B1636">
        <v>4682.6499999999996</v>
      </c>
      <c r="C1636">
        <v>4573.7299999999996</v>
      </c>
      <c r="D1636">
        <v>4573.46</v>
      </c>
      <c r="E1636">
        <v>4473.0600000000004</v>
      </c>
      <c r="F1636">
        <v>228.65</v>
      </c>
      <c r="G1636">
        <v>344.19400000000002</v>
      </c>
      <c r="H1636">
        <v>115.307</v>
      </c>
      <c r="I1636">
        <v>70.969700000000003</v>
      </c>
      <c r="J1636">
        <v>128.43299999999999</v>
      </c>
      <c r="K1636">
        <v>3877.15</v>
      </c>
      <c r="L1636">
        <v>0.15132100000000001</v>
      </c>
      <c r="M1636">
        <v>0.83701000000000003</v>
      </c>
      <c r="N1636">
        <v>0</v>
      </c>
      <c r="O1636" t="s">
        <v>42</v>
      </c>
    </row>
    <row r="1637" spans="1:15" x14ac:dyDescent="0.25">
      <c r="A1637" t="s">
        <v>159</v>
      </c>
      <c r="B1637">
        <v>4626.37</v>
      </c>
      <c r="C1637">
        <v>4526.71</v>
      </c>
      <c r="D1637">
        <v>4526.42</v>
      </c>
      <c r="E1637">
        <v>4425.95</v>
      </c>
      <c r="F1637">
        <v>226.298</v>
      </c>
      <c r="G1637">
        <v>339.548</v>
      </c>
      <c r="H1637">
        <v>114.77200000000001</v>
      </c>
      <c r="I1637">
        <v>69.416399999999996</v>
      </c>
      <c r="J1637">
        <v>126.244</v>
      </c>
      <c r="K1637">
        <v>3837.24</v>
      </c>
      <c r="L1637">
        <v>0.16036600000000001</v>
      </c>
      <c r="M1637">
        <v>0.83649399999999996</v>
      </c>
      <c r="N1637">
        <v>0</v>
      </c>
      <c r="O1637" t="s">
        <v>42</v>
      </c>
    </row>
    <row r="1638" spans="1:15" x14ac:dyDescent="0.25">
      <c r="A1638" t="s">
        <v>159</v>
      </c>
      <c r="B1638">
        <v>4660.51</v>
      </c>
      <c r="C1638">
        <v>4554.95</v>
      </c>
      <c r="D1638">
        <v>4554.67</v>
      </c>
      <c r="E1638">
        <v>4454.37</v>
      </c>
      <c r="F1638">
        <v>228.738</v>
      </c>
      <c r="G1638">
        <v>338.822</v>
      </c>
      <c r="H1638">
        <v>114.461</v>
      </c>
      <c r="I1638">
        <v>68.907600000000002</v>
      </c>
      <c r="J1638">
        <v>126.074</v>
      </c>
      <c r="K1638">
        <v>3863.86</v>
      </c>
      <c r="L1638">
        <v>0.147176</v>
      </c>
      <c r="M1638">
        <v>0.83687299999999998</v>
      </c>
      <c r="N1638">
        <v>0</v>
      </c>
      <c r="O1638" t="s">
        <v>42</v>
      </c>
    </row>
    <row r="1639" spans="1:15" x14ac:dyDescent="0.25">
      <c r="A1639" t="s">
        <v>159</v>
      </c>
      <c r="B1639">
        <v>4651.78</v>
      </c>
      <c r="C1639">
        <v>4548.84</v>
      </c>
      <c r="D1639">
        <v>4548.5600000000004</v>
      </c>
      <c r="E1639">
        <v>4448.25</v>
      </c>
      <c r="F1639">
        <v>225.33099999999999</v>
      </c>
      <c r="G1639">
        <v>339.71199999999999</v>
      </c>
      <c r="H1639">
        <v>114.501</v>
      </c>
      <c r="I1639">
        <v>69.183099999999996</v>
      </c>
      <c r="J1639">
        <v>126.69499999999999</v>
      </c>
      <c r="K1639">
        <v>3860.24</v>
      </c>
      <c r="L1639">
        <v>0.162161</v>
      </c>
      <c r="M1639">
        <v>0.83650199999999997</v>
      </c>
      <c r="N1639">
        <v>0</v>
      </c>
      <c r="O1639" t="s">
        <v>42</v>
      </c>
    </row>
    <row r="1640" spans="1:15" x14ac:dyDescent="0.25">
      <c r="A1640" t="s">
        <v>159</v>
      </c>
      <c r="B1640">
        <v>4643.0600000000004</v>
      </c>
      <c r="C1640">
        <v>4545.72</v>
      </c>
      <c r="D1640">
        <v>4545.4399999999996</v>
      </c>
      <c r="E1640">
        <v>4445.46</v>
      </c>
      <c r="F1640">
        <v>228.084</v>
      </c>
      <c r="G1640">
        <v>341.15899999999999</v>
      </c>
      <c r="H1640">
        <v>115.297</v>
      </c>
      <c r="I1640">
        <v>69.829400000000007</v>
      </c>
      <c r="J1640">
        <v>126.764</v>
      </c>
      <c r="K1640">
        <v>3853.09</v>
      </c>
      <c r="L1640">
        <v>0.152114</v>
      </c>
      <c r="M1640">
        <v>0.83704999999999996</v>
      </c>
      <c r="N1640">
        <v>0</v>
      </c>
      <c r="O1640" t="s">
        <v>42</v>
      </c>
    </row>
    <row r="1641" spans="1:15" x14ac:dyDescent="0.25">
      <c r="A1641" t="s">
        <v>159</v>
      </c>
      <c r="B1641">
        <v>4694.08</v>
      </c>
      <c r="C1641">
        <v>4588.42</v>
      </c>
      <c r="D1641">
        <v>4588.13</v>
      </c>
      <c r="E1641">
        <v>4485.34</v>
      </c>
      <c r="F1641">
        <v>229.40299999999999</v>
      </c>
      <c r="G1641">
        <v>345.85399999999998</v>
      </c>
      <c r="H1641">
        <v>116.193</v>
      </c>
      <c r="I1641">
        <v>71.006900000000002</v>
      </c>
      <c r="J1641">
        <v>129.23500000000001</v>
      </c>
      <c r="K1641">
        <v>3886.74</v>
      </c>
      <c r="L1641">
        <v>0.15023500000000001</v>
      </c>
      <c r="M1641">
        <v>0.83618400000000004</v>
      </c>
      <c r="N1641">
        <v>0</v>
      </c>
      <c r="O1641" t="s">
        <v>42</v>
      </c>
    </row>
    <row r="1642" spans="1:15" x14ac:dyDescent="0.25">
      <c r="A1642" t="s">
        <v>159</v>
      </c>
      <c r="B1642">
        <v>4634.54</v>
      </c>
      <c r="C1642">
        <v>4525.1000000000004</v>
      </c>
      <c r="D1642">
        <v>4524.83</v>
      </c>
      <c r="E1642">
        <v>4426.6099999999997</v>
      </c>
      <c r="F1642">
        <v>225.328</v>
      </c>
      <c r="G1642">
        <v>338.77300000000002</v>
      </c>
      <c r="H1642">
        <v>114.005</v>
      </c>
      <c r="I1642">
        <v>69.022000000000006</v>
      </c>
      <c r="J1642">
        <v>126.595</v>
      </c>
      <c r="K1642">
        <v>3839.44</v>
      </c>
      <c r="L1642">
        <v>0.149509</v>
      </c>
      <c r="M1642">
        <v>0.83771600000000002</v>
      </c>
      <c r="N1642">
        <v>0</v>
      </c>
      <c r="O1642" t="s">
        <v>42</v>
      </c>
    </row>
    <row r="1643" spans="1:15" x14ac:dyDescent="0.25">
      <c r="A1643" t="s">
        <v>159</v>
      </c>
      <c r="B1643">
        <v>4646.1899999999996</v>
      </c>
      <c r="C1643">
        <v>4548.34</v>
      </c>
      <c r="D1643">
        <v>4548.0600000000004</v>
      </c>
      <c r="E1643">
        <v>4447.03</v>
      </c>
      <c r="F1643">
        <v>225.12700000000001</v>
      </c>
      <c r="G1643">
        <v>339.47199999999998</v>
      </c>
      <c r="H1643">
        <v>114.399</v>
      </c>
      <c r="I1643">
        <v>69.344200000000001</v>
      </c>
      <c r="J1643">
        <v>126.496</v>
      </c>
      <c r="K1643">
        <v>3859.32</v>
      </c>
      <c r="L1643">
        <v>0.178477</v>
      </c>
      <c r="M1643">
        <v>0.83703899999999998</v>
      </c>
      <c r="N1643">
        <v>0</v>
      </c>
      <c r="O1643" t="s">
        <v>42</v>
      </c>
    </row>
    <row r="1644" spans="1:15" x14ac:dyDescent="0.25">
      <c r="A1644" t="s">
        <v>159</v>
      </c>
      <c r="B1644">
        <v>4666.6000000000004</v>
      </c>
      <c r="C1644">
        <v>4564.53</v>
      </c>
      <c r="D1644">
        <v>4564.26</v>
      </c>
      <c r="E1644">
        <v>4464.76</v>
      </c>
      <c r="F1644">
        <v>228.21</v>
      </c>
      <c r="G1644">
        <v>343.14400000000001</v>
      </c>
      <c r="H1644">
        <v>115</v>
      </c>
      <c r="I1644">
        <v>70.828800000000001</v>
      </c>
      <c r="J1644">
        <v>127.788</v>
      </c>
      <c r="K1644">
        <v>3870.27</v>
      </c>
      <c r="L1644">
        <v>0.154034</v>
      </c>
      <c r="M1644">
        <v>0.86702800000000002</v>
      </c>
      <c r="N1644">
        <v>0</v>
      </c>
      <c r="O1644" t="s">
        <v>42</v>
      </c>
    </row>
    <row r="1645" spans="1:15" x14ac:dyDescent="0.25">
      <c r="A1645" t="s">
        <v>159</v>
      </c>
      <c r="B1645">
        <v>4627.87</v>
      </c>
      <c r="C1645">
        <v>4529.63</v>
      </c>
      <c r="D1645">
        <v>4529.3599999999997</v>
      </c>
      <c r="E1645">
        <v>4430.9399999999996</v>
      </c>
      <c r="F1645">
        <v>224.11099999999999</v>
      </c>
      <c r="G1645">
        <v>339.24200000000002</v>
      </c>
      <c r="H1645">
        <v>113.414</v>
      </c>
      <c r="I1645">
        <v>69.603200000000001</v>
      </c>
      <c r="J1645">
        <v>127.01</v>
      </c>
      <c r="K1645">
        <v>3844.58</v>
      </c>
      <c r="L1645">
        <v>0.150417</v>
      </c>
      <c r="M1645">
        <v>0.83703300000000003</v>
      </c>
      <c r="N1645">
        <v>0</v>
      </c>
      <c r="O1645" t="s">
        <v>42</v>
      </c>
    </row>
    <row r="1646" spans="1:15" x14ac:dyDescent="0.25">
      <c r="A1646" t="s">
        <v>159</v>
      </c>
      <c r="B1646">
        <v>4613.1400000000003</v>
      </c>
      <c r="C1646">
        <v>4508.78</v>
      </c>
      <c r="D1646">
        <v>4508.5</v>
      </c>
      <c r="E1646">
        <v>4410.76</v>
      </c>
      <c r="F1646">
        <v>224.637</v>
      </c>
      <c r="G1646">
        <v>338.78</v>
      </c>
      <c r="H1646">
        <v>114.29</v>
      </c>
      <c r="I1646">
        <v>68.996499999999997</v>
      </c>
      <c r="J1646">
        <v>126.26300000000001</v>
      </c>
      <c r="K1646">
        <v>3824.39</v>
      </c>
      <c r="L1646">
        <v>0.152083</v>
      </c>
      <c r="M1646">
        <v>0.83588099999999999</v>
      </c>
      <c r="N1646">
        <v>0</v>
      </c>
      <c r="O1646" t="s">
        <v>42</v>
      </c>
    </row>
    <row r="1647" spans="1:15" x14ac:dyDescent="0.25">
      <c r="A1647" t="s">
        <v>159</v>
      </c>
      <c r="B1647">
        <v>4624.84</v>
      </c>
      <c r="C1647">
        <v>4527.2299999999996</v>
      </c>
      <c r="D1647">
        <v>4526.9399999999996</v>
      </c>
      <c r="E1647">
        <v>4427.03</v>
      </c>
      <c r="F1647">
        <v>223.90799999999999</v>
      </c>
      <c r="G1647">
        <v>337.87299999999999</v>
      </c>
      <c r="H1647">
        <v>113.447</v>
      </c>
      <c r="I1647">
        <v>69.062399999999997</v>
      </c>
      <c r="J1647">
        <v>126.152</v>
      </c>
      <c r="K1647">
        <v>3842.28</v>
      </c>
      <c r="L1647">
        <v>0.15306500000000001</v>
      </c>
      <c r="M1647">
        <v>0.83705200000000002</v>
      </c>
      <c r="N1647">
        <v>0</v>
      </c>
      <c r="O1647" t="s">
        <v>42</v>
      </c>
    </row>
    <row r="1648" spans="1:15" x14ac:dyDescent="0.25">
      <c r="A1648" t="s">
        <v>159</v>
      </c>
      <c r="B1648">
        <v>4597.71</v>
      </c>
      <c r="C1648">
        <v>4489.9799999999996</v>
      </c>
      <c r="D1648">
        <v>4489.71</v>
      </c>
      <c r="E1648">
        <v>4390.6099999999997</v>
      </c>
      <c r="F1648">
        <v>225.82599999999999</v>
      </c>
      <c r="G1648">
        <v>335.66300000000001</v>
      </c>
      <c r="H1648">
        <v>112.83</v>
      </c>
      <c r="I1648">
        <v>68.378399999999999</v>
      </c>
      <c r="J1648">
        <v>125.38200000000001</v>
      </c>
      <c r="K1648">
        <v>3806.2</v>
      </c>
      <c r="L1648">
        <v>0.17321800000000001</v>
      </c>
      <c r="M1648">
        <v>0.83691000000000004</v>
      </c>
      <c r="N1648">
        <v>0</v>
      </c>
      <c r="O1648" t="s">
        <v>42</v>
      </c>
    </row>
    <row r="1649" spans="1:15" x14ac:dyDescent="0.25">
      <c r="A1649" t="s">
        <v>159</v>
      </c>
      <c r="B1649">
        <v>4667.6499999999996</v>
      </c>
      <c r="C1649">
        <v>4566.13</v>
      </c>
      <c r="D1649">
        <v>4565.83</v>
      </c>
      <c r="E1649">
        <v>4463.47</v>
      </c>
      <c r="F1649">
        <v>227.548</v>
      </c>
      <c r="G1649">
        <v>341.34399999999999</v>
      </c>
      <c r="H1649">
        <v>114.25700000000001</v>
      </c>
      <c r="I1649">
        <v>70.093400000000003</v>
      </c>
      <c r="J1649">
        <v>127.64</v>
      </c>
      <c r="K1649">
        <v>3871.3</v>
      </c>
      <c r="L1649">
        <v>0.17847099999999999</v>
      </c>
      <c r="M1649">
        <v>0.83702799999999999</v>
      </c>
      <c r="N1649">
        <v>0</v>
      </c>
      <c r="O1649" t="s">
        <v>42</v>
      </c>
    </row>
    <row r="1650" spans="1:15" x14ac:dyDescent="0.25">
      <c r="A1650" t="s">
        <v>159</v>
      </c>
      <c r="B1650">
        <v>4644.4799999999996</v>
      </c>
      <c r="C1650">
        <v>4547.17</v>
      </c>
      <c r="D1650">
        <v>4546.87</v>
      </c>
      <c r="E1650">
        <v>4446.22</v>
      </c>
      <c r="F1650">
        <v>224.988</v>
      </c>
      <c r="G1650">
        <v>337.66399999999999</v>
      </c>
      <c r="H1650">
        <v>113.31100000000001</v>
      </c>
      <c r="I1650">
        <v>68.879800000000003</v>
      </c>
      <c r="J1650">
        <v>126.316</v>
      </c>
      <c r="K1650">
        <v>3860.33</v>
      </c>
      <c r="L1650">
        <v>0.178455</v>
      </c>
      <c r="M1650">
        <v>0.86658900000000005</v>
      </c>
      <c r="N1650">
        <v>0</v>
      </c>
      <c r="O1650" t="s">
        <v>42</v>
      </c>
    </row>
    <row r="1651" spans="1:15" x14ac:dyDescent="0.25">
      <c r="A1651" t="s">
        <v>159</v>
      </c>
      <c r="B1651">
        <v>4629.1000000000004</v>
      </c>
      <c r="C1651">
        <v>4523.97</v>
      </c>
      <c r="D1651">
        <v>4523.68</v>
      </c>
      <c r="E1651">
        <v>4422.72</v>
      </c>
      <c r="F1651">
        <v>225.90199999999999</v>
      </c>
      <c r="G1651">
        <v>339.392</v>
      </c>
      <c r="H1651">
        <v>113.242</v>
      </c>
      <c r="I1651">
        <v>69.735500000000002</v>
      </c>
      <c r="J1651">
        <v>127.361</v>
      </c>
      <c r="K1651">
        <v>3834.4</v>
      </c>
      <c r="L1651">
        <v>0.16415299999999999</v>
      </c>
      <c r="M1651">
        <v>0.83703799999999995</v>
      </c>
      <c r="N1651">
        <v>0</v>
      </c>
      <c r="O1651" t="s">
        <v>42</v>
      </c>
    </row>
    <row r="1652" spans="1:15" x14ac:dyDescent="0.25">
      <c r="A1652" t="s">
        <v>159</v>
      </c>
      <c r="B1652">
        <v>4600.66</v>
      </c>
      <c r="C1652">
        <v>4492.21</v>
      </c>
      <c r="D1652">
        <v>4491.93</v>
      </c>
      <c r="E1652">
        <v>4392.46</v>
      </c>
      <c r="F1652">
        <v>226.24799999999999</v>
      </c>
      <c r="G1652">
        <v>336.93599999999998</v>
      </c>
      <c r="H1652">
        <v>112.608</v>
      </c>
      <c r="I1652">
        <v>69.096299999999999</v>
      </c>
      <c r="J1652">
        <v>126.14400000000001</v>
      </c>
      <c r="K1652">
        <v>3806.43</v>
      </c>
      <c r="L1652">
        <v>0.178456</v>
      </c>
      <c r="M1652">
        <v>0.83696899999999996</v>
      </c>
      <c r="N1652">
        <v>0</v>
      </c>
      <c r="O1652" t="s">
        <v>42</v>
      </c>
    </row>
    <row r="1653" spans="1:15" x14ac:dyDescent="0.25">
      <c r="A1653" t="s">
        <v>159</v>
      </c>
      <c r="B1653">
        <v>4682.82</v>
      </c>
      <c r="C1653">
        <v>4574.57</v>
      </c>
      <c r="D1653">
        <v>4574.26</v>
      </c>
      <c r="E1653">
        <v>4470.91</v>
      </c>
      <c r="F1653">
        <v>227.43</v>
      </c>
      <c r="G1653">
        <v>339.096</v>
      </c>
      <c r="H1653">
        <v>113.72</v>
      </c>
      <c r="I1653">
        <v>69.248999999999995</v>
      </c>
      <c r="J1653">
        <v>126.843</v>
      </c>
      <c r="K1653">
        <v>3881.35</v>
      </c>
      <c r="L1653">
        <v>0.14840900000000001</v>
      </c>
      <c r="M1653">
        <v>0.83704299999999998</v>
      </c>
      <c r="N1653">
        <v>0</v>
      </c>
      <c r="O1653" t="s">
        <v>42</v>
      </c>
    </row>
    <row r="1654" spans="1:15" x14ac:dyDescent="0.25">
      <c r="A1654" t="s">
        <v>159</v>
      </c>
      <c r="B1654">
        <v>4722.17</v>
      </c>
      <c r="C1654">
        <v>4613.63</v>
      </c>
      <c r="D1654">
        <v>4613.32</v>
      </c>
      <c r="E1654">
        <v>4510.6899999999996</v>
      </c>
      <c r="F1654">
        <v>233.084</v>
      </c>
      <c r="G1654">
        <v>345.56400000000002</v>
      </c>
      <c r="H1654">
        <v>116.398</v>
      </c>
      <c r="I1654">
        <v>70.921400000000006</v>
      </c>
      <c r="J1654">
        <v>128.87799999999999</v>
      </c>
      <c r="K1654">
        <v>3908.71</v>
      </c>
      <c r="L1654">
        <v>0.15465799999999999</v>
      </c>
      <c r="M1654">
        <v>0.83637600000000001</v>
      </c>
      <c r="N1654">
        <v>0</v>
      </c>
      <c r="O1654" t="s">
        <v>42</v>
      </c>
    </row>
    <row r="1655" spans="1:15" x14ac:dyDescent="0.25">
      <c r="A1655" t="s">
        <v>159</v>
      </c>
      <c r="B1655">
        <v>4666.3900000000003</v>
      </c>
      <c r="C1655">
        <v>4560.99</v>
      </c>
      <c r="D1655">
        <v>4560.7</v>
      </c>
      <c r="E1655">
        <v>4459.6499999999996</v>
      </c>
      <c r="F1655">
        <v>227.79900000000001</v>
      </c>
      <c r="G1655">
        <v>339.892</v>
      </c>
      <c r="H1655">
        <v>114.688</v>
      </c>
      <c r="I1655">
        <v>68.950400000000002</v>
      </c>
      <c r="J1655">
        <v>126.78</v>
      </c>
      <c r="K1655">
        <v>3868.9</v>
      </c>
      <c r="L1655">
        <v>0.15936</v>
      </c>
      <c r="M1655">
        <v>0.83688799999999997</v>
      </c>
      <c r="N1655">
        <v>0</v>
      </c>
      <c r="O1655" t="s">
        <v>42</v>
      </c>
    </row>
    <row r="1656" spans="1:15" x14ac:dyDescent="0.25">
      <c r="A1656" t="s">
        <v>159</v>
      </c>
      <c r="B1656">
        <v>4641.25</v>
      </c>
      <c r="C1656">
        <v>4542.17</v>
      </c>
      <c r="D1656">
        <v>4541.8599999999997</v>
      </c>
      <c r="E1656">
        <v>4441.1899999999996</v>
      </c>
      <c r="F1656">
        <v>224.68299999999999</v>
      </c>
      <c r="G1656">
        <v>338.12099999999998</v>
      </c>
      <c r="H1656">
        <v>113.986</v>
      </c>
      <c r="I1656">
        <v>68.729500000000002</v>
      </c>
      <c r="J1656">
        <v>126.247</v>
      </c>
      <c r="K1656">
        <v>3855.38</v>
      </c>
      <c r="L1656">
        <v>0.17849200000000001</v>
      </c>
      <c r="M1656">
        <v>0.83705099999999999</v>
      </c>
      <c r="N1656">
        <v>0</v>
      </c>
      <c r="O1656" t="s">
        <v>42</v>
      </c>
    </row>
    <row r="1657" spans="1:15" x14ac:dyDescent="0.25">
      <c r="A1657" t="s">
        <v>159</v>
      </c>
      <c r="B1657">
        <v>4624.95</v>
      </c>
      <c r="C1657">
        <v>4519.68</v>
      </c>
      <c r="D1657">
        <v>4519.41</v>
      </c>
      <c r="E1657">
        <v>4419.79</v>
      </c>
      <c r="F1657">
        <v>226.05600000000001</v>
      </c>
      <c r="G1657">
        <v>337.767</v>
      </c>
      <c r="H1657">
        <v>113.43300000000001</v>
      </c>
      <c r="I1657">
        <v>68.878200000000007</v>
      </c>
      <c r="J1657">
        <v>126.123</v>
      </c>
      <c r="K1657">
        <v>3832.97</v>
      </c>
      <c r="L1657">
        <v>0.178479</v>
      </c>
      <c r="M1657">
        <v>0.839839</v>
      </c>
      <c r="N1657">
        <v>0</v>
      </c>
      <c r="O1657" t="s">
        <v>42</v>
      </c>
    </row>
    <row r="1658" spans="1:15" x14ac:dyDescent="0.25">
      <c r="A1658" t="s">
        <v>159</v>
      </c>
      <c r="B1658">
        <v>4687.53</v>
      </c>
      <c r="C1658">
        <v>4582.55</v>
      </c>
      <c r="D1658">
        <v>4582.26</v>
      </c>
      <c r="E1658">
        <v>4481.1400000000003</v>
      </c>
      <c r="F1658">
        <v>227.84800000000001</v>
      </c>
      <c r="G1658">
        <v>344.98899999999998</v>
      </c>
      <c r="H1658">
        <v>115.93300000000001</v>
      </c>
      <c r="I1658">
        <v>71.063000000000002</v>
      </c>
      <c r="J1658">
        <v>128.63</v>
      </c>
      <c r="K1658">
        <v>3885.04</v>
      </c>
      <c r="L1658">
        <v>0.14971899999999999</v>
      </c>
      <c r="M1658">
        <v>0.83297200000000005</v>
      </c>
      <c r="N1658">
        <v>0</v>
      </c>
      <c r="O1658" t="s">
        <v>42</v>
      </c>
    </row>
    <row r="1659" spans="1:15" x14ac:dyDescent="0.25">
      <c r="A1659" t="s">
        <v>159</v>
      </c>
      <c r="B1659">
        <v>4643.99</v>
      </c>
      <c r="C1659">
        <v>4542.1400000000003</v>
      </c>
      <c r="D1659">
        <v>4541.8500000000004</v>
      </c>
      <c r="E1659">
        <v>4441.6099999999997</v>
      </c>
      <c r="F1659">
        <v>226.95599999999999</v>
      </c>
      <c r="G1659">
        <v>338.18700000000001</v>
      </c>
      <c r="H1659">
        <v>113.657</v>
      </c>
      <c r="I1659">
        <v>68.865399999999994</v>
      </c>
      <c r="J1659">
        <v>126.53</v>
      </c>
      <c r="K1659">
        <v>3853.45</v>
      </c>
      <c r="L1659">
        <v>0.17849699999999999</v>
      </c>
      <c r="M1659">
        <v>0.83702299999999996</v>
      </c>
      <c r="N1659">
        <v>0</v>
      </c>
      <c r="O1659" t="s">
        <v>42</v>
      </c>
    </row>
    <row r="1660" spans="1:15" x14ac:dyDescent="0.25">
      <c r="A1660" t="s">
        <v>159</v>
      </c>
      <c r="B1660">
        <v>4665.2299999999996</v>
      </c>
      <c r="C1660">
        <v>4564.1400000000003</v>
      </c>
      <c r="D1660">
        <v>4563.8599999999997</v>
      </c>
      <c r="E1660">
        <v>4463.7700000000004</v>
      </c>
      <c r="F1660">
        <v>226.995</v>
      </c>
      <c r="G1660">
        <v>341.53500000000003</v>
      </c>
      <c r="H1660">
        <v>115.143</v>
      </c>
      <c r="I1660">
        <v>69.790899999999993</v>
      </c>
      <c r="J1660">
        <v>127.33799999999999</v>
      </c>
      <c r="K1660">
        <v>3872.07</v>
      </c>
      <c r="L1660">
        <v>0.154276</v>
      </c>
      <c r="M1660">
        <v>0.83704299999999998</v>
      </c>
      <c r="N1660">
        <v>0</v>
      </c>
      <c r="O1660" t="s">
        <v>42</v>
      </c>
    </row>
    <row r="1661" spans="1:15" x14ac:dyDescent="0.25">
      <c r="A1661" t="s">
        <v>159</v>
      </c>
      <c r="B1661">
        <v>4647.59</v>
      </c>
      <c r="C1661">
        <v>4542.97</v>
      </c>
      <c r="D1661">
        <v>4542.66</v>
      </c>
      <c r="E1661">
        <v>4441.18</v>
      </c>
      <c r="F1661">
        <v>228.197</v>
      </c>
      <c r="G1661">
        <v>336.88499999999999</v>
      </c>
      <c r="H1661">
        <v>113.503</v>
      </c>
      <c r="I1661">
        <v>68.253399999999999</v>
      </c>
      <c r="J1661">
        <v>125.887</v>
      </c>
      <c r="K1661">
        <v>3853.13</v>
      </c>
      <c r="L1661">
        <v>0.15800900000000001</v>
      </c>
      <c r="M1661">
        <v>0.83681099999999997</v>
      </c>
      <c r="N1661">
        <v>0</v>
      </c>
      <c r="O1661" t="s">
        <v>42</v>
      </c>
    </row>
    <row r="1662" spans="1:15" x14ac:dyDescent="0.25">
      <c r="A1662" t="s">
        <v>159</v>
      </c>
      <c r="B1662">
        <v>4641.7</v>
      </c>
      <c r="C1662">
        <v>4543.7700000000004</v>
      </c>
      <c r="D1662">
        <v>4543.49</v>
      </c>
      <c r="E1662">
        <v>4443.43</v>
      </c>
      <c r="F1662">
        <v>227.87799999999999</v>
      </c>
      <c r="G1662">
        <v>339.24</v>
      </c>
      <c r="H1662">
        <v>114.66800000000001</v>
      </c>
      <c r="I1662">
        <v>68.758499999999998</v>
      </c>
      <c r="J1662">
        <v>126.416</v>
      </c>
      <c r="K1662">
        <v>3853.23</v>
      </c>
      <c r="L1662">
        <v>0.15401000000000001</v>
      </c>
      <c r="M1662">
        <v>0.836947</v>
      </c>
      <c r="N1662">
        <v>0</v>
      </c>
      <c r="O1662" t="s">
        <v>42</v>
      </c>
    </row>
    <row r="1663" spans="1:15" x14ac:dyDescent="0.25">
      <c r="A1663" t="s">
        <v>159</v>
      </c>
      <c r="B1663">
        <v>4690.24</v>
      </c>
      <c r="C1663">
        <v>4581.91</v>
      </c>
      <c r="D1663">
        <v>4581.62</v>
      </c>
      <c r="E1663">
        <v>4478.54</v>
      </c>
      <c r="F1663">
        <v>230.20500000000001</v>
      </c>
      <c r="G1663">
        <v>341.226</v>
      </c>
      <c r="H1663">
        <v>114.499</v>
      </c>
      <c r="I1663">
        <v>70.050200000000004</v>
      </c>
      <c r="J1663">
        <v>127.15900000000001</v>
      </c>
      <c r="K1663">
        <v>3883.83</v>
      </c>
      <c r="L1663">
        <v>0.16191700000000001</v>
      </c>
      <c r="M1663">
        <v>0.83699000000000001</v>
      </c>
      <c r="N1663">
        <v>0</v>
      </c>
      <c r="O1663" t="s">
        <v>42</v>
      </c>
    </row>
    <row r="1664" spans="1:15" x14ac:dyDescent="0.25">
      <c r="A1664" t="s">
        <v>159</v>
      </c>
      <c r="B1664">
        <v>4655.99</v>
      </c>
      <c r="C1664">
        <v>4550.9799999999996</v>
      </c>
      <c r="D1664">
        <v>4550.71</v>
      </c>
      <c r="E1664">
        <v>4450.92</v>
      </c>
      <c r="F1664">
        <v>226.53800000000001</v>
      </c>
      <c r="G1664">
        <v>338.86799999999999</v>
      </c>
      <c r="H1664">
        <v>113.467</v>
      </c>
      <c r="I1664">
        <v>69.279399999999995</v>
      </c>
      <c r="J1664">
        <v>126.858</v>
      </c>
      <c r="K1664">
        <v>3862.71</v>
      </c>
      <c r="L1664">
        <v>0.149671</v>
      </c>
      <c r="M1664">
        <v>0.83703700000000003</v>
      </c>
      <c r="N1664">
        <v>0</v>
      </c>
      <c r="O1664" t="s">
        <v>42</v>
      </c>
    </row>
    <row r="1665" spans="1:25" x14ac:dyDescent="0.25">
      <c r="A1665" t="s">
        <v>159</v>
      </c>
      <c r="B1665">
        <v>4673</v>
      </c>
      <c r="C1665">
        <v>4568.32</v>
      </c>
      <c r="D1665">
        <v>4568.04</v>
      </c>
      <c r="E1665">
        <v>4468.59</v>
      </c>
      <c r="F1665">
        <v>226.434</v>
      </c>
      <c r="G1665">
        <v>342.928</v>
      </c>
      <c r="H1665">
        <v>115.813</v>
      </c>
      <c r="I1665">
        <v>70.221599999999995</v>
      </c>
      <c r="J1665">
        <v>127.7</v>
      </c>
      <c r="K1665">
        <v>3876.12</v>
      </c>
      <c r="L1665">
        <v>0.16283500000000001</v>
      </c>
      <c r="M1665">
        <v>0.83684000000000003</v>
      </c>
      <c r="N1665">
        <v>0</v>
      </c>
      <c r="O1665" t="s">
        <v>42</v>
      </c>
    </row>
    <row r="1666" spans="1:25" x14ac:dyDescent="0.25">
      <c r="A1666" t="s">
        <v>159</v>
      </c>
      <c r="B1666">
        <v>4680.62</v>
      </c>
      <c r="C1666">
        <v>4577.17</v>
      </c>
      <c r="D1666">
        <v>4576.88</v>
      </c>
      <c r="E1666">
        <v>4475.74</v>
      </c>
      <c r="F1666">
        <v>229.3</v>
      </c>
      <c r="G1666">
        <v>344.68900000000002</v>
      </c>
      <c r="H1666">
        <v>115.68300000000001</v>
      </c>
      <c r="I1666">
        <v>71.018299999999996</v>
      </c>
      <c r="J1666">
        <v>128.62</v>
      </c>
      <c r="K1666">
        <v>3878.34</v>
      </c>
      <c r="L1666">
        <v>0.16905100000000001</v>
      </c>
      <c r="M1666">
        <v>0.86886600000000003</v>
      </c>
      <c r="N1666">
        <v>0</v>
      </c>
      <c r="O1666" t="s">
        <v>42</v>
      </c>
    </row>
    <row r="1667" spans="1:25" x14ac:dyDescent="0.25">
      <c r="A1667" t="s">
        <v>159</v>
      </c>
      <c r="B1667">
        <v>4653.59</v>
      </c>
      <c r="C1667">
        <v>4537.8100000000004</v>
      </c>
      <c r="D1667">
        <v>4537.54</v>
      </c>
      <c r="E1667">
        <v>4438.58</v>
      </c>
      <c r="F1667">
        <v>225.65799999999999</v>
      </c>
      <c r="G1667">
        <v>340.589</v>
      </c>
      <c r="H1667">
        <v>115.30500000000001</v>
      </c>
      <c r="I1667">
        <v>69.332700000000003</v>
      </c>
      <c r="J1667">
        <v>126.574</v>
      </c>
      <c r="K1667">
        <v>3849.08</v>
      </c>
      <c r="L1667">
        <v>0.147397</v>
      </c>
      <c r="M1667">
        <v>0.83667100000000005</v>
      </c>
      <c r="N1667">
        <v>0</v>
      </c>
      <c r="O1667" t="s">
        <v>42</v>
      </c>
    </row>
    <row r="1668" spans="1:25" x14ac:dyDescent="0.25">
      <c r="A1668" t="s">
        <v>159</v>
      </c>
      <c r="B1668">
        <v>4623.91</v>
      </c>
      <c r="C1668">
        <v>4524.91</v>
      </c>
      <c r="D1668">
        <v>4524.6400000000003</v>
      </c>
      <c r="E1668">
        <v>4426.07</v>
      </c>
      <c r="F1668">
        <v>224.965</v>
      </c>
      <c r="G1668">
        <v>340.43099999999998</v>
      </c>
      <c r="H1668">
        <v>113.82</v>
      </c>
      <c r="I1668">
        <v>70.211699999999993</v>
      </c>
      <c r="J1668">
        <v>127.08</v>
      </c>
      <c r="K1668">
        <v>3837.57</v>
      </c>
      <c r="L1668">
        <v>0.14757899999999999</v>
      </c>
      <c r="M1668">
        <v>0.83587400000000001</v>
      </c>
      <c r="N1668">
        <v>0</v>
      </c>
      <c r="O1668" t="s">
        <v>42</v>
      </c>
    </row>
    <row r="1669" spans="1:25" x14ac:dyDescent="0.25">
      <c r="A1669" t="s">
        <v>159</v>
      </c>
      <c r="B1669">
        <v>4621.26</v>
      </c>
      <c r="C1669">
        <v>4516.26</v>
      </c>
      <c r="D1669">
        <v>4515.9799999999996</v>
      </c>
      <c r="E1669">
        <v>4416.74</v>
      </c>
      <c r="F1669">
        <v>224.3</v>
      </c>
      <c r="G1669">
        <v>336.54399999999998</v>
      </c>
      <c r="H1669">
        <v>113.81</v>
      </c>
      <c r="I1669">
        <v>68.2042</v>
      </c>
      <c r="J1669">
        <v>125.173</v>
      </c>
      <c r="K1669">
        <v>3832.93</v>
      </c>
      <c r="L1669">
        <v>0.164632</v>
      </c>
      <c r="M1669">
        <v>0.83696400000000004</v>
      </c>
      <c r="N1669">
        <v>0</v>
      </c>
      <c r="O1669" t="s">
        <v>42</v>
      </c>
    </row>
    <row r="1670" spans="1:25" x14ac:dyDescent="0.25">
      <c r="A1670" t="s">
        <v>159</v>
      </c>
      <c r="B1670">
        <v>4702.2299999999996</v>
      </c>
      <c r="C1670">
        <v>4594.92</v>
      </c>
      <c r="D1670">
        <v>4594.6400000000003</v>
      </c>
      <c r="E1670">
        <v>4492.6499999999996</v>
      </c>
      <c r="F1670">
        <v>226.94800000000001</v>
      </c>
      <c r="G1670">
        <v>342.93099999999998</v>
      </c>
      <c r="H1670">
        <v>115.599</v>
      </c>
      <c r="I1670">
        <v>70.046000000000006</v>
      </c>
      <c r="J1670">
        <v>127.78100000000001</v>
      </c>
      <c r="K1670">
        <v>3899.47</v>
      </c>
      <c r="L1670">
        <v>0.154532</v>
      </c>
      <c r="M1670">
        <v>0.83697600000000005</v>
      </c>
      <c r="N1670">
        <v>0</v>
      </c>
      <c r="O1670" t="s">
        <v>42</v>
      </c>
    </row>
    <row r="1671" spans="1:25" x14ac:dyDescent="0.25">
      <c r="A1671" t="s">
        <v>159</v>
      </c>
      <c r="B1671">
        <v>4595.87</v>
      </c>
      <c r="C1671">
        <v>4493.1499999999996</v>
      </c>
      <c r="D1671">
        <v>4492.8900000000003</v>
      </c>
      <c r="E1671">
        <v>4396.33</v>
      </c>
      <c r="F1671">
        <v>222.011</v>
      </c>
      <c r="G1671">
        <v>335.58300000000003</v>
      </c>
      <c r="H1671">
        <v>112.512</v>
      </c>
      <c r="I1671">
        <v>68.435199999999995</v>
      </c>
      <c r="J1671">
        <v>125.48099999999999</v>
      </c>
      <c r="K1671">
        <v>3815.78</v>
      </c>
      <c r="L1671">
        <v>0.15782399999999999</v>
      </c>
      <c r="M1671">
        <v>0.834233</v>
      </c>
      <c r="N1671">
        <v>0</v>
      </c>
      <c r="O1671" t="s">
        <v>42</v>
      </c>
    </row>
    <row r="1672" spans="1:25" x14ac:dyDescent="0.25">
      <c r="A1672" t="s">
        <v>159</v>
      </c>
      <c r="B1672">
        <v>4631.74</v>
      </c>
      <c r="C1672">
        <v>4525.1899999999996</v>
      </c>
      <c r="D1672">
        <v>4524.91</v>
      </c>
      <c r="E1672">
        <v>4424.8599999999997</v>
      </c>
      <c r="F1672">
        <v>226.411</v>
      </c>
      <c r="G1672">
        <v>340.55799999999999</v>
      </c>
      <c r="H1672">
        <v>114.181</v>
      </c>
      <c r="I1672">
        <v>70.047499999999999</v>
      </c>
      <c r="J1672">
        <v>127.13800000000001</v>
      </c>
      <c r="K1672">
        <v>3834.78</v>
      </c>
      <c r="L1672">
        <v>0.14721400000000001</v>
      </c>
      <c r="M1672">
        <v>0.86599499999999996</v>
      </c>
      <c r="N1672">
        <v>0</v>
      </c>
      <c r="O1672" t="s">
        <v>42</v>
      </c>
    </row>
    <row r="1673" spans="1:25" x14ac:dyDescent="0.25">
      <c r="A1673" t="s">
        <v>159</v>
      </c>
      <c r="B1673">
        <v>4652.29</v>
      </c>
      <c r="C1673">
        <v>4550.7299999999996</v>
      </c>
      <c r="D1673">
        <v>4550.46</v>
      </c>
      <c r="E1673">
        <v>4450.04</v>
      </c>
      <c r="F1673">
        <v>227.11500000000001</v>
      </c>
      <c r="G1673">
        <v>339.88099999999997</v>
      </c>
      <c r="H1673">
        <v>114.489</v>
      </c>
      <c r="I1673">
        <v>69.119299999999996</v>
      </c>
      <c r="J1673">
        <v>126.782</v>
      </c>
      <c r="K1673">
        <v>3860.07</v>
      </c>
      <c r="L1673">
        <v>0.178456</v>
      </c>
      <c r="M1673">
        <v>0.83700399999999997</v>
      </c>
      <c r="N1673">
        <v>0</v>
      </c>
      <c r="O1673" t="s">
        <v>42</v>
      </c>
    </row>
    <row r="1674" spans="1:25" x14ac:dyDescent="0.25">
      <c r="A1674" t="s">
        <v>159</v>
      </c>
      <c r="B1674">
        <v>4605.16</v>
      </c>
      <c r="C1674">
        <v>4500.72</v>
      </c>
      <c r="D1674">
        <v>4500.4399999999996</v>
      </c>
      <c r="E1674">
        <v>4399.95</v>
      </c>
      <c r="F1674">
        <v>225.017</v>
      </c>
      <c r="G1674">
        <v>335.17899999999997</v>
      </c>
      <c r="H1674">
        <v>112.38200000000001</v>
      </c>
      <c r="I1674">
        <v>68.380399999999995</v>
      </c>
      <c r="J1674">
        <v>125.218</v>
      </c>
      <c r="K1674">
        <v>3816.75</v>
      </c>
      <c r="L1674">
        <v>0.178454</v>
      </c>
      <c r="M1674">
        <v>0.83684099999999995</v>
      </c>
      <c r="N1674">
        <v>0</v>
      </c>
      <c r="O1674" t="s">
        <v>42</v>
      </c>
    </row>
    <row r="1675" spans="1:25" x14ac:dyDescent="0.25">
      <c r="A1675" t="s">
        <v>159</v>
      </c>
      <c r="B1675">
        <v>4664.04</v>
      </c>
      <c r="C1675">
        <v>4560.01</v>
      </c>
      <c r="D1675">
        <v>4559.72</v>
      </c>
      <c r="E1675">
        <v>4458.18</v>
      </c>
      <c r="F1675">
        <v>227.16900000000001</v>
      </c>
      <c r="G1675">
        <v>342.20800000000003</v>
      </c>
      <c r="H1675">
        <v>114.953</v>
      </c>
      <c r="I1675">
        <v>70.3977</v>
      </c>
      <c r="J1675">
        <v>127.622</v>
      </c>
      <c r="K1675">
        <v>3865.45</v>
      </c>
      <c r="L1675">
        <v>0.13825799999999999</v>
      </c>
      <c r="M1675">
        <v>0.83573900000000001</v>
      </c>
      <c r="N1675">
        <v>0</v>
      </c>
      <c r="O1675" t="s">
        <v>42</v>
      </c>
    </row>
    <row r="1676" spans="1:25" x14ac:dyDescent="0.25">
      <c r="A1676" t="s">
        <v>159</v>
      </c>
      <c r="B1676">
        <v>4655.8</v>
      </c>
      <c r="C1676">
        <v>4548.5200000000004</v>
      </c>
      <c r="D1676">
        <v>4548.2299999999996</v>
      </c>
      <c r="E1676">
        <v>4445.8999999999996</v>
      </c>
      <c r="F1676">
        <v>226.93899999999999</v>
      </c>
      <c r="G1676">
        <v>337.815</v>
      </c>
      <c r="H1676">
        <v>113.458</v>
      </c>
      <c r="I1676">
        <v>68.758300000000006</v>
      </c>
      <c r="J1676">
        <v>126.343</v>
      </c>
      <c r="K1676">
        <v>3858.21</v>
      </c>
      <c r="L1676">
        <v>0.16217699999999999</v>
      </c>
      <c r="M1676">
        <v>0.83704100000000004</v>
      </c>
      <c r="N1676">
        <v>0</v>
      </c>
      <c r="O1676" t="s">
        <v>42</v>
      </c>
    </row>
    <row r="1677" spans="1:25" x14ac:dyDescent="0.25">
      <c r="A1677" t="s">
        <v>159</v>
      </c>
      <c r="B1677">
        <v>4617.1899999999996</v>
      </c>
      <c r="C1677">
        <v>4517.7700000000004</v>
      </c>
      <c r="D1677">
        <v>4517.49</v>
      </c>
      <c r="E1677">
        <v>4417.6099999999997</v>
      </c>
      <c r="F1677">
        <v>224.648</v>
      </c>
      <c r="G1677">
        <v>338.50799999999998</v>
      </c>
      <c r="H1677">
        <v>113.354</v>
      </c>
      <c r="I1677">
        <v>69.164699999999996</v>
      </c>
      <c r="J1677">
        <v>126.506</v>
      </c>
      <c r="K1677">
        <v>3831.31</v>
      </c>
      <c r="L1677">
        <v>0.17846400000000001</v>
      </c>
      <c r="M1677">
        <v>0.83698799999999995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4664.46</v>
      </c>
      <c r="C1678">
        <v>4564.03</v>
      </c>
      <c r="D1678">
        <v>4563.74</v>
      </c>
      <c r="E1678">
        <v>4461.1899999999996</v>
      </c>
      <c r="F1678">
        <v>229.833</v>
      </c>
      <c r="G1678">
        <v>337.76600000000002</v>
      </c>
      <c r="H1678">
        <v>114.32299999999999</v>
      </c>
      <c r="I1678">
        <v>68.079899999999995</v>
      </c>
      <c r="J1678">
        <v>125.724</v>
      </c>
      <c r="K1678">
        <v>3870.3</v>
      </c>
      <c r="L1678">
        <v>0.15270900000000001</v>
      </c>
      <c r="M1678">
        <v>0.83597699999999997</v>
      </c>
      <c r="N1678">
        <v>0</v>
      </c>
      <c r="O1678" t="s">
        <v>42</v>
      </c>
    </row>
    <row r="1679" spans="1:25" x14ac:dyDescent="0.25">
      <c r="A1679" t="s">
        <v>159</v>
      </c>
      <c r="B1679">
        <v>4678.43</v>
      </c>
      <c r="C1679">
        <v>4570.41</v>
      </c>
      <c r="D1679">
        <v>4570.12</v>
      </c>
      <c r="E1679">
        <v>4467.8599999999997</v>
      </c>
      <c r="F1679">
        <v>226.946</v>
      </c>
      <c r="G1679">
        <v>344.78399999999999</v>
      </c>
      <c r="H1679">
        <v>114.29600000000001</v>
      </c>
      <c r="I1679">
        <v>71.729900000000001</v>
      </c>
      <c r="J1679">
        <v>129.261</v>
      </c>
      <c r="K1679">
        <v>3872.92</v>
      </c>
      <c r="L1679">
        <v>0.14714099999999999</v>
      </c>
      <c r="M1679">
        <v>0.83985100000000001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4695.42</v>
      </c>
      <c r="C1680">
        <v>4589.04</v>
      </c>
      <c r="D1680">
        <v>4588.74</v>
      </c>
      <c r="E1680">
        <v>4486.21</v>
      </c>
      <c r="F1680">
        <v>229.98599999999999</v>
      </c>
      <c r="G1680">
        <v>344.46</v>
      </c>
      <c r="H1680">
        <v>115.33199999999999</v>
      </c>
      <c r="I1680">
        <v>70.641900000000007</v>
      </c>
      <c r="J1680">
        <v>128.94499999999999</v>
      </c>
      <c r="K1680">
        <v>3888.8</v>
      </c>
      <c r="L1680">
        <v>0.178455</v>
      </c>
      <c r="M1680">
        <v>0.86565999999999999</v>
      </c>
      <c r="N1680">
        <v>0</v>
      </c>
      <c r="O1680" t="s">
        <v>42</v>
      </c>
      <c r="R1680">
        <f>AVERAGE(B1631:B1680)</f>
        <v>4651.2074000000002</v>
      </c>
      <c r="S1680">
        <f>AVERAGE(C1631:C1680)</f>
        <v>4547.4100000000017</v>
      </c>
      <c r="U1680">
        <f>_xlfn.VAR.P(B1631:B1680)</f>
        <v>783.49786723999898</v>
      </c>
      <c r="V1680">
        <f>_xlfn.VAR.P(C1631:C1680)</f>
        <v>735.66071599999987</v>
      </c>
      <c r="X1680">
        <f>1.96*SQRT(U1680)/50</f>
        <v>1.0972484507693196</v>
      </c>
      <c r="Y1680">
        <f>1.96*SQRT(V1680)/50</f>
        <v>1.0632241920847361</v>
      </c>
    </row>
    <row r="1681" spans="1:14" x14ac:dyDescent="0.25">
      <c r="A1681" t="s">
        <v>160</v>
      </c>
      <c r="B1681">
        <v>232772.2058</v>
      </c>
      <c r="C1681" t="s">
        <v>36</v>
      </c>
    </row>
    <row r="1682" spans="1:14" x14ac:dyDescent="0.25">
      <c r="A1682" t="s">
        <v>161</v>
      </c>
      <c r="B1682">
        <v>4611.04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0.149699</v>
      </c>
      <c r="L1682">
        <v>0.83704699999999999</v>
      </c>
      <c r="M1682">
        <v>0</v>
      </c>
      <c r="N1682" t="s">
        <v>42</v>
      </c>
    </row>
    <row r="1683" spans="1:14" x14ac:dyDescent="0.25">
      <c r="A1683" t="s">
        <v>161</v>
      </c>
      <c r="B1683">
        <v>4564.57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0.17847399999999999</v>
      </c>
      <c r="L1683">
        <v>0.83517200000000003</v>
      </c>
      <c r="M1683">
        <v>0</v>
      </c>
      <c r="N1683" t="s">
        <v>42</v>
      </c>
    </row>
    <row r="1684" spans="1:14" x14ac:dyDescent="0.25">
      <c r="A1684" t="s">
        <v>161</v>
      </c>
      <c r="B1684">
        <v>4524.41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0.14713000000000001</v>
      </c>
      <c r="L1684">
        <v>0.83606100000000005</v>
      </c>
      <c r="M1684">
        <v>0</v>
      </c>
      <c r="N1684" t="s">
        <v>42</v>
      </c>
    </row>
    <row r="1685" spans="1:14" x14ac:dyDescent="0.25">
      <c r="A1685" t="s">
        <v>161</v>
      </c>
      <c r="B1685">
        <v>4564.71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0.14727199999999999</v>
      </c>
      <c r="L1685">
        <v>0.83702500000000002</v>
      </c>
      <c r="M1685">
        <v>0</v>
      </c>
      <c r="N1685" t="s">
        <v>42</v>
      </c>
    </row>
    <row r="1686" spans="1:14" x14ac:dyDescent="0.25">
      <c r="A1686" t="s">
        <v>161</v>
      </c>
      <c r="B1686">
        <v>4556.32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0.15184300000000001</v>
      </c>
      <c r="L1686">
        <v>0.86788900000000002</v>
      </c>
      <c r="M1686">
        <v>0</v>
      </c>
      <c r="N1686" t="s">
        <v>42</v>
      </c>
    </row>
    <row r="1687" spans="1:14" x14ac:dyDescent="0.25">
      <c r="A1687" t="s">
        <v>161</v>
      </c>
      <c r="B1687">
        <v>4575.91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0.14716099999999999</v>
      </c>
      <c r="L1687">
        <v>0.83701899999999996</v>
      </c>
      <c r="M1687">
        <v>0</v>
      </c>
      <c r="N1687" t="s">
        <v>42</v>
      </c>
    </row>
    <row r="1688" spans="1:14" x14ac:dyDescent="0.25">
      <c r="A1688" t="s">
        <v>161</v>
      </c>
      <c r="B1688">
        <v>4547.6899999999996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0.178454</v>
      </c>
      <c r="L1688">
        <v>0.83303899999999997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4551.33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0.154469</v>
      </c>
      <c r="L1689">
        <v>0.83694599999999997</v>
      </c>
      <c r="M1689">
        <v>0</v>
      </c>
      <c r="N1689" t="s">
        <v>42</v>
      </c>
    </row>
    <row r="1690" spans="1:14" x14ac:dyDescent="0.25">
      <c r="A1690" t="s">
        <v>161</v>
      </c>
      <c r="B1690">
        <v>4568.22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0.154752</v>
      </c>
      <c r="L1690">
        <v>0.83702500000000002</v>
      </c>
      <c r="M1690">
        <v>0</v>
      </c>
      <c r="N1690" t="s">
        <v>42</v>
      </c>
    </row>
    <row r="1691" spans="1:14" x14ac:dyDescent="0.25">
      <c r="A1691" t="s">
        <v>161</v>
      </c>
      <c r="B1691">
        <v>4542.75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0.148448</v>
      </c>
      <c r="L1691">
        <v>0.84972099999999995</v>
      </c>
      <c r="M1691">
        <v>0</v>
      </c>
      <c r="N1691" t="s">
        <v>42</v>
      </c>
    </row>
    <row r="1692" spans="1:14" x14ac:dyDescent="0.25">
      <c r="A1692" t="s">
        <v>161</v>
      </c>
      <c r="B1692">
        <v>4598.3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0.15098900000000001</v>
      </c>
      <c r="L1692">
        <v>0.83433400000000002</v>
      </c>
      <c r="M1692">
        <v>0</v>
      </c>
      <c r="N1692" t="s">
        <v>42</v>
      </c>
    </row>
    <row r="1693" spans="1:14" x14ac:dyDescent="0.25">
      <c r="A1693" t="s">
        <v>161</v>
      </c>
      <c r="B1693">
        <v>4571.74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0.15180399999999999</v>
      </c>
      <c r="L1693">
        <v>0.83704400000000001</v>
      </c>
      <c r="M1693">
        <v>0</v>
      </c>
      <c r="N1693" t="s">
        <v>42</v>
      </c>
    </row>
    <row r="1694" spans="1:14" x14ac:dyDescent="0.25">
      <c r="A1694" t="s">
        <v>161</v>
      </c>
      <c r="B1694">
        <v>4582.17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0.178536</v>
      </c>
      <c r="L1694">
        <v>0.83682299999999998</v>
      </c>
      <c r="M1694">
        <v>0</v>
      </c>
      <c r="N1694" t="s">
        <v>42</v>
      </c>
    </row>
    <row r="1695" spans="1:14" x14ac:dyDescent="0.25">
      <c r="A1695" t="s">
        <v>161</v>
      </c>
      <c r="B1695">
        <v>4528.1000000000004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0.15037400000000001</v>
      </c>
      <c r="L1695">
        <v>0.83656900000000001</v>
      </c>
      <c r="M1695">
        <v>0</v>
      </c>
      <c r="N1695" t="s">
        <v>42</v>
      </c>
    </row>
    <row r="1696" spans="1:14" x14ac:dyDescent="0.25">
      <c r="A1696" t="s">
        <v>161</v>
      </c>
      <c r="B1696">
        <v>4574.6499999999996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0.14946699999999999</v>
      </c>
      <c r="L1696">
        <v>0.83704900000000004</v>
      </c>
      <c r="M1696">
        <v>0</v>
      </c>
      <c r="N1696" t="s">
        <v>42</v>
      </c>
    </row>
    <row r="1697" spans="1:14" x14ac:dyDescent="0.25">
      <c r="A1697" t="s">
        <v>161</v>
      </c>
      <c r="B1697">
        <v>4521.2299999999996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0.16491700000000001</v>
      </c>
      <c r="L1697">
        <v>0.83657499999999996</v>
      </c>
      <c r="M1697">
        <v>0</v>
      </c>
      <c r="N1697" t="s">
        <v>42</v>
      </c>
    </row>
    <row r="1698" spans="1:14" x14ac:dyDescent="0.25">
      <c r="A1698" t="s">
        <v>161</v>
      </c>
      <c r="B1698">
        <v>4518.4399999999996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0.16895299999999999</v>
      </c>
      <c r="L1698">
        <v>0.83703799999999995</v>
      </c>
      <c r="M1698">
        <v>0</v>
      </c>
      <c r="N1698" t="s">
        <v>42</v>
      </c>
    </row>
    <row r="1699" spans="1:14" x14ac:dyDescent="0.25">
      <c r="A1699" t="s">
        <v>161</v>
      </c>
      <c r="B1699">
        <v>4482.51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0.166487</v>
      </c>
      <c r="L1699">
        <v>0.83705200000000002</v>
      </c>
      <c r="M1699">
        <v>0</v>
      </c>
      <c r="N1699" t="s">
        <v>42</v>
      </c>
    </row>
    <row r="1700" spans="1:14" x14ac:dyDescent="0.25">
      <c r="A1700" t="s">
        <v>161</v>
      </c>
      <c r="B1700">
        <v>4512.6400000000003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0.151729</v>
      </c>
      <c r="L1700">
        <v>0.83621900000000005</v>
      </c>
      <c r="M1700">
        <v>0</v>
      </c>
      <c r="N1700" t="s">
        <v>42</v>
      </c>
    </row>
    <row r="1701" spans="1:14" x14ac:dyDescent="0.25">
      <c r="A1701" t="s">
        <v>161</v>
      </c>
      <c r="B1701">
        <v>4492.97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0.159417</v>
      </c>
      <c r="L1701">
        <v>0.83587500000000003</v>
      </c>
      <c r="M1701">
        <v>0</v>
      </c>
      <c r="N1701" t="s">
        <v>42</v>
      </c>
    </row>
    <row r="1702" spans="1:14" x14ac:dyDescent="0.25">
      <c r="A1702" t="s">
        <v>161</v>
      </c>
      <c r="B1702">
        <v>4510.57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0.17846799999999999</v>
      </c>
      <c r="L1702">
        <v>0.83699699999999999</v>
      </c>
      <c r="M1702">
        <v>0</v>
      </c>
      <c r="N1702" t="s">
        <v>42</v>
      </c>
    </row>
    <row r="1703" spans="1:14" x14ac:dyDescent="0.25">
      <c r="A1703" t="s">
        <v>161</v>
      </c>
      <c r="B1703">
        <v>4508.04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0.153174</v>
      </c>
      <c r="L1703">
        <v>0.83699000000000001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4512.79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0.17311399999999999</v>
      </c>
      <c r="L1704">
        <v>0.83948999999999996</v>
      </c>
      <c r="M1704">
        <v>0</v>
      </c>
      <c r="N1704" t="s">
        <v>42</v>
      </c>
    </row>
    <row r="1705" spans="1:14" x14ac:dyDescent="0.25">
      <c r="A1705" t="s">
        <v>161</v>
      </c>
      <c r="B1705">
        <v>4490.43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0.178456</v>
      </c>
      <c r="L1705">
        <v>0.83675200000000005</v>
      </c>
      <c r="M1705">
        <v>0</v>
      </c>
      <c r="N1705" t="s">
        <v>42</v>
      </c>
    </row>
    <row r="1706" spans="1:14" x14ac:dyDescent="0.25">
      <c r="A1706" t="s">
        <v>161</v>
      </c>
      <c r="B1706">
        <v>4537.3900000000003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0.147199</v>
      </c>
      <c r="L1706">
        <v>0.83544499999999999</v>
      </c>
      <c r="M1706">
        <v>0</v>
      </c>
      <c r="N1706" t="s">
        <v>42</v>
      </c>
    </row>
    <row r="1707" spans="1:14" x14ac:dyDescent="0.25">
      <c r="A1707" t="s">
        <v>161</v>
      </c>
      <c r="B1707">
        <v>4567.8100000000004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0.15895300000000001</v>
      </c>
      <c r="L1707">
        <v>0.84787599999999996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4550.42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0.17846100000000001</v>
      </c>
      <c r="L1708">
        <v>0.83538500000000004</v>
      </c>
      <c r="M1708">
        <v>0</v>
      </c>
      <c r="N1708" t="s">
        <v>42</v>
      </c>
    </row>
    <row r="1709" spans="1:14" x14ac:dyDescent="0.25">
      <c r="A1709" t="s">
        <v>161</v>
      </c>
      <c r="B1709">
        <v>4561.4399999999996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0.15478900000000001</v>
      </c>
      <c r="L1709">
        <v>0.83703099999999997</v>
      </c>
      <c r="M1709">
        <v>0</v>
      </c>
      <c r="N1709" t="s">
        <v>42</v>
      </c>
    </row>
    <row r="1710" spans="1:14" x14ac:dyDescent="0.25">
      <c r="A1710" t="s">
        <v>161</v>
      </c>
      <c r="B1710">
        <v>4540.07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0.149258</v>
      </c>
      <c r="L1710">
        <v>0.83705300000000005</v>
      </c>
      <c r="M1710">
        <v>0</v>
      </c>
      <c r="N1710" t="s">
        <v>42</v>
      </c>
    </row>
    <row r="1711" spans="1:14" x14ac:dyDescent="0.25">
      <c r="A1711" t="s">
        <v>161</v>
      </c>
      <c r="B1711">
        <v>4541.83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0.162908</v>
      </c>
      <c r="L1711">
        <v>0.83392599999999995</v>
      </c>
      <c r="M1711">
        <v>0</v>
      </c>
      <c r="N1711" t="s">
        <v>42</v>
      </c>
    </row>
    <row r="1712" spans="1:14" x14ac:dyDescent="0.25">
      <c r="A1712" t="s">
        <v>161</v>
      </c>
      <c r="B1712">
        <v>4525.1000000000004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0.149725</v>
      </c>
      <c r="L1712">
        <v>0.83648999999999996</v>
      </c>
      <c r="M1712">
        <v>0</v>
      </c>
      <c r="N1712" t="s">
        <v>42</v>
      </c>
    </row>
    <row r="1713" spans="1:14" x14ac:dyDescent="0.25">
      <c r="A1713" t="s">
        <v>161</v>
      </c>
      <c r="B1713">
        <v>4565.96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0.160694</v>
      </c>
      <c r="L1713">
        <v>0.83696999999999999</v>
      </c>
      <c r="M1713">
        <v>0</v>
      </c>
      <c r="N1713" t="s">
        <v>42</v>
      </c>
    </row>
    <row r="1714" spans="1:14" x14ac:dyDescent="0.25">
      <c r="A1714" t="s">
        <v>161</v>
      </c>
      <c r="B1714">
        <v>4554.17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0.15587500000000001</v>
      </c>
      <c r="L1714">
        <v>0.83671099999999998</v>
      </c>
      <c r="M1714">
        <v>0</v>
      </c>
      <c r="N1714" t="s">
        <v>42</v>
      </c>
    </row>
    <row r="1715" spans="1:14" x14ac:dyDescent="0.25">
      <c r="A1715" t="s">
        <v>161</v>
      </c>
      <c r="B1715">
        <v>4557.3900000000003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0.15101500000000001</v>
      </c>
      <c r="L1715">
        <v>0.83426199999999995</v>
      </c>
      <c r="M1715">
        <v>0</v>
      </c>
      <c r="N1715" t="s">
        <v>42</v>
      </c>
    </row>
    <row r="1716" spans="1:14" x14ac:dyDescent="0.25">
      <c r="A1716" t="s">
        <v>161</v>
      </c>
      <c r="B1716">
        <v>4592.03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0.17310500000000001</v>
      </c>
      <c r="L1716">
        <v>0.83685900000000002</v>
      </c>
      <c r="M1716">
        <v>0</v>
      </c>
      <c r="N1716" t="s">
        <v>42</v>
      </c>
    </row>
    <row r="1717" spans="1:14" x14ac:dyDescent="0.25">
      <c r="A1717" t="s">
        <v>161</v>
      </c>
      <c r="B1717">
        <v>4576.54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0.15878100000000001</v>
      </c>
      <c r="L1717">
        <v>0.83696700000000002</v>
      </c>
      <c r="M1717">
        <v>0</v>
      </c>
      <c r="N1717" t="s">
        <v>42</v>
      </c>
    </row>
    <row r="1718" spans="1:14" x14ac:dyDescent="0.25">
      <c r="A1718" t="s">
        <v>161</v>
      </c>
      <c r="B1718">
        <v>4584.59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0.14717</v>
      </c>
      <c r="L1718">
        <v>0.836642</v>
      </c>
      <c r="M1718">
        <v>0</v>
      </c>
      <c r="N1718" t="s">
        <v>42</v>
      </c>
    </row>
    <row r="1719" spans="1:14" x14ac:dyDescent="0.25">
      <c r="A1719" t="s">
        <v>161</v>
      </c>
      <c r="B1719">
        <v>4545.13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0.16586999999999999</v>
      </c>
      <c r="L1719">
        <v>0.86715600000000004</v>
      </c>
      <c r="M1719">
        <v>0</v>
      </c>
      <c r="N1719" t="s">
        <v>42</v>
      </c>
    </row>
    <row r="1720" spans="1:14" x14ac:dyDescent="0.25">
      <c r="A1720" t="s">
        <v>161</v>
      </c>
      <c r="B1720">
        <v>4581.05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0.14805399999999999</v>
      </c>
      <c r="L1720">
        <v>0.83673200000000003</v>
      </c>
      <c r="M1720">
        <v>0</v>
      </c>
      <c r="N1720" t="s">
        <v>42</v>
      </c>
    </row>
    <row r="1721" spans="1:14" x14ac:dyDescent="0.25">
      <c r="A1721" t="s">
        <v>161</v>
      </c>
      <c r="B1721">
        <v>4557.37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0.15076400000000001</v>
      </c>
      <c r="L1721">
        <v>0.84414</v>
      </c>
      <c r="M1721">
        <v>0</v>
      </c>
      <c r="N1721" t="s">
        <v>42</v>
      </c>
    </row>
    <row r="1722" spans="1:14" x14ac:dyDescent="0.25">
      <c r="A1722" t="s">
        <v>161</v>
      </c>
      <c r="B1722">
        <v>4563.29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0.17847199999999999</v>
      </c>
      <c r="L1722">
        <v>0.83699999999999997</v>
      </c>
      <c r="M1722">
        <v>0</v>
      </c>
      <c r="N1722" t="s">
        <v>42</v>
      </c>
    </row>
    <row r="1723" spans="1:14" x14ac:dyDescent="0.25">
      <c r="A1723" t="s">
        <v>161</v>
      </c>
      <c r="B1723">
        <v>4540.37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0.17848800000000001</v>
      </c>
      <c r="L1723">
        <v>0.86893600000000004</v>
      </c>
      <c r="M1723">
        <v>0</v>
      </c>
      <c r="N1723" t="s">
        <v>42</v>
      </c>
    </row>
    <row r="1724" spans="1:14" x14ac:dyDescent="0.25">
      <c r="A1724" t="s">
        <v>161</v>
      </c>
      <c r="B1724">
        <v>4579.1899999999996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0.83691499999999996</v>
      </c>
      <c r="M1724">
        <v>0</v>
      </c>
      <c r="N1724" t="s">
        <v>42</v>
      </c>
    </row>
    <row r="1725" spans="1:14" x14ac:dyDescent="0.25">
      <c r="A1725" t="s">
        <v>161</v>
      </c>
      <c r="B1725">
        <v>4535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0.178455</v>
      </c>
      <c r="L1725">
        <v>0.83414500000000003</v>
      </c>
      <c r="M1725">
        <v>0</v>
      </c>
      <c r="N1725" t="s">
        <v>42</v>
      </c>
    </row>
    <row r="1726" spans="1:14" x14ac:dyDescent="0.25">
      <c r="A1726" t="s">
        <v>161</v>
      </c>
      <c r="B1726">
        <v>4537.22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0.17377500000000001</v>
      </c>
      <c r="L1726">
        <v>0.83705200000000002</v>
      </c>
      <c r="M1726">
        <v>0</v>
      </c>
      <c r="N1726" t="s">
        <v>42</v>
      </c>
    </row>
    <row r="1727" spans="1:14" x14ac:dyDescent="0.25">
      <c r="A1727" t="s">
        <v>161</v>
      </c>
      <c r="B1727">
        <v>4528.34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0.14748800000000001</v>
      </c>
      <c r="L1727">
        <v>0.83687599999999995</v>
      </c>
      <c r="M1727">
        <v>0</v>
      </c>
      <c r="N1727" t="s">
        <v>42</v>
      </c>
    </row>
    <row r="1728" spans="1:14" x14ac:dyDescent="0.25">
      <c r="A1728" t="s">
        <v>161</v>
      </c>
      <c r="B1728">
        <v>4530.03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0.178457</v>
      </c>
      <c r="L1728">
        <v>0.83440099999999995</v>
      </c>
      <c r="M1728">
        <v>0</v>
      </c>
      <c r="N1728" t="s">
        <v>42</v>
      </c>
    </row>
    <row r="1729" spans="1:25" x14ac:dyDescent="0.25">
      <c r="A1729" t="s">
        <v>161</v>
      </c>
      <c r="B1729">
        <v>4518.1499999999996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0.17275599999999999</v>
      </c>
      <c r="L1729">
        <v>0.83704900000000004</v>
      </c>
      <c r="M1729">
        <v>0</v>
      </c>
      <c r="N1729" t="s">
        <v>42</v>
      </c>
    </row>
    <row r="1730" spans="1:25" x14ac:dyDescent="0.25">
      <c r="A1730" t="s">
        <v>161</v>
      </c>
      <c r="B1730">
        <v>4498.6499999999996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0.15270500000000001</v>
      </c>
      <c r="L1730">
        <v>0.85673299999999997</v>
      </c>
      <c r="M1730">
        <v>0</v>
      </c>
      <c r="N1730" t="s">
        <v>42</v>
      </c>
    </row>
    <row r="1731" spans="1:25" x14ac:dyDescent="0.25">
      <c r="A1731" t="s">
        <v>161</v>
      </c>
      <c r="B1731">
        <v>4524.01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0.15833800000000001</v>
      </c>
      <c r="L1731">
        <v>0.83683200000000002</v>
      </c>
      <c r="M1731">
        <v>0</v>
      </c>
      <c r="N1731" t="s">
        <v>42</v>
      </c>
    </row>
    <row r="1732" spans="1:25" x14ac:dyDescent="0.25">
      <c r="A1732" t="s">
        <v>161</v>
      </c>
      <c r="B1732">
        <v>4509.8599999999997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0.16922000000000001</v>
      </c>
      <c r="L1732">
        <v>0.83704699999999999</v>
      </c>
      <c r="M1732">
        <v>0</v>
      </c>
      <c r="N1732" t="s">
        <v>42</v>
      </c>
    </row>
    <row r="1733" spans="1:25" x14ac:dyDescent="0.25">
      <c r="A1733" t="s">
        <v>161</v>
      </c>
      <c r="B1733">
        <v>4556.72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0.178455</v>
      </c>
      <c r="L1733">
        <v>0.83646699999999996</v>
      </c>
      <c r="M1733">
        <v>0</v>
      </c>
      <c r="N1733" t="s">
        <v>42</v>
      </c>
    </row>
    <row r="1734" spans="1:25" x14ac:dyDescent="0.25">
      <c r="A1734" t="s">
        <v>161</v>
      </c>
      <c r="B1734">
        <v>4559.25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0.14990000000000001</v>
      </c>
      <c r="L1734">
        <v>0.83686799999999995</v>
      </c>
      <c r="M1734">
        <v>0</v>
      </c>
      <c r="N1734" t="s">
        <v>42</v>
      </c>
    </row>
    <row r="1735" spans="1:25" x14ac:dyDescent="0.25">
      <c r="A1735" t="s">
        <v>161</v>
      </c>
      <c r="B1735">
        <v>4561.2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0.11509800000000001</v>
      </c>
      <c r="L1735">
        <v>0.83697900000000003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4505.53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0.147725</v>
      </c>
      <c r="L1736">
        <v>0.83700799999999997</v>
      </c>
      <c r="M1736">
        <v>0</v>
      </c>
      <c r="N1736" t="s">
        <v>42</v>
      </c>
      <c r="R1736">
        <f>AVERAGE(B1687:B1736)</f>
        <v>4543.5115999999998</v>
      </c>
      <c r="S1736">
        <f>AVERAGE(C1687:C1736)</f>
        <v>0</v>
      </c>
      <c r="U1736">
        <f>_xlfn.VAR.P(B1687:B1736)</f>
        <v>802.7851774400001</v>
      </c>
      <c r="V1736">
        <f>_xlfn.VAR.P(C1687:C1736)</f>
        <v>0</v>
      </c>
      <c r="X1736">
        <f>1.96*SQRT(U1736)/50</f>
        <v>1.1106717854800316</v>
      </c>
      <c r="Y1736">
        <f>1.96*SQRT(V1736)/50</f>
        <v>0</v>
      </c>
    </row>
    <row r="1737" spans="1:25" x14ac:dyDescent="0.25">
      <c r="A1737" t="s">
        <v>162</v>
      </c>
      <c r="B1737">
        <v>227316.68700000001</v>
      </c>
      <c r="C1737" t="s">
        <v>36</v>
      </c>
    </row>
    <row r="1738" spans="1:25" x14ac:dyDescent="0.25">
      <c r="A1738" t="s">
        <v>163</v>
      </c>
      <c r="B1738">
        <v>4341.83</v>
      </c>
      <c r="C1738">
        <v>4301.87</v>
      </c>
      <c r="D1738">
        <v>4301.57</v>
      </c>
      <c r="E1738">
        <v>4205.9799999999996</v>
      </c>
      <c r="F1738">
        <v>225.08699999999999</v>
      </c>
      <c r="G1738">
        <v>0</v>
      </c>
      <c r="H1738">
        <v>111.09099999999999</v>
      </c>
      <c r="I1738">
        <v>0</v>
      </c>
      <c r="J1738">
        <v>0.150619</v>
      </c>
      <c r="K1738">
        <v>0.83627600000000002</v>
      </c>
      <c r="L1738">
        <v>0</v>
      </c>
      <c r="M1738" t="s">
        <v>42</v>
      </c>
    </row>
    <row r="1739" spans="1:25" x14ac:dyDescent="0.25">
      <c r="A1739" t="s">
        <v>163</v>
      </c>
      <c r="B1739">
        <v>4314.92</v>
      </c>
      <c r="C1739">
        <v>4284.03</v>
      </c>
      <c r="D1739">
        <v>4283.7299999999996</v>
      </c>
      <c r="E1739">
        <v>4188.04</v>
      </c>
      <c r="F1739">
        <v>224.506</v>
      </c>
      <c r="G1739">
        <v>0</v>
      </c>
      <c r="H1739">
        <v>111.059</v>
      </c>
      <c r="I1739">
        <v>0</v>
      </c>
      <c r="J1739">
        <v>0.178454</v>
      </c>
      <c r="K1739">
        <v>0.83663200000000004</v>
      </c>
      <c r="L1739">
        <v>0</v>
      </c>
      <c r="M1739" t="s">
        <v>42</v>
      </c>
    </row>
    <row r="1740" spans="1:25" x14ac:dyDescent="0.25">
      <c r="A1740" t="s">
        <v>163</v>
      </c>
      <c r="B1740">
        <v>4375.41</v>
      </c>
      <c r="C1740">
        <v>4344.53</v>
      </c>
      <c r="D1740">
        <v>4344.24</v>
      </c>
      <c r="E1740">
        <v>4246.6400000000003</v>
      </c>
      <c r="F1740">
        <v>229.76599999999999</v>
      </c>
      <c r="G1740">
        <v>0</v>
      </c>
      <c r="H1740">
        <v>112.782</v>
      </c>
      <c r="I1740">
        <v>0</v>
      </c>
      <c r="J1740">
        <v>0.14710999999999999</v>
      </c>
      <c r="K1740">
        <v>0.83680100000000002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4369.41</v>
      </c>
      <c r="C1741">
        <v>4337.97</v>
      </c>
      <c r="D1741">
        <v>4337.6899999999996</v>
      </c>
      <c r="E1741">
        <v>4241.6400000000003</v>
      </c>
      <c r="F1741">
        <v>225.99100000000001</v>
      </c>
      <c r="G1741">
        <v>0</v>
      </c>
      <c r="H1741">
        <v>112.294</v>
      </c>
      <c r="I1741">
        <v>0</v>
      </c>
      <c r="J1741">
        <v>0.157639</v>
      </c>
      <c r="K1741">
        <v>0.83705200000000002</v>
      </c>
      <c r="L1741">
        <v>0</v>
      </c>
      <c r="M1741" t="s">
        <v>42</v>
      </c>
    </row>
    <row r="1742" spans="1:25" x14ac:dyDescent="0.25">
      <c r="A1742" t="s">
        <v>163</v>
      </c>
      <c r="B1742">
        <v>4350.7700000000004</v>
      </c>
      <c r="C1742">
        <v>4319.84</v>
      </c>
      <c r="D1742">
        <v>4319.54</v>
      </c>
      <c r="E1742">
        <v>4221.96</v>
      </c>
      <c r="F1742">
        <v>226.077</v>
      </c>
      <c r="G1742">
        <v>0</v>
      </c>
      <c r="H1742">
        <v>111.902</v>
      </c>
      <c r="I1742">
        <v>0</v>
      </c>
      <c r="J1742">
        <v>0.15900800000000001</v>
      </c>
      <c r="K1742">
        <v>0.83705099999999999</v>
      </c>
      <c r="L1742">
        <v>0</v>
      </c>
      <c r="M1742" t="s">
        <v>42</v>
      </c>
    </row>
    <row r="1743" spans="1:25" x14ac:dyDescent="0.25">
      <c r="A1743" t="s">
        <v>163</v>
      </c>
      <c r="B1743">
        <v>4361.62</v>
      </c>
      <c r="C1743">
        <v>4325.83</v>
      </c>
      <c r="D1743">
        <v>4325.54</v>
      </c>
      <c r="E1743">
        <v>4227.76</v>
      </c>
      <c r="F1743">
        <v>227.34800000000001</v>
      </c>
      <c r="G1743">
        <v>0</v>
      </c>
      <c r="H1743">
        <v>111.842</v>
      </c>
      <c r="I1743">
        <v>0</v>
      </c>
      <c r="J1743">
        <v>0.178454</v>
      </c>
      <c r="K1743">
        <v>0.85375100000000004</v>
      </c>
      <c r="L1743">
        <v>0</v>
      </c>
      <c r="M1743" t="s">
        <v>42</v>
      </c>
    </row>
    <row r="1744" spans="1:25" x14ac:dyDescent="0.25">
      <c r="A1744" t="s">
        <v>163</v>
      </c>
      <c r="B1744">
        <v>4388.33</v>
      </c>
      <c r="C1744">
        <v>4357.42</v>
      </c>
      <c r="D1744">
        <v>4357.13</v>
      </c>
      <c r="E1744">
        <v>4260.17</v>
      </c>
      <c r="F1744">
        <v>228.56800000000001</v>
      </c>
      <c r="G1744">
        <v>0</v>
      </c>
      <c r="H1744">
        <v>112.65300000000001</v>
      </c>
      <c r="I1744">
        <v>0</v>
      </c>
      <c r="J1744">
        <v>0.17849000000000001</v>
      </c>
      <c r="K1744">
        <v>0.86473</v>
      </c>
      <c r="L1744">
        <v>0</v>
      </c>
      <c r="M1744" t="s">
        <v>42</v>
      </c>
    </row>
    <row r="1745" spans="1:13" x14ac:dyDescent="0.25">
      <c r="A1745" t="s">
        <v>163</v>
      </c>
      <c r="B1745">
        <v>4361.3999999999996</v>
      </c>
      <c r="C1745">
        <v>4329.75</v>
      </c>
      <c r="D1745">
        <v>4329.45</v>
      </c>
      <c r="E1745">
        <v>4232.47</v>
      </c>
      <c r="F1745">
        <v>226.44499999999999</v>
      </c>
      <c r="G1745">
        <v>0</v>
      </c>
      <c r="H1745">
        <v>111.687</v>
      </c>
      <c r="I1745">
        <v>0</v>
      </c>
      <c r="J1745">
        <v>0.17846600000000001</v>
      </c>
      <c r="K1745">
        <v>0.83544600000000002</v>
      </c>
      <c r="L1745">
        <v>0</v>
      </c>
      <c r="M1745" t="s">
        <v>42</v>
      </c>
    </row>
    <row r="1746" spans="1:13" x14ac:dyDescent="0.25">
      <c r="A1746" t="s">
        <v>163</v>
      </c>
      <c r="B1746">
        <v>4338.76</v>
      </c>
      <c r="C1746">
        <v>4305.01</v>
      </c>
      <c r="D1746">
        <v>4304.72</v>
      </c>
      <c r="E1746">
        <v>4209.3599999999997</v>
      </c>
      <c r="F1746">
        <v>224.15700000000001</v>
      </c>
      <c r="G1746">
        <v>0</v>
      </c>
      <c r="H1746">
        <v>111.57299999999999</v>
      </c>
      <c r="I1746">
        <v>0</v>
      </c>
      <c r="J1746">
        <v>0.14710899999999999</v>
      </c>
      <c r="K1746">
        <v>0.83704500000000004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4374.84</v>
      </c>
      <c r="C1747">
        <v>4343.1499999999996</v>
      </c>
      <c r="D1747">
        <v>4342.8599999999997</v>
      </c>
      <c r="E1747">
        <v>4245.34</v>
      </c>
      <c r="F1747">
        <v>229.55</v>
      </c>
      <c r="G1747">
        <v>0</v>
      </c>
      <c r="H1747">
        <v>112.542</v>
      </c>
      <c r="I1747">
        <v>0</v>
      </c>
      <c r="J1747">
        <v>0.14738299999999999</v>
      </c>
      <c r="K1747">
        <v>0.86091499999999999</v>
      </c>
      <c r="L1747">
        <v>0</v>
      </c>
      <c r="M1747" t="s">
        <v>42</v>
      </c>
    </row>
    <row r="1748" spans="1:13" x14ac:dyDescent="0.25">
      <c r="A1748" t="s">
        <v>163</v>
      </c>
      <c r="B1748">
        <v>4347.51</v>
      </c>
      <c r="C1748">
        <v>4311.5200000000004</v>
      </c>
      <c r="D1748">
        <v>4311.2299999999996</v>
      </c>
      <c r="E1748">
        <v>4214</v>
      </c>
      <c r="F1748">
        <v>225.2</v>
      </c>
      <c r="G1748">
        <v>0</v>
      </c>
      <c r="H1748">
        <v>111.82</v>
      </c>
      <c r="I1748">
        <v>0</v>
      </c>
      <c r="J1748">
        <v>0.14990899999999999</v>
      </c>
      <c r="K1748">
        <v>0.83672000000000002</v>
      </c>
      <c r="L1748">
        <v>0</v>
      </c>
      <c r="M1748" t="s">
        <v>42</v>
      </c>
    </row>
    <row r="1749" spans="1:13" x14ac:dyDescent="0.25">
      <c r="A1749" t="s">
        <v>163</v>
      </c>
      <c r="B1749">
        <v>4325.92</v>
      </c>
      <c r="C1749">
        <v>4287.8900000000003</v>
      </c>
      <c r="D1749">
        <v>4287.6000000000004</v>
      </c>
      <c r="E1749">
        <v>4191.84</v>
      </c>
      <c r="F1749">
        <v>223.899</v>
      </c>
      <c r="G1749">
        <v>0</v>
      </c>
      <c r="H1749">
        <v>110.405</v>
      </c>
      <c r="I1749">
        <v>0</v>
      </c>
      <c r="J1749">
        <v>0.158439</v>
      </c>
      <c r="K1749">
        <v>0.83704999999999996</v>
      </c>
      <c r="L1749">
        <v>0</v>
      </c>
      <c r="M1749" t="s">
        <v>42</v>
      </c>
    </row>
    <row r="1750" spans="1:13" x14ac:dyDescent="0.25">
      <c r="A1750" t="s">
        <v>163</v>
      </c>
      <c r="B1750">
        <v>4374.08</v>
      </c>
      <c r="C1750">
        <v>4342.7700000000004</v>
      </c>
      <c r="D1750">
        <v>4342.47</v>
      </c>
      <c r="E1750">
        <v>4243.5600000000004</v>
      </c>
      <c r="F1750">
        <v>227.78800000000001</v>
      </c>
      <c r="G1750">
        <v>0</v>
      </c>
      <c r="H1750">
        <v>112.31399999999999</v>
      </c>
      <c r="I1750">
        <v>0</v>
      </c>
      <c r="J1750">
        <v>0.178454</v>
      </c>
      <c r="K1750">
        <v>0.83518999999999999</v>
      </c>
      <c r="L1750">
        <v>0</v>
      </c>
      <c r="M1750" t="s">
        <v>42</v>
      </c>
    </row>
    <row r="1751" spans="1:13" x14ac:dyDescent="0.25">
      <c r="A1751" t="s">
        <v>163</v>
      </c>
      <c r="B1751">
        <v>4349.12</v>
      </c>
      <c r="C1751">
        <v>4317.6499999999996</v>
      </c>
      <c r="D1751">
        <v>4317.3500000000004</v>
      </c>
      <c r="E1751">
        <v>4221.47</v>
      </c>
      <c r="F1751">
        <v>225.809</v>
      </c>
      <c r="G1751">
        <v>0</v>
      </c>
      <c r="H1751">
        <v>111.43</v>
      </c>
      <c r="I1751">
        <v>0</v>
      </c>
      <c r="J1751">
        <v>0.178454</v>
      </c>
      <c r="K1751">
        <v>0.83460999999999996</v>
      </c>
      <c r="L1751">
        <v>0</v>
      </c>
      <c r="M1751" t="s">
        <v>42</v>
      </c>
    </row>
    <row r="1752" spans="1:13" x14ac:dyDescent="0.25">
      <c r="A1752" t="s">
        <v>163</v>
      </c>
      <c r="B1752">
        <v>4315.26</v>
      </c>
      <c r="C1752">
        <v>4281.42</v>
      </c>
      <c r="D1752">
        <v>4281.13</v>
      </c>
      <c r="E1752">
        <v>4185.1099999999997</v>
      </c>
      <c r="F1752">
        <v>225.845</v>
      </c>
      <c r="G1752">
        <v>0</v>
      </c>
      <c r="H1752">
        <v>110.509</v>
      </c>
      <c r="I1752">
        <v>0</v>
      </c>
      <c r="J1752">
        <v>0.161997</v>
      </c>
      <c r="K1752">
        <v>0.83664400000000005</v>
      </c>
      <c r="L1752">
        <v>0</v>
      </c>
      <c r="M1752" t="s">
        <v>42</v>
      </c>
    </row>
    <row r="1753" spans="1:13" x14ac:dyDescent="0.25">
      <c r="A1753" t="s">
        <v>163</v>
      </c>
      <c r="B1753">
        <v>4310.79</v>
      </c>
      <c r="C1753">
        <v>4268.96</v>
      </c>
      <c r="D1753">
        <v>4268.67</v>
      </c>
      <c r="E1753">
        <v>4172.95</v>
      </c>
      <c r="F1753">
        <v>223.73599999999999</v>
      </c>
      <c r="G1753">
        <v>0</v>
      </c>
      <c r="H1753">
        <v>110.199</v>
      </c>
      <c r="I1753">
        <v>0</v>
      </c>
      <c r="J1753">
        <v>0.178454</v>
      </c>
      <c r="K1753">
        <v>0.83704999999999996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4339.95</v>
      </c>
      <c r="C1754">
        <v>4305.01</v>
      </c>
      <c r="D1754">
        <v>4304.7299999999996</v>
      </c>
      <c r="E1754">
        <v>4207.88</v>
      </c>
      <c r="F1754">
        <v>227.16499999999999</v>
      </c>
      <c r="G1754">
        <v>0</v>
      </c>
      <c r="H1754">
        <v>111.858</v>
      </c>
      <c r="I1754">
        <v>0</v>
      </c>
      <c r="J1754">
        <v>0.14718999999999999</v>
      </c>
      <c r="K1754">
        <v>0.83629600000000004</v>
      </c>
      <c r="L1754">
        <v>0</v>
      </c>
      <c r="M1754" t="s">
        <v>42</v>
      </c>
    </row>
    <row r="1755" spans="1:13" x14ac:dyDescent="0.25">
      <c r="A1755" t="s">
        <v>163</v>
      </c>
      <c r="B1755">
        <v>4298.32</v>
      </c>
      <c r="C1755">
        <v>4267.13</v>
      </c>
      <c r="D1755">
        <v>4266.84</v>
      </c>
      <c r="E1755">
        <v>4172.1899999999996</v>
      </c>
      <c r="F1755">
        <v>222.96299999999999</v>
      </c>
      <c r="G1755">
        <v>0</v>
      </c>
      <c r="H1755">
        <v>110.36199999999999</v>
      </c>
      <c r="I1755">
        <v>0</v>
      </c>
      <c r="J1755">
        <v>0.178456</v>
      </c>
      <c r="K1755">
        <v>0.83705099999999999</v>
      </c>
      <c r="L1755">
        <v>0</v>
      </c>
      <c r="M1755" t="s">
        <v>42</v>
      </c>
    </row>
    <row r="1756" spans="1:13" x14ac:dyDescent="0.25">
      <c r="A1756" t="s">
        <v>163</v>
      </c>
      <c r="B1756">
        <v>4345.17</v>
      </c>
      <c r="C1756">
        <v>4313.96</v>
      </c>
      <c r="D1756">
        <v>4313.66</v>
      </c>
      <c r="E1756">
        <v>4216.1899999999996</v>
      </c>
      <c r="F1756">
        <v>227.11199999999999</v>
      </c>
      <c r="G1756">
        <v>0</v>
      </c>
      <c r="H1756">
        <v>112.18899999999999</v>
      </c>
      <c r="I1756">
        <v>0</v>
      </c>
      <c r="J1756">
        <v>0.14741399999999999</v>
      </c>
      <c r="K1756">
        <v>0.83579999999999999</v>
      </c>
      <c r="L1756">
        <v>0</v>
      </c>
      <c r="M1756" t="s">
        <v>42</v>
      </c>
    </row>
    <row r="1757" spans="1:13" x14ac:dyDescent="0.25">
      <c r="A1757" t="s">
        <v>163</v>
      </c>
      <c r="B1757">
        <v>4336.63</v>
      </c>
      <c r="C1757">
        <v>4302.8599999999997</v>
      </c>
      <c r="D1757">
        <v>4302.57</v>
      </c>
      <c r="E1757">
        <v>4205.72</v>
      </c>
      <c r="F1757">
        <v>227.809</v>
      </c>
      <c r="G1757">
        <v>0</v>
      </c>
      <c r="H1757">
        <v>110.55500000000001</v>
      </c>
      <c r="I1757">
        <v>0</v>
      </c>
      <c r="J1757">
        <v>0.178454</v>
      </c>
      <c r="K1757">
        <v>0.83692699999999998</v>
      </c>
      <c r="L1757">
        <v>0</v>
      </c>
      <c r="M1757" t="s">
        <v>42</v>
      </c>
    </row>
    <row r="1758" spans="1:13" x14ac:dyDescent="0.25">
      <c r="A1758" t="s">
        <v>163</v>
      </c>
      <c r="B1758">
        <v>4352.05</v>
      </c>
      <c r="C1758">
        <v>4320.5200000000004</v>
      </c>
      <c r="D1758">
        <v>4320.21</v>
      </c>
      <c r="E1758">
        <v>4221.92</v>
      </c>
      <c r="F1758">
        <v>229.523</v>
      </c>
      <c r="G1758">
        <v>0</v>
      </c>
      <c r="H1758">
        <v>111.538</v>
      </c>
      <c r="I1758">
        <v>0</v>
      </c>
      <c r="J1758">
        <v>0.14738200000000001</v>
      </c>
      <c r="K1758">
        <v>0.83536299999999997</v>
      </c>
      <c r="L1758">
        <v>0</v>
      </c>
      <c r="M1758" t="s">
        <v>42</v>
      </c>
    </row>
    <row r="1759" spans="1:13" x14ac:dyDescent="0.25">
      <c r="A1759" t="s">
        <v>163</v>
      </c>
      <c r="B1759">
        <v>4326.4799999999996</v>
      </c>
      <c r="C1759">
        <v>4294.74</v>
      </c>
      <c r="D1759">
        <v>4294.43</v>
      </c>
      <c r="E1759">
        <v>4196.5200000000004</v>
      </c>
      <c r="F1759">
        <v>226.804</v>
      </c>
      <c r="G1759">
        <v>0</v>
      </c>
      <c r="H1759">
        <v>110.711</v>
      </c>
      <c r="I1759">
        <v>0</v>
      </c>
      <c r="J1759">
        <v>0.156558</v>
      </c>
      <c r="K1759">
        <v>0.837009</v>
      </c>
      <c r="L1759">
        <v>0</v>
      </c>
      <c r="M1759" t="s">
        <v>42</v>
      </c>
    </row>
    <row r="1760" spans="1:13" x14ac:dyDescent="0.25">
      <c r="A1760" t="s">
        <v>163</v>
      </c>
      <c r="B1760">
        <v>4318.97</v>
      </c>
      <c r="C1760">
        <v>4288.03</v>
      </c>
      <c r="D1760">
        <v>4287.7299999999996</v>
      </c>
      <c r="E1760">
        <v>4191.33</v>
      </c>
      <c r="F1760">
        <v>225.00200000000001</v>
      </c>
      <c r="G1760">
        <v>0</v>
      </c>
      <c r="H1760">
        <v>110.46599999999999</v>
      </c>
      <c r="I1760">
        <v>0</v>
      </c>
      <c r="J1760">
        <v>0.14834600000000001</v>
      </c>
      <c r="K1760">
        <v>0.86245700000000003</v>
      </c>
      <c r="L1760">
        <v>0</v>
      </c>
      <c r="M1760" t="s">
        <v>42</v>
      </c>
    </row>
    <row r="1761" spans="1:13" x14ac:dyDescent="0.25">
      <c r="A1761" t="s">
        <v>163</v>
      </c>
      <c r="B1761">
        <v>4336.49</v>
      </c>
      <c r="C1761">
        <v>4304.3900000000003</v>
      </c>
      <c r="D1761">
        <v>4304.07</v>
      </c>
      <c r="E1761">
        <v>4203.87</v>
      </c>
      <c r="F1761">
        <v>229.477</v>
      </c>
      <c r="G1761">
        <v>0</v>
      </c>
      <c r="H1761">
        <v>110.67400000000001</v>
      </c>
      <c r="I1761">
        <v>0</v>
      </c>
      <c r="J1761">
        <v>0.156919</v>
      </c>
      <c r="K1761">
        <v>0.834812</v>
      </c>
      <c r="L1761">
        <v>0</v>
      </c>
      <c r="M1761" t="s">
        <v>42</v>
      </c>
    </row>
    <row r="1762" spans="1:13" x14ac:dyDescent="0.25">
      <c r="A1762" t="s">
        <v>163</v>
      </c>
      <c r="B1762">
        <v>4336.38</v>
      </c>
      <c r="C1762">
        <v>4302.2700000000004</v>
      </c>
      <c r="D1762">
        <v>4301.95</v>
      </c>
      <c r="E1762">
        <v>4204.2</v>
      </c>
      <c r="F1762">
        <v>225.06700000000001</v>
      </c>
      <c r="G1762">
        <v>0</v>
      </c>
      <c r="H1762">
        <v>111.393</v>
      </c>
      <c r="I1762">
        <v>0</v>
      </c>
      <c r="J1762">
        <v>0.150036</v>
      </c>
      <c r="K1762">
        <v>0.83693099999999998</v>
      </c>
      <c r="L1762">
        <v>0</v>
      </c>
      <c r="M1762" t="s">
        <v>42</v>
      </c>
    </row>
    <row r="1763" spans="1:13" x14ac:dyDescent="0.25">
      <c r="A1763" t="s">
        <v>163</v>
      </c>
      <c r="B1763">
        <v>4342.2</v>
      </c>
      <c r="C1763">
        <v>4306.16</v>
      </c>
      <c r="D1763">
        <v>4305.8599999999997</v>
      </c>
      <c r="E1763">
        <v>4207.2700000000004</v>
      </c>
      <c r="F1763">
        <v>226.655</v>
      </c>
      <c r="G1763">
        <v>0</v>
      </c>
      <c r="H1763">
        <v>111.497</v>
      </c>
      <c r="I1763">
        <v>0</v>
      </c>
      <c r="J1763">
        <v>0.14710300000000001</v>
      </c>
      <c r="K1763">
        <v>0.86372000000000004</v>
      </c>
      <c r="L1763">
        <v>0</v>
      </c>
      <c r="M1763" t="s">
        <v>42</v>
      </c>
    </row>
    <row r="1764" spans="1:13" x14ac:dyDescent="0.25">
      <c r="A1764" t="s">
        <v>163</v>
      </c>
      <c r="B1764">
        <v>4360.59</v>
      </c>
      <c r="C1764">
        <v>4322.58</v>
      </c>
      <c r="D1764">
        <v>4322.25</v>
      </c>
      <c r="E1764">
        <v>4222.3599999999997</v>
      </c>
      <c r="F1764">
        <v>230.48</v>
      </c>
      <c r="G1764">
        <v>0</v>
      </c>
      <c r="H1764">
        <v>111.483</v>
      </c>
      <c r="I1764">
        <v>0</v>
      </c>
      <c r="J1764">
        <v>0.15062</v>
      </c>
      <c r="K1764">
        <v>0.83396800000000004</v>
      </c>
      <c r="L1764">
        <v>0</v>
      </c>
      <c r="M1764" t="s">
        <v>42</v>
      </c>
    </row>
    <row r="1765" spans="1:13" x14ac:dyDescent="0.25">
      <c r="A1765" t="s">
        <v>163</v>
      </c>
      <c r="B1765">
        <v>4307.92</v>
      </c>
      <c r="C1765">
        <v>4276.93</v>
      </c>
      <c r="D1765">
        <v>4276.6400000000003</v>
      </c>
      <c r="E1765">
        <v>4180.6499999999996</v>
      </c>
      <c r="F1765">
        <v>224.03299999999999</v>
      </c>
      <c r="G1765">
        <v>0</v>
      </c>
      <c r="H1765">
        <v>110.649</v>
      </c>
      <c r="I1765">
        <v>0</v>
      </c>
      <c r="J1765">
        <v>0.14733199999999999</v>
      </c>
      <c r="K1765">
        <v>0.83701000000000003</v>
      </c>
      <c r="L1765">
        <v>0</v>
      </c>
      <c r="M1765" t="s">
        <v>42</v>
      </c>
    </row>
    <row r="1766" spans="1:13" x14ac:dyDescent="0.25">
      <c r="A1766" t="s">
        <v>163</v>
      </c>
      <c r="B1766">
        <v>4335.74</v>
      </c>
      <c r="C1766">
        <v>4299.75</v>
      </c>
      <c r="D1766">
        <v>4299.45</v>
      </c>
      <c r="E1766">
        <v>4200.8100000000004</v>
      </c>
      <c r="F1766">
        <v>227.66200000000001</v>
      </c>
      <c r="G1766">
        <v>0</v>
      </c>
      <c r="H1766">
        <v>110.88200000000001</v>
      </c>
      <c r="I1766">
        <v>0</v>
      </c>
      <c r="J1766">
        <v>0.15539500000000001</v>
      </c>
      <c r="K1766">
        <v>0.83704299999999998</v>
      </c>
      <c r="L1766">
        <v>0</v>
      </c>
      <c r="M1766" t="s">
        <v>42</v>
      </c>
    </row>
    <row r="1767" spans="1:13" x14ac:dyDescent="0.25">
      <c r="A1767" t="s">
        <v>163</v>
      </c>
      <c r="B1767">
        <v>4342.18</v>
      </c>
      <c r="C1767">
        <v>4307.01</v>
      </c>
      <c r="D1767">
        <v>4306.7</v>
      </c>
      <c r="E1767">
        <v>4206.54</v>
      </c>
      <c r="F1767">
        <v>226.54400000000001</v>
      </c>
      <c r="G1767">
        <v>0</v>
      </c>
      <c r="H1767">
        <v>111.026</v>
      </c>
      <c r="I1767">
        <v>0</v>
      </c>
      <c r="J1767">
        <v>0.149754</v>
      </c>
      <c r="K1767">
        <v>0.83704699999999999</v>
      </c>
      <c r="L1767">
        <v>0</v>
      </c>
      <c r="M1767" t="s">
        <v>42</v>
      </c>
    </row>
    <row r="1768" spans="1:13" x14ac:dyDescent="0.25">
      <c r="A1768" t="s">
        <v>163</v>
      </c>
      <c r="B1768">
        <v>4343.6099999999997</v>
      </c>
      <c r="C1768">
        <v>4312.3500000000004</v>
      </c>
      <c r="D1768">
        <v>4312.04</v>
      </c>
      <c r="E1768">
        <v>4212.1899999999996</v>
      </c>
      <c r="F1768">
        <v>230.596</v>
      </c>
      <c r="G1768">
        <v>0</v>
      </c>
      <c r="H1768">
        <v>111.4</v>
      </c>
      <c r="I1768">
        <v>0</v>
      </c>
      <c r="J1768">
        <v>0.14721500000000001</v>
      </c>
      <c r="K1768">
        <v>0.83699500000000004</v>
      </c>
      <c r="L1768">
        <v>0</v>
      </c>
      <c r="M1768" t="s">
        <v>42</v>
      </c>
    </row>
    <row r="1769" spans="1:13" x14ac:dyDescent="0.25">
      <c r="A1769" t="s">
        <v>163</v>
      </c>
      <c r="B1769">
        <v>4364.7700000000004</v>
      </c>
      <c r="C1769">
        <v>4331.66</v>
      </c>
      <c r="D1769">
        <v>4331.33</v>
      </c>
      <c r="E1769">
        <v>4231.8599999999997</v>
      </c>
      <c r="F1769">
        <v>228.50200000000001</v>
      </c>
      <c r="G1769">
        <v>0</v>
      </c>
      <c r="H1769">
        <v>112.446</v>
      </c>
      <c r="I1769">
        <v>0</v>
      </c>
      <c r="J1769">
        <v>0.14757300000000001</v>
      </c>
      <c r="K1769">
        <v>0.83683300000000005</v>
      </c>
      <c r="L1769">
        <v>0</v>
      </c>
      <c r="M1769" t="s">
        <v>42</v>
      </c>
    </row>
    <row r="1770" spans="1:13" x14ac:dyDescent="0.25">
      <c r="A1770" t="s">
        <v>163</v>
      </c>
      <c r="B1770">
        <v>4369.2299999999996</v>
      </c>
      <c r="C1770">
        <v>4330.97</v>
      </c>
      <c r="D1770">
        <v>4330.66</v>
      </c>
      <c r="E1770">
        <v>4230.6099999999997</v>
      </c>
      <c r="F1770">
        <v>230.18100000000001</v>
      </c>
      <c r="G1770">
        <v>0</v>
      </c>
      <c r="H1770">
        <v>112.498</v>
      </c>
      <c r="I1770">
        <v>0</v>
      </c>
      <c r="J1770">
        <v>0.178457</v>
      </c>
      <c r="K1770">
        <v>0.83696400000000004</v>
      </c>
      <c r="L1770">
        <v>0</v>
      </c>
      <c r="M1770" t="s">
        <v>42</v>
      </c>
    </row>
    <row r="1771" spans="1:13" x14ac:dyDescent="0.25">
      <c r="A1771" t="s">
        <v>163</v>
      </c>
      <c r="B1771">
        <v>4386</v>
      </c>
      <c r="C1771">
        <v>4345.46</v>
      </c>
      <c r="D1771">
        <v>4345.1499999999996</v>
      </c>
      <c r="E1771">
        <v>4246.05</v>
      </c>
      <c r="F1771">
        <v>226.51900000000001</v>
      </c>
      <c r="G1771">
        <v>0</v>
      </c>
      <c r="H1771">
        <v>112.65</v>
      </c>
      <c r="I1771">
        <v>0</v>
      </c>
      <c r="J1771">
        <v>0.14898400000000001</v>
      </c>
      <c r="K1771">
        <v>0.83694000000000002</v>
      </c>
      <c r="L1771">
        <v>0</v>
      </c>
      <c r="M1771" t="s">
        <v>42</v>
      </c>
    </row>
    <row r="1772" spans="1:13" x14ac:dyDescent="0.25">
      <c r="A1772" t="s">
        <v>163</v>
      </c>
      <c r="B1772">
        <v>4349.6000000000004</v>
      </c>
      <c r="C1772">
        <v>4318.3900000000003</v>
      </c>
      <c r="D1772">
        <v>4318.1099999999997</v>
      </c>
      <c r="E1772">
        <v>4221.3500000000004</v>
      </c>
      <c r="F1772">
        <v>226.548</v>
      </c>
      <c r="G1772">
        <v>0</v>
      </c>
      <c r="H1772">
        <v>111.878</v>
      </c>
      <c r="I1772">
        <v>0</v>
      </c>
      <c r="J1772">
        <v>0.14870700000000001</v>
      </c>
      <c r="K1772">
        <v>0.83625700000000003</v>
      </c>
      <c r="L1772">
        <v>0</v>
      </c>
      <c r="M1772" t="s">
        <v>42</v>
      </c>
    </row>
    <row r="1773" spans="1:13" x14ac:dyDescent="0.25">
      <c r="A1773" t="s">
        <v>163</v>
      </c>
      <c r="B1773">
        <v>4390.33</v>
      </c>
      <c r="C1773">
        <v>4359.3999999999996</v>
      </c>
      <c r="D1773">
        <v>4359.08</v>
      </c>
      <c r="E1773">
        <v>4258.59</v>
      </c>
      <c r="F1773">
        <v>229.584</v>
      </c>
      <c r="G1773">
        <v>0</v>
      </c>
      <c r="H1773">
        <v>112.43600000000001</v>
      </c>
      <c r="I1773">
        <v>0</v>
      </c>
      <c r="J1773">
        <v>0.17846400000000001</v>
      </c>
      <c r="K1773">
        <v>0.85710200000000003</v>
      </c>
      <c r="L1773">
        <v>0</v>
      </c>
      <c r="M1773" t="s">
        <v>42</v>
      </c>
    </row>
    <row r="1774" spans="1:13" x14ac:dyDescent="0.25">
      <c r="A1774" t="s">
        <v>163</v>
      </c>
      <c r="B1774">
        <v>4366.4799999999996</v>
      </c>
      <c r="C1774">
        <v>4335.25</v>
      </c>
      <c r="D1774">
        <v>4334.9399999999996</v>
      </c>
      <c r="E1774">
        <v>4237.1099999999997</v>
      </c>
      <c r="F1774">
        <v>228.155</v>
      </c>
      <c r="G1774">
        <v>0</v>
      </c>
      <c r="H1774">
        <v>112.343</v>
      </c>
      <c r="I1774">
        <v>0</v>
      </c>
      <c r="J1774">
        <v>0.17847499999999999</v>
      </c>
      <c r="K1774">
        <v>0.83700200000000002</v>
      </c>
      <c r="L1774">
        <v>0</v>
      </c>
      <c r="M1774" t="s">
        <v>42</v>
      </c>
    </row>
    <row r="1775" spans="1:13" x14ac:dyDescent="0.25">
      <c r="A1775" t="s">
        <v>163</v>
      </c>
      <c r="B1775">
        <v>4351.97</v>
      </c>
      <c r="C1775">
        <v>4312.6899999999996</v>
      </c>
      <c r="D1775">
        <v>4312.38</v>
      </c>
      <c r="E1775">
        <v>4213.7700000000004</v>
      </c>
      <c r="F1775">
        <v>226.96299999999999</v>
      </c>
      <c r="G1775">
        <v>0</v>
      </c>
      <c r="H1775">
        <v>111.82</v>
      </c>
      <c r="I1775">
        <v>0</v>
      </c>
      <c r="J1775">
        <v>0.17845800000000001</v>
      </c>
      <c r="K1775">
        <v>0.85946900000000004</v>
      </c>
      <c r="L1775">
        <v>0</v>
      </c>
      <c r="M1775" t="s">
        <v>42</v>
      </c>
    </row>
    <row r="1776" spans="1:13" x14ac:dyDescent="0.25">
      <c r="A1776" t="s">
        <v>163</v>
      </c>
      <c r="B1776">
        <v>4346.95</v>
      </c>
      <c r="C1776">
        <v>4315.7700000000004</v>
      </c>
      <c r="D1776">
        <v>4315.45</v>
      </c>
      <c r="E1776">
        <v>4214.83</v>
      </c>
      <c r="F1776">
        <v>226.06299999999999</v>
      </c>
      <c r="G1776">
        <v>0</v>
      </c>
      <c r="H1776">
        <v>111.37</v>
      </c>
      <c r="I1776">
        <v>0</v>
      </c>
      <c r="J1776">
        <v>0.15881899999999999</v>
      </c>
      <c r="K1776">
        <v>0.83536600000000005</v>
      </c>
      <c r="L1776">
        <v>0</v>
      </c>
      <c r="M1776" t="s">
        <v>42</v>
      </c>
    </row>
    <row r="1777" spans="1:25" x14ac:dyDescent="0.25">
      <c r="A1777" t="s">
        <v>163</v>
      </c>
      <c r="B1777">
        <v>4373.8900000000003</v>
      </c>
      <c r="C1777">
        <v>4341.0200000000004</v>
      </c>
      <c r="D1777">
        <v>4340.72</v>
      </c>
      <c r="E1777">
        <v>4242.59</v>
      </c>
      <c r="F1777">
        <v>226.125</v>
      </c>
      <c r="G1777">
        <v>0</v>
      </c>
      <c r="H1777">
        <v>112.908</v>
      </c>
      <c r="I1777">
        <v>0</v>
      </c>
      <c r="J1777">
        <v>0.178457</v>
      </c>
      <c r="K1777">
        <v>0.86586799999999997</v>
      </c>
      <c r="L1777">
        <v>0</v>
      </c>
      <c r="M1777" t="s">
        <v>42</v>
      </c>
    </row>
    <row r="1778" spans="1:25" x14ac:dyDescent="0.25">
      <c r="A1778" t="s">
        <v>163</v>
      </c>
      <c r="B1778">
        <v>4317.2</v>
      </c>
      <c r="C1778">
        <v>4284.55</v>
      </c>
      <c r="D1778">
        <v>4284.2299999999996</v>
      </c>
      <c r="E1778">
        <v>4184.55</v>
      </c>
      <c r="F1778">
        <v>225.33099999999999</v>
      </c>
      <c r="G1778">
        <v>0</v>
      </c>
      <c r="H1778">
        <v>110.96899999999999</v>
      </c>
      <c r="I1778">
        <v>0</v>
      </c>
      <c r="J1778">
        <v>0.17152300000000001</v>
      </c>
      <c r="K1778">
        <v>0.83675100000000002</v>
      </c>
      <c r="L1778">
        <v>0</v>
      </c>
      <c r="M1778" t="s">
        <v>42</v>
      </c>
    </row>
    <row r="1779" spans="1:25" x14ac:dyDescent="0.25">
      <c r="A1779" t="s">
        <v>163</v>
      </c>
      <c r="B1779">
        <v>4330.1400000000003</v>
      </c>
      <c r="C1779">
        <v>4294.67</v>
      </c>
      <c r="D1779">
        <v>4294.38</v>
      </c>
      <c r="E1779">
        <v>4196.0200000000004</v>
      </c>
      <c r="F1779">
        <v>225.4</v>
      </c>
      <c r="G1779">
        <v>0</v>
      </c>
      <c r="H1779">
        <v>111.191</v>
      </c>
      <c r="I1779">
        <v>0</v>
      </c>
      <c r="J1779">
        <v>0.14724499999999999</v>
      </c>
      <c r="K1779">
        <v>0.86681799999999998</v>
      </c>
      <c r="L1779">
        <v>0</v>
      </c>
      <c r="M1779" t="s">
        <v>42</v>
      </c>
    </row>
    <row r="1780" spans="1:25" x14ac:dyDescent="0.25">
      <c r="A1780" t="s">
        <v>163</v>
      </c>
      <c r="B1780">
        <v>4391.4399999999996</v>
      </c>
      <c r="C1780">
        <v>4359.5200000000004</v>
      </c>
      <c r="D1780">
        <v>4359.2299999999996</v>
      </c>
      <c r="E1780">
        <v>4260.0200000000004</v>
      </c>
      <c r="F1780">
        <v>227.58199999999999</v>
      </c>
      <c r="G1780">
        <v>0</v>
      </c>
      <c r="H1780">
        <v>111.932</v>
      </c>
      <c r="I1780">
        <v>0</v>
      </c>
      <c r="J1780">
        <v>0.16067699999999999</v>
      </c>
      <c r="K1780">
        <v>0.83704699999999999</v>
      </c>
      <c r="L1780">
        <v>0</v>
      </c>
      <c r="M1780" t="s">
        <v>42</v>
      </c>
    </row>
    <row r="1781" spans="1:25" x14ac:dyDescent="0.25">
      <c r="A1781" t="s">
        <v>163</v>
      </c>
      <c r="B1781">
        <v>4334.83</v>
      </c>
      <c r="C1781">
        <v>4302.5600000000004</v>
      </c>
      <c r="D1781">
        <v>4302.26</v>
      </c>
      <c r="E1781">
        <v>4204.66</v>
      </c>
      <c r="F1781">
        <v>226.18899999999999</v>
      </c>
      <c r="G1781">
        <v>0</v>
      </c>
      <c r="H1781">
        <v>111.21</v>
      </c>
      <c r="I1781">
        <v>0</v>
      </c>
      <c r="J1781">
        <v>0.148837</v>
      </c>
      <c r="K1781">
        <v>0.83692800000000001</v>
      </c>
      <c r="L1781">
        <v>0</v>
      </c>
      <c r="M1781" t="s">
        <v>42</v>
      </c>
    </row>
    <row r="1782" spans="1:25" x14ac:dyDescent="0.25">
      <c r="A1782" t="s">
        <v>163</v>
      </c>
      <c r="B1782">
        <v>4383.45</v>
      </c>
      <c r="C1782">
        <v>4346.32</v>
      </c>
      <c r="D1782">
        <v>4345.99</v>
      </c>
      <c r="E1782">
        <v>4244.5200000000004</v>
      </c>
      <c r="F1782">
        <v>227.952</v>
      </c>
      <c r="G1782">
        <v>0</v>
      </c>
      <c r="H1782">
        <v>113</v>
      </c>
      <c r="I1782">
        <v>0</v>
      </c>
      <c r="J1782">
        <v>0.16117400000000001</v>
      </c>
      <c r="K1782">
        <v>0.83462400000000003</v>
      </c>
      <c r="L1782">
        <v>0</v>
      </c>
      <c r="M1782" t="s">
        <v>42</v>
      </c>
    </row>
    <row r="1783" spans="1:25" x14ac:dyDescent="0.25">
      <c r="A1783" t="s">
        <v>163</v>
      </c>
      <c r="B1783">
        <v>4300.97</v>
      </c>
      <c r="C1783">
        <v>4269.28</v>
      </c>
      <c r="D1783">
        <v>4269</v>
      </c>
      <c r="E1783">
        <v>4172.47</v>
      </c>
      <c r="F1783">
        <v>223.06299999999999</v>
      </c>
      <c r="G1783">
        <v>0</v>
      </c>
      <c r="H1783">
        <v>109.575</v>
      </c>
      <c r="I1783">
        <v>0</v>
      </c>
      <c r="J1783">
        <v>0.155138</v>
      </c>
      <c r="K1783">
        <v>0.83697200000000005</v>
      </c>
      <c r="L1783">
        <v>0</v>
      </c>
      <c r="M1783" t="s">
        <v>42</v>
      </c>
    </row>
    <row r="1784" spans="1:25" x14ac:dyDescent="0.25">
      <c r="A1784" t="s">
        <v>163</v>
      </c>
      <c r="B1784">
        <v>4317.1499999999996</v>
      </c>
      <c r="C1784">
        <v>4285.9799999999996</v>
      </c>
      <c r="D1784">
        <v>4285.6899999999996</v>
      </c>
      <c r="E1784">
        <v>4190.0200000000004</v>
      </c>
      <c r="F1784">
        <v>222.08199999999999</v>
      </c>
      <c r="G1784">
        <v>0</v>
      </c>
      <c r="H1784">
        <v>109.971</v>
      </c>
      <c r="I1784">
        <v>0</v>
      </c>
      <c r="J1784">
        <v>0.15396299999999999</v>
      </c>
      <c r="K1784">
        <v>0.83705200000000002</v>
      </c>
      <c r="L1784">
        <v>0</v>
      </c>
      <c r="M1784" t="s">
        <v>42</v>
      </c>
    </row>
    <row r="1785" spans="1:25" x14ac:dyDescent="0.25">
      <c r="A1785" t="s">
        <v>163</v>
      </c>
      <c r="B1785">
        <v>4375.9399999999996</v>
      </c>
      <c r="C1785">
        <v>4345.01</v>
      </c>
      <c r="D1785">
        <v>4344.6899999999996</v>
      </c>
      <c r="E1785">
        <v>4245.67</v>
      </c>
      <c r="F1785">
        <v>225.43100000000001</v>
      </c>
      <c r="G1785">
        <v>0</v>
      </c>
      <c r="H1785">
        <v>111.982</v>
      </c>
      <c r="I1785">
        <v>0</v>
      </c>
      <c r="J1785">
        <v>0.17845900000000001</v>
      </c>
      <c r="K1785">
        <v>0.83677000000000001</v>
      </c>
      <c r="L1785">
        <v>0</v>
      </c>
      <c r="M1785" t="s">
        <v>42</v>
      </c>
    </row>
    <row r="1786" spans="1:25" x14ac:dyDescent="0.25">
      <c r="A1786" t="s">
        <v>163</v>
      </c>
      <c r="B1786">
        <v>4363.03</v>
      </c>
      <c r="C1786">
        <v>4331.41</v>
      </c>
      <c r="D1786">
        <v>4331.08</v>
      </c>
      <c r="E1786">
        <v>4231.4399999999996</v>
      </c>
      <c r="F1786">
        <v>229.24600000000001</v>
      </c>
      <c r="G1786">
        <v>0</v>
      </c>
      <c r="H1786">
        <v>111.52800000000001</v>
      </c>
      <c r="I1786">
        <v>0</v>
      </c>
      <c r="J1786">
        <v>0.157165</v>
      </c>
      <c r="K1786">
        <v>0.86817699999999998</v>
      </c>
      <c r="L1786">
        <v>0</v>
      </c>
      <c r="M1786" t="s">
        <v>42</v>
      </c>
    </row>
    <row r="1787" spans="1:25" x14ac:dyDescent="0.25">
      <c r="A1787" t="s">
        <v>163</v>
      </c>
      <c r="B1787">
        <v>4324.72</v>
      </c>
      <c r="C1787">
        <v>4287.87</v>
      </c>
      <c r="D1787">
        <v>4287.57</v>
      </c>
      <c r="E1787">
        <v>4190.8999999999996</v>
      </c>
      <c r="F1787">
        <v>224.249</v>
      </c>
      <c r="G1787">
        <v>0</v>
      </c>
      <c r="H1787">
        <v>110.096</v>
      </c>
      <c r="I1787">
        <v>0</v>
      </c>
      <c r="J1787">
        <v>0.16065299999999999</v>
      </c>
      <c r="K1787">
        <v>0.83594999999999997</v>
      </c>
      <c r="L1787">
        <v>0</v>
      </c>
      <c r="M1787" t="s">
        <v>42</v>
      </c>
    </row>
    <row r="1788" spans="1:25" x14ac:dyDescent="0.25">
      <c r="A1788" t="s">
        <v>163</v>
      </c>
      <c r="B1788">
        <v>4342.53</v>
      </c>
      <c r="C1788">
        <v>4311.13</v>
      </c>
      <c r="D1788">
        <v>4310.83</v>
      </c>
      <c r="E1788">
        <v>4214.43</v>
      </c>
      <c r="F1788">
        <v>225.19900000000001</v>
      </c>
      <c r="G1788">
        <v>0</v>
      </c>
      <c r="H1788">
        <v>111.526</v>
      </c>
      <c r="I1788">
        <v>0</v>
      </c>
      <c r="J1788">
        <v>0.14710699999999999</v>
      </c>
      <c r="K1788">
        <v>0.83669700000000002</v>
      </c>
      <c r="L1788">
        <v>0</v>
      </c>
      <c r="M1788" t="s">
        <v>42</v>
      </c>
    </row>
    <row r="1789" spans="1:25" x14ac:dyDescent="0.25">
      <c r="A1789" t="s">
        <v>163</v>
      </c>
      <c r="B1789">
        <v>4377.9399999999996</v>
      </c>
      <c r="C1789">
        <v>4346.34</v>
      </c>
      <c r="D1789">
        <v>4346.05</v>
      </c>
      <c r="E1789">
        <v>4247.91</v>
      </c>
      <c r="F1789">
        <v>227.69</v>
      </c>
      <c r="G1789">
        <v>0</v>
      </c>
      <c r="H1789">
        <v>112.452</v>
      </c>
      <c r="I1789">
        <v>0</v>
      </c>
      <c r="J1789">
        <v>0.178455</v>
      </c>
      <c r="K1789">
        <v>0.83705300000000005</v>
      </c>
      <c r="L1789">
        <v>0</v>
      </c>
      <c r="M1789" t="s">
        <v>42</v>
      </c>
    </row>
    <row r="1790" spans="1:25" x14ac:dyDescent="0.25">
      <c r="A1790" t="s">
        <v>163</v>
      </c>
      <c r="B1790">
        <v>4410.83</v>
      </c>
      <c r="C1790">
        <v>4379.38</v>
      </c>
      <c r="D1790">
        <v>4379.05</v>
      </c>
      <c r="E1790">
        <v>4277.43</v>
      </c>
      <c r="F1790">
        <v>230.852</v>
      </c>
      <c r="G1790">
        <v>0</v>
      </c>
      <c r="H1790">
        <v>112.938</v>
      </c>
      <c r="I1790">
        <v>0</v>
      </c>
      <c r="J1790">
        <v>0.15317600000000001</v>
      </c>
      <c r="K1790">
        <v>0.83666600000000002</v>
      </c>
      <c r="L1790">
        <v>0</v>
      </c>
      <c r="M1790" t="s">
        <v>42</v>
      </c>
    </row>
    <row r="1791" spans="1:25" x14ac:dyDescent="0.25">
      <c r="A1791" t="s">
        <v>163</v>
      </c>
      <c r="B1791">
        <v>4380.04</v>
      </c>
      <c r="C1791">
        <v>4345.3999999999996</v>
      </c>
      <c r="D1791">
        <v>4345.08</v>
      </c>
      <c r="E1791">
        <v>4244.32</v>
      </c>
      <c r="F1791">
        <v>226.62899999999999</v>
      </c>
      <c r="G1791">
        <v>0</v>
      </c>
      <c r="H1791">
        <v>112.209</v>
      </c>
      <c r="I1791">
        <v>0</v>
      </c>
      <c r="J1791">
        <v>0.14850099999999999</v>
      </c>
      <c r="K1791">
        <v>0.83682900000000005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4371.4399999999996</v>
      </c>
      <c r="C1792">
        <v>4337.3100000000004</v>
      </c>
      <c r="D1792">
        <v>4337.01</v>
      </c>
      <c r="E1792">
        <v>4238.79</v>
      </c>
      <c r="F1792">
        <v>227.15700000000001</v>
      </c>
      <c r="G1792">
        <v>0</v>
      </c>
      <c r="H1792">
        <v>111.80500000000001</v>
      </c>
      <c r="I1792">
        <v>0</v>
      </c>
      <c r="J1792">
        <v>0.147118</v>
      </c>
      <c r="K1792">
        <v>0.836758</v>
      </c>
      <c r="L1792">
        <v>0</v>
      </c>
      <c r="M1792" t="s">
        <v>42</v>
      </c>
      <c r="R1792">
        <f>AVERAGE(B1743:B1792)</f>
        <v>4349.8236000000015</v>
      </c>
      <c r="S1792">
        <f>AVERAGE(C1743:C1792)</f>
        <v>4316.2480000000005</v>
      </c>
      <c r="U1792">
        <f>_xlfn.VAR.P(B1743:B1792)</f>
        <v>665.28950703999737</v>
      </c>
      <c r="V1792">
        <f>_xlfn.VAR.P(C1743:C1792)</f>
        <v>679.78184000000033</v>
      </c>
      <c r="X1792">
        <f>1.96*SQRT(U1792)/50</f>
        <v>1.0110936989705461</v>
      </c>
      <c r="Y1792">
        <f>1.96*SQRT(V1792)/50</f>
        <v>1.0220469493216056</v>
      </c>
    </row>
    <row r="1793" spans="1:15" x14ac:dyDescent="0.25">
      <c r="A1793" t="s">
        <v>164</v>
      </c>
      <c r="B1793">
        <v>217659.42079999999</v>
      </c>
      <c r="C1793" t="s">
        <v>36</v>
      </c>
    </row>
    <row r="1794" spans="1:15" x14ac:dyDescent="0.25">
      <c r="A1794" t="s">
        <v>165</v>
      </c>
      <c r="B1794">
        <v>4647.8100000000004</v>
      </c>
      <c r="C1794">
        <v>4540.6099999999997</v>
      </c>
      <c r="D1794">
        <v>4540.29</v>
      </c>
      <c r="E1794">
        <v>4437.87</v>
      </c>
      <c r="F1794">
        <v>225.40799999999999</v>
      </c>
      <c r="G1794">
        <v>341.41800000000001</v>
      </c>
      <c r="H1794">
        <v>114.679</v>
      </c>
      <c r="I1794">
        <v>70.178899999999999</v>
      </c>
      <c r="J1794">
        <v>127.26</v>
      </c>
      <c r="K1794">
        <v>3848.14</v>
      </c>
      <c r="L1794">
        <v>0.178454</v>
      </c>
      <c r="M1794">
        <v>0.83705099999999999</v>
      </c>
      <c r="N1794">
        <v>0</v>
      </c>
      <c r="O1794" t="s">
        <v>42</v>
      </c>
    </row>
    <row r="1795" spans="1:15" x14ac:dyDescent="0.25">
      <c r="A1795" t="s">
        <v>165</v>
      </c>
      <c r="B1795">
        <v>4662.1499999999996</v>
      </c>
      <c r="C1795">
        <v>4553.5</v>
      </c>
      <c r="D1795">
        <v>4553.1899999999996</v>
      </c>
      <c r="E1795">
        <v>4450.6000000000004</v>
      </c>
      <c r="F1795">
        <v>227.21199999999999</v>
      </c>
      <c r="G1795">
        <v>341.31900000000002</v>
      </c>
      <c r="H1795">
        <v>113.789</v>
      </c>
      <c r="I1795">
        <v>70.450500000000005</v>
      </c>
      <c r="J1795">
        <v>127.754</v>
      </c>
      <c r="K1795">
        <v>3859.29</v>
      </c>
      <c r="L1795">
        <v>0.16425999999999999</v>
      </c>
      <c r="M1795">
        <v>0.836808</v>
      </c>
      <c r="N1795">
        <v>0</v>
      </c>
      <c r="O1795" t="s">
        <v>42</v>
      </c>
    </row>
    <row r="1796" spans="1:15" x14ac:dyDescent="0.25">
      <c r="A1796" t="s">
        <v>165</v>
      </c>
      <c r="B1796">
        <v>4674.95</v>
      </c>
      <c r="C1796">
        <v>4567.04</v>
      </c>
      <c r="D1796">
        <v>4566.68</v>
      </c>
      <c r="E1796">
        <v>4465.12</v>
      </c>
      <c r="F1796">
        <v>225.37700000000001</v>
      </c>
      <c r="G1796">
        <v>341.57400000000001</v>
      </c>
      <c r="H1796">
        <v>114.97799999999999</v>
      </c>
      <c r="I1796">
        <v>69.8917</v>
      </c>
      <c r="J1796">
        <v>127.28400000000001</v>
      </c>
      <c r="K1796">
        <v>3875.05</v>
      </c>
      <c r="L1796">
        <v>0.151223</v>
      </c>
      <c r="M1796">
        <v>0.83545400000000003</v>
      </c>
      <c r="N1796">
        <v>0</v>
      </c>
      <c r="O1796" t="s">
        <v>42</v>
      </c>
    </row>
    <row r="1797" spans="1:15" x14ac:dyDescent="0.25">
      <c r="A1797" t="s">
        <v>165</v>
      </c>
      <c r="B1797">
        <v>4658.8100000000004</v>
      </c>
      <c r="C1797">
        <v>4553.17</v>
      </c>
      <c r="D1797">
        <v>4552.8500000000004</v>
      </c>
      <c r="E1797">
        <v>4449.63</v>
      </c>
      <c r="F1797">
        <v>228.851</v>
      </c>
      <c r="G1797">
        <v>341.62700000000001</v>
      </c>
      <c r="H1797">
        <v>113.015</v>
      </c>
      <c r="I1797">
        <v>70.825400000000002</v>
      </c>
      <c r="J1797">
        <v>128.19200000000001</v>
      </c>
      <c r="K1797">
        <v>3856.35</v>
      </c>
      <c r="L1797">
        <v>0.149169</v>
      </c>
      <c r="M1797">
        <v>0.83702900000000002</v>
      </c>
      <c r="N1797">
        <v>0</v>
      </c>
      <c r="O1797" t="s">
        <v>42</v>
      </c>
    </row>
    <row r="1798" spans="1:15" x14ac:dyDescent="0.25">
      <c r="A1798" t="s">
        <v>165</v>
      </c>
      <c r="B1798">
        <v>4670.72</v>
      </c>
      <c r="C1798">
        <v>4563.8900000000003</v>
      </c>
      <c r="D1798">
        <v>4563.57</v>
      </c>
      <c r="E1798">
        <v>4460.93</v>
      </c>
      <c r="F1798">
        <v>224.773</v>
      </c>
      <c r="G1798">
        <v>342.81</v>
      </c>
      <c r="H1798">
        <v>114.063</v>
      </c>
      <c r="I1798">
        <v>70.776399999999995</v>
      </c>
      <c r="J1798">
        <v>128.45099999999999</v>
      </c>
      <c r="K1798">
        <v>3870.38</v>
      </c>
      <c r="L1798">
        <v>0.14710699999999999</v>
      </c>
      <c r="M1798">
        <v>0.83704100000000004</v>
      </c>
      <c r="N1798">
        <v>0</v>
      </c>
      <c r="O1798" t="s">
        <v>42</v>
      </c>
    </row>
    <row r="1799" spans="1:15" x14ac:dyDescent="0.25">
      <c r="A1799" t="s">
        <v>165</v>
      </c>
      <c r="B1799">
        <v>4699.8500000000004</v>
      </c>
      <c r="C1799">
        <v>4602.25</v>
      </c>
      <c r="D1799">
        <v>4601.9399999999996</v>
      </c>
      <c r="E1799">
        <v>4499.71</v>
      </c>
      <c r="F1799">
        <v>228.774</v>
      </c>
      <c r="G1799">
        <v>343.584</v>
      </c>
      <c r="H1799">
        <v>114.649</v>
      </c>
      <c r="I1799">
        <v>70.589799999999997</v>
      </c>
      <c r="J1799">
        <v>128.709</v>
      </c>
      <c r="K1799">
        <v>3904.28</v>
      </c>
      <c r="L1799">
        <v>0.178454</v>
      </c>
      <c r="M1799">
        <v>0.83640000000000003</v>
      </c>
      <c r="N1799">
        <v>0</v>
      </c>
      <c r="O1799" t="s">
        <v>42</v>
      </c>
    </row>
    <row r="1800" spans="1:15" x14ac:dyDescent="0.25">
      <c r="A1800" t="s">
        <v>165</v>
      </c>
      <c r="B1800">
        <v>4642.2</v>
      </c>
      <c r="C1800">
        <v>4544.8100000000004</v>
      </c>
      <c r="D1800">
        <v>4544.5</v>
      </c>
      <c r="E1800">
        <v>4442.24</v>
      </c>
      <c r="F1800">
        <v>225.55500000000001</v>
      </c>
      <c r="G1800">
        <v>338.29700000000003</v>
      </c>
      <c r="H1800">
        <v>114.164</v>
      </c>
      <c r="I1800">
        <v>68.659199999999998</v>
      </c>
      <c r="J1800">
        <v>126.27</v>
      </c>
      <c r="K1800">
        <v>3855.64</v>
      </c>
      <c r="L1800">
        <v>0.14719399999999999</v>
      </c>
      <c r="M1800">
        <v>0.83694500000000005</v>
      </c>
      <c r="N1800">
        <v>0</v>
      </c>
      <c r="O1800" t="s">
        <v>42</v>
      </c>
    </row>
    <row r="1801" spans="1:15" x14ac:dyDescent="0.25">
      <c r="A1801" t="s">
        <v>165</v>
      </c>
      <c r="B1801">
        <v>4672.8</v>
      </c>
      <c r="C1801">
        <v>4564.41</v>
      </c>
      <c r="D1801">
        <v>4564.08</v>
      </c>
      <c r="E1801">
        <v>4461.46</v>
      </c>
      <c r="F1801">
        <v>226.255</v>
      </c>
      <c r="G1801">
        <v>341.01499999999999</v>
      </c>
      <c r="H1801">
        <v>114.14700000000001</v>
      </c>
      <c r="I1801">
        <v>69.835400000000007</v>
      </c>
      <c r="J1801">
        <v>127.54300000000001</v>
      </c>
      <c r="K1801">
        <v>3871.33</v>
      </c>
      <c r="L1801">
        <v>0.16559299999999999</v>
      </c>
      <c r="M1801">
        <v>0.83692100000000003</v>
      </c>
      <c r="N1801">
        <v>0</v>
      </c>
      <c r="O1801" t="s">
        <v>42</v>
      </c>
    </row>
    <row r="1802" spans="1:15" x14ac:dyDescent="0.25">
      <c r="A1802" t="s">
        <v>165</v>
      </c>
      <c r="B1802">
        <v>4686.7299999999996</v>
      </c>
      <c r="C1802">
        <v>4585.51</v>
      </c>
      <c r="D1802">
        <v>4585.21</v>
      </c>
      <c r="E1802">
        <v>4482.33</v>
      </c>
      <c r="F1802">
        <v>229.09</v>
      </c>
      <c r="G1802">
        <v>346.39299999999997</v>
      </c>
      <c r="H1802">
        <v>115.491</v>
      </c>
      <c r="I1802">
        <v>72.188800000000001</v>
      </c>
      <c r="J1802">
        <v>129.245</v>
      </c>
      <c r="K1802">
        <v>3883.93</v>
      </c>
      <c r="L1802">
        <v>0.14913599999999999</v>
      </c>
      <c r="M1802">
        <v>0.83412900000000001</v>
      </c>
      <c r="N1802">
        <v>0</v>
      </c>
      <c r="O1802" t="s">
        <v>42</v>
      </c>
    </row>
    <row r="1803" spans="1:15" x14ac:dyDescent="0.25">
      <c r="A1803" t="s">
        <v>165</v>
      </c>
      <c r="B1803">
        <v>4670.95</v>
      </c>
      <c r="C1803">
        <v>4565.25</v>
      </c>
      <c r="D1803">
        <v>4564.92</v>
      </c>
      <c r="E1803">
        <v>4461.84</v>
      </c>
      <c r="F1803">
        <v>228.673</v>
      </c>
      <c r="G1803">
        <v>340.95699999999999</v>
      </c>
      <c r="H1803">
        <v>113.47499999999999</v>
      </c>
      <c r="I1803">
        <v>70.224400000000003</v>
      </c>
      <c r="J1803">
        <v>127.797</v>
      </c>
      <c r="K1803">
        <v>3869.31</v>
      </c>
      <c r="L1803">
        <v>0.17846400000000001</v>
      </c>
      <c r="M1803">
        <v>0.83651299999999995</v>
      </c>
      <c r="N1803">
        <v>0</v>
      </c>
      <c r="O1803" t="s">
        <v>42</v>
      </c>
    </row>
    <row r="1804" spans="1:15" x14ac:dyDescent="0.25">
      <c r="A1804" t="s">
        <v>165</v>
      </c>
      <c r="B1804">
        <v>4720</v>
      </c>
      <c r="C1804">
        <v>4611.0600000000004</v>
      </c>
      <c r="D1804">
        <v>4610.75</v>
      </c>
      <c r="E1804">
        <v>4506.97</v>
      </c>
      <c r="F1804">
        <v>230.35400000000001</v>
      </c>
      <c r="G1804">
        <v>348.33600000000001</v>
      </c>
      <c r="H1804">
        <v>116.315</v>
      </c>
      <c r="I1804">
        <v>72.104200000000006</v>
      </c>
      <c r="J1804">
        <v>130.375</v>
      </c>
      <c r="K1804">
        <v>3904.98</v>
      </c>
      <c r="L1804">
        <v>0.14821999999999999</v>
      </c>
      <c r="M1804">
        <v>0.83684099999999995</v>
      </c>
      <c r="N1804">
        <v>0</v>
      </c>
      <c r="O1804" t="s">
        <v>42</v>
      </c>
    </row>
    <row r="1805" spans="1:15" x14ac:dyDescent="0.25">
      <c r="A1805" t="s">
        <v>165</v>
      </c>
      <c r="B1805">
        <v>4656.51</v>
      </c>
      <c r="C1805">
        <v>4551.1400000000003</v>
      </c>
      <c r="D1805">
        <v>4550.8</v>
      </c>
      <c r="E1805">
        <v>4448.41</v>
      </c>
      <c r="F1805">
        <v>225.43199999999999</v>
      </c>
      <c r="G1805">
        <v>338.23099999999999</v>
      </c>
      <c r="H1805">
        <v>113.758</v>
      </c>
      <c r="I1805">
        <v>68.805000000000007</v>
      </c>
      <c r="J1805">
        <v>126.316</v>
      </c>
      <c r="K1805">
        <v>3861.84</v>
      </c>
      <c r="L1805">
        <v>0.15009500000000001</v>
      </c>
      <c r="M1805">
        <v>0.86683500000000002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4660.13</v>
      </c>
      <c r="C1806">
        <v>4554.41</v>
      </c>
      <c r="D1806">
        <v>4554.09</v>
      </c>
      <c r="E1806">
        <v>4451.12</v>
      </c>
      <c r="F1806">
        <v>224.10400000000001</v>
      </c>
      <c r="G1806">
        <v>342.23899999999998</v>
      </c>
      <c r="H1806">
        <v>113.508</v>
      </c>
      <c r="I1806">
        <v>71.206199999999995</v>
      </c>
      <c r="J1806">
        <v>128.291</v>
      </c>
      <c r="K1806">
        <v>3862.01</v>
      </c>
      <c r="L1806">
        <v>0.17846300000000001</v>
      </c>
      <c r="M1806">
        <v>0.83699599999999996</v>
      </c>
      <c r="N1806">
        <v>0</v>
      </c>
      <c r="O1806" t="s">
        <v>42</v>
      </c>
    </row>
    <row r="1807" spans="1:15" x14ac:dyDescent="0.25">
      <c r="A1807" t="s">
        <v>165</v>
      </c>
      <c r="B1807">
        <v>4637.75</v>
      </c>
      <c r="C1807">
        <v>4526.8999999999996</v>
      </c>
      <c r="D1807">
        <v>4526.58</v>
      </c>
      <c r="E1807">
        <v>4424.46</v>
      </c>
      <c r="F1807">
        <v>225.351</v>
      </c>
      <c r="G1807">
        <v>338.6</v>
      </c>
      <c r="H1807">
        <v>113.05</v>
      </c>
      <c r="I1807">
        <v>69.703000000000003</v>
      </c>
      <c r="J1807">
        <v>126.751</v>
      </c>
      <c r="K1807">
        <v>3837.78</v>
      </c>
      <c r="L1807">
        <v>0.14721799999999999</v>
      </c>
      <c r="M1807">
        <v>0.85758299999999998</v>
      </c>
      <c r="N1807">
        <v>0</v>
      </c>
      <c r="O1807" t="s">
        <v>42</v>
      </c>
    </row>
    <row r="1808" spans="1:15" x14ac:dyDescent="0.25">
      <c r="A1808" t="s">
        <v>165</v>
      </c>
      <c r="B1808">
        <v>4643.59</v>
      </c>
      <c r="C1808">
        <v>4533.8999999999996</v>
      </c>
      <c r="D1808">
        <v>4533.57</v>
      </c>
      <c r="E1808">
        <v>4431.3900000000003</v>
      </c>
      <c r="F1808">
        <v>225.24700000000001</v>
      </c>
      <c r="G1808">
        <v>339.279</v>
      </c>
      <c r="H1808">
        <v>113.84699999999999</v>
      </c>
      <c r="I1808">
        <v>69.203900000000004</v>
      </c>
      <c r="J1808">
        <v>126.81699999999999</v>
      </c>
      <c r="K1808">
        <v>3844.15</v>
      </c>
      <c r="L1808">
        <v>0.14996799999999999</v>
      </c>
      <c r="M1808">
        <v>0.86878599999999995</v>
      </c>
      <c r="N1808">
        <v>0</v>
      </c>
      <c r="O1808" t="s">
        <v>42</v>
      </c>
    </row>
    <row r="1809" spans="1:15" x14ac:dyDescent="0.25">
      <c r="A1809" t="s">
        <v>165</v>
      </c>
      <c r="B1809">
        <v>4690.76</v>
      </c>
      <c r="C1809">
        <v>4591.5600000000004</v>
      </c>
      <c r="D1809">
        <v>4591.24</v>
      </c>
      <c r="E1809">
        <v>4488.01</v>
      </c>
      <c r="F1809">
        <v>232.17099999999999</v>
      </c>
      <c r="G1809">
        <v>344.59300000000002</v>
      </c>
      <c r="H1809">
        <v>115.14</v>
      </c>
      <c r="I1809">
        <v>71.198400000000007</v>
      </c>
      <c r="J1809">
        <v>128.791</v>
      </c>
      <c r="K1809">
        <v>3888.15</v>
      </c>
      <c r="L1809">
        <v>0.17846100000000001</v>
      </c>
      <c r="M1809">
        <v>0.86666100000000001</v>
      </c>
      <c r="N1809">
        <v>0</v>
      </c>
      <c r="O1809" t="s">
        <v>42</v>
      </c>
    </row>
    <row r="1810" spans="1:15" x14ac:dyDescent="0.25">
      <c r="A1810" t="s">
        <v>165</v>
      </c>
      <c r="B1810">
        <v>4600.29</v>
      </c>
      <c r="C1810">
        <v>4496.29</v>
      </c>
      <c r="D1810">
        <v>4495.97</v>
      </c>
      <c r="E1810">
        <v>4394.45</v>
      </c>
      <c r="F1810">
        <v>224.053</v>
      </c>
      <c r="G1810">
        <v>335.98099999999999</v>
      </c>
      <c r="H1810">
        <v>112.587</v>
      </c>
      <c r="I1810">
        <v>68.657499999999999</v>
      </c>
      <c r="J1810">
        <v>125.66</v>
      </c>
      <c r="K1810">
        <v>3811.95</v>
      </c>
      <c r="L1810">
        <v>0.147596</v>
      </c>
      <c r="M1810">
        <v>0.836696</v>
      </c>
      <c r="N1810">
        <v>0</v>
      </c>
      <c r="O1810" t="s">
        <v>42</v>
      </c>
    </row>
    <row r="1811" spans="1:15" x14ac:dyDescent="0.25">
      <c r="A1811" t="s">
        <v>165</v>
      </c>
      <c r="B1811">
        <v>4618.12</v>
      </c>
      <c r="C1811">
        <v>4509.3</v>
      </c>
      <c r="D1811">
        <v>4509</v>
      </c>
      <c r="E1811">
        <v>4409.5200000000004</v>
      </c>
      <c r="F1811">
        <v>224.01300000000001</v>
      </c>
      <c r="G1811">
        <v>337.50799999999998</v>
      </c>
      <c r="H1811">
        <v>113.46599999999999</v>
      </c>
      <c r="I1811">
        <v>68.950500000000005</v>
      </c>
      <c r="J1811">
        <v>125.871</v>
      </c>
      <c r="K1811">
        <v>3825.25</v>
      </c>
      <c r="L1811">
        <v>0.155727</v>
      </c>
      <c r="M1811">
        <v>0.83670500000000003</v>
      </c>
      <c r="N1811">
        <v>0</v>
      </c>
      <c r="O1811" t="s">
        <v>42</v>
      </c>
    </row>
    <row r="1812" spans="1:15" x14ac:dyDescent="0.25">
      <c r="A1812" t="s">
        <v>165</v>
      </c>
      <c r="B1812">
        <v>4665.41</v>
      </c>
      <c r="C1812">
        <v>4567.2299999999996</v>
      </c>
      <c r="D1812">
        <v>4566.92</v>
      </c>
      <c r="E1812">
        <v>4465.09</v>
      </c>
      <c r="F1812">
        <v>227.291</v>
      </c>
      <c r="G1812">
        <v>341.16899999999998</v>
      </c>
      <c r="H1812">
        <v>113.322</v>
      </c>
      <c r="I1812">
        <v>70.6755</v>
      </c>
      <c r="J1812">
        <v>127.851</v>
      </c>
      <c r="K1812">
        <v>3873.86</v>
      </c>
      <c r="L1812">
        <v>0.178454</v>
      </c>
      <c r="M1812">
        <v>0.83658900000000003</v>
      </c>
      <c r="N1812">
        <v>0</v>
      </c>
      <c r="O1812" t="s">
        <v>42</v>
      </c>
    </row>
    <row r="1813" spans="1:15" x14ac:dyDescent="0.25">
      <c r="A1813" t="s">
        <v>165</v>
      </c>
      <c r="B1813">
        <v>4658.28</v>
      </c>
      <c r="C1813">
        <v>4560.49</v>
      </c>
      <c r="D1813">
        <v>4560.1899999999996</v>
      </c>
      <c r="E1813">
        <v>4457.8599999999997</v>
      </c>
      <c r="F1813">
        <v>225.44200000000001</v>
      </c>
      <c r="G1813">
        <v>341.81700000000001</v>
      </c>
      <c r="H1813">
        <v>114.387</v>
      </c>
      <c r="I1813">
        <v>70.59</v>
      </c>
      <c r="J1813">
        <v>127.761</v>
      </c>
      <c r="K1813">
        <v>3867.93</v>
      </c>
      <c r="L1813">
        <v>0.178456</v>
      </c>
      <c r="M1813">
        <v>0.83692599999999995</v>
      </c>
      <c r="N1813">
        <v>0</v>
      </c>
      <c r="O1813" t="s">
        <v>42</v>
      </c>
    </row>
    <row r="1814" spans="1:15" x14ac:dyDescent="0.25">
      <c r="A1814" t="s">
        <v>165</v>
      </c>
      <c r="B1814">
        <v>4633.97</v>
      </c>
      <c r="C1814">
        <v>4535.3900000000003</v>
      </c>
      <c r="D1814">
        <v>4535.08</v>
      </c>
      <c r="E1814">
        <v>4432.5200000000004</v>
      </c>
      <c r="F1814">
        <v>228.28800000000001</v>
      </c>
      <c r="G1814">
        <v>339.90800000000002</v>
      </c>
      <c r="H1814">
        <v>113.288</v>
      </c>
      <c r="I1814">
        <v>70.2012</v>
      </c>
      <c r="J1814">
        <v>127.25700000000001</v>
      </c>
      <c r="K1814">
        <v>3841.67</v>
      </c>
      <c r="L1814">
        <v>0.178454</v>
      </c>
      <c r="M1814">
        <v>0.83664899999999998</v>
      </c>
      <c r="N1814">
        <v>0</v>
      </c>
      <c r="O1814" t="s">
        <v>42</v>
      </c>
    </row>
    <row r="1815" spans="1:15" x14ac:dyDescent="0.25">
      <c r="A1815" t="s">
        <v>165</v>
      </c>
      <c r="B1815">
        <v>4616.04</v>
      </c>
      <c r="C1815">
        <v>4516.6000000000004</v>
      </c>
      <c r="D1815">
        <v>4516.3</v>
      </c>
      <c r="E1815">
        <v>4415.3100000000004</v>
      </c>
      <c r="F1815">
        <v>225.71600000000001</v>
      </c>
      <c r="G1815">
        <v>337.04</v>
      </c>
      <c r="H1815">
        <v>113.149</v>
      </c>
      <c r="I1815">
        <v>68.838099999999997</v>
      </c>
      <c r="J1815">
        <v>125.881</v>
      </c>
      <c r="K1815">
        <v>3829.66</v>
      </c>
      <c r="L1815">
        <v>0.15861800000000001</v>
      </c>
      <c r="M1815">
        <v>0.83679599999999998</v>
      </c>
      <c r="N1815">
        <v>0</v>
      </c>
      <c r="O1815" t="s">
        <v>42</v>
      </c>
    </row>
    <row r="1816" spans="1:15" x14ac:dyDescent="0.25">
      <c r="A1816" t="s">
        <v>165</v>
      </c>
      <c r="B1816">
        <v>4702.05</v>
      </c>
      <c r="C1816">
        <v>4592.03</v>
      </c>
      <c r="D1816">
        <v>4591.71</v>
      </c>
      <c r="E1816">
        <v>4488.55</v>
      </c>
      <c r="F1816">
        <v>229.36799999999999</v>
      </c>
      <c r="G1816">
        <v>343.99400000000003</v>
      </c>
      <c r="H1816">
        <v>115.408</v>
      </c>
      <c r="I1816">
        <v>70.778300000000002</v>
      </c>
      <c r="J1816">
        <v>128.221</v>
      </c>
      <c r="K1816">
        <v>3892.15</v>
      </c>
      <c r="L1816">
        <v>0.178484</v>
      </c>
      <c r="M1816">
        <v>0.83704599999999996</v>
      </c>
      <c r="N1816">
        <v>0</v>
      </c>
      <c r="O1816" t="s">
        <v>42</v>
      </c>
    </row>
    <row r="1817" spans="1:15" x14ac:dyDescent="0.25">
      <c r="A1817" t="s">
        <v>165</v>
      </c>
      <c r="B1817">
        <v>4683.08</v>
      </c>
      <c r="C1817">
        <v>4573.6400000000003</v>
      </c>
      <c r="D1817">
        <v>4573.3100000000004</v>
      </c>
      <c r="E1817">
        <v>4469.88</v>
      </c>
      <c r="F1817">
        <v>228.66900000000001</v>
      </c>
      <c r="G1817">
        <v>343.30900000000003</v>
      </c>
      <c r="H1817">
        <v>114.1</v>
      </c>
      <c r="I1817">
        <v>71.260800000000003</v>
      </c>
      <c r="J1817">
        <v>128.57599999999999</v>
      </c>
      <c r="K1817">
        <v>3874.84</v>
      </c>
      <c r="L1817">
        <v>0.16630900000000001</v>
      </c>
      <c r="M1817">
        <v>0.83678600000000003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4684.9399999999996</v>
      </c>
      <c r="C1818">
        <v>4580.43</v>
      </c>
      <c r="D1818">
        <v>4580.1099999999997</v>
      </c>
      <c r="E1818">
        <v>4477.4799999999996</v>
      </c>
      <c r="F1818">
        <v>226.67400000000001</v>
      </c>
      <c r="G1818">
        <v>340.60199999999998</v>
      </c>
      <c r="H1818">
        <v>114.18600000000001</v>
      </c>
      <c r="I1818">
        <v>69.962299999999999</v>
      </c>
      <c r="J1818">
        <v>126.959</v>
      </c>
      <c r="K1818">
        <v>3887.21</v>
      </c>
      <c r="L1818">
        <v>0.14879800000000001</v>
      </c>
      <c r="M1818">
        <v>0.85581499999999999</v>
      </c>
      <c r="N1818">
        <v>0</v>
      </c>
      <c r="O1818" t="s">
        <v>42</v>
      </c>
    </row>
    <row r="1819" spans="1:15" x14ac:dyDescent="0.25">
      <c r="A1819" t="s">
        <v>165</v>
      </c>
      <c r="B1819">
        <v>4668.2700000000004</v>
      </c>
      <c r="C1819">
        <v>4566.6499999999996</v>
      </c>
      <c r="D1819">
        <v>4566.34</v>
      </c>
      <c r="E1819">
        <v>4465.08</v>
      </c>
      <c r="F1819">
        <v>225.839</v>
      </c>
      <c r="G1819">
        <v>340.25</v>
      </c>
      <c r="H1819">
        <v>113.68</v>
      </c>
      <c r="I1819">
        <v>69.896699999999996</v>
      </c>
      <c r="J1819">
        <v>127.27200000000001</v>
      </c>
      <c r="K1819">
        <v>3876.05</v>
      </c>
      <c r="L1819">
        <v>0.15631</v>
      </c>
      <c r="M1819">
        <v>0.83705099999999999</v>
      </c>
      <c r="N1819">
        <v>0</v>
      </c>
      <c r="O1819" t="s">
        <v>42</v>
      </c>
    </row>
    <row r="1820" spans="1:15" x14ac:dyDescent="0.25">
      <c r="A1820" t="s">
        <v>165</v>
      </c>
      <c r="B1820">
        <v>4688.87</v>
      </c>
      <c r="C1820">
        <v>4583.47</v>
      </c>
      <c r="D1820">
        <v>4583.16</v>
      </c>
      <c r="E1820">
        <v>4480.68</v>
      </c>
      <c r="F1820">
        <v>227.73699999999999</v>
      </c>
      <c r="G1820">
        <v>344.50099999999998</v>
      </c>
      <c r="H1820">
        <v>115.123</v>
      </c>
      <c r="I1820">
        <v>71.345399999999998</v>
      </c>
      <c r="J1820">
        <v>128.62200000000001</v>
      </c>
      <c r="K1820">
        <v>3885.52</v>
      </c>
      <c r="L1820">
        <v>0.178454</v>
      </c>
      <c r="M1820">
        <v>0.83693200000000001</v>
      </c>
      <c r="N1820">
        <v>0</v>
      </c>
      <c r="O1820" t="s">
        <v>42</v>
      </c>
    </row>
    <row r="1821" spans="1:15" x14ac:dyDescent="0.25">
      <c r="A1821" t="s">
        <v>165</v>
      </c>
      <c r="B1821">
        <v>4649.78</v>
      </c>
      <c r="C1821">
        <v>4553.3500000000004</v>
      </c>
      <c r="D1821">
        <v>4553.03</v>
      </c>
      <c r="E1821">
        <v>4449.4799999999996</v>
      </c>
      <c r="F1821">
        <v>229.51599999999999</v>
      </c>
      <c r="G1821">
        <v>340.846</v>
      </c>
      <c r="H1821">
        <v>113.58</v>
      </c>
      <c r="I1821">
        <v>70.473200000000006</v>
      </c>
      <c r="J1821">
        <v>127.581</v>
      </c>
      <c r="K1821">
        <v>3856.35</v>
      </c>
      <c r="L1821">
        <v>0.178454</v>
      </c>
      <c r="M1821">
        <v>0.83657000000000004</v>
      </c>
      <c r="N1821">
        <v>0</v>
      </c>
      <c r="O1821" t="s">
        <v>42</v>
      </c>
    </row>
    <row r="1822" spans="1:15" x14ac:dyDescent="0.25">
      <c r="A1822" t="s">
        <v>165</v>
      </c>
      <c r="B1822">
        <v>4710.67</v>
      </c>
      <c r="C1822">
        <v>4608.51</v>
      </c>
      <c r="D1822">
        <v>4608.1899999999996</v>
      </c>
      <c r="E1822">
        <v>4504.41</v>
      </c>
      <c r="F1822">
        <v>228.54599999999999</v>
      </c>
      <c r="G1822">
        <v>345.65800000000002</v>
      </c>
      <c r="H1822">
        <v>114.11799999999999</v>
      </c>
      <c r="I1822">
        <v>72.280100000000004</v>
      </c>
      <c r="J1822">
        <v>129.798</v>
      </c>
      <c r="K1822">
        <v>3906.84</v>
      </c>
      <c r="L1822">
        <v>0.17286899999999999</v>
      </c>
      <c r="M1822">
        <v>0.83672599999999997</v>
      </c>
      <c r="N1822">
        <v>0</v>
      </c>
      <c r="O1822" t="s">
        <v>42</v>
      </c>
    </row>
    <row r="1823" spans="1:15" x14ac:dyDescent="0.25">
      <c r="A1823" t="s">
        <v>165</v>
      </c>
      <c r="B1823">
        <v>4677.3500000000004</v>
      </c>
      <c r="C1823">
        <v>4577.57</v>
      </c>
      <c r="D1823">
        <v>4577.26</v>
      </c>
      <c r="E1823">
        <v>4475.57</v>
      </c>
      <c r="F1823">
        <v>230.351</v>
      </c>
      <c r="G1823">
        <v>342.39699999999999</v>
      </c>
      <c r="H1823">
        <v>115.395</v>
      </c>
      <c r="I1823">
        <v>70.130600000000001</v>
      </c>
      <c r="J1823">
        <v>127.5</v>
      </c>
      <c r="K1823">
        <v>3879.66</v>
      </c>
      <c r="L1823">
        <v>0.14815800000000001</v>
      </c>
      <c r="M1823">
        <v>0.83651399999999998</v>
      </c>
      <c r="N1823">
        <v>0</v>
      </c>
      <c r="O1823" t="s">
        <v>42</v>
      </c>
    </row>
    <row r="1824" spans="1:15" x14ac:dyDescent="0.25">
      <c r="A1824" t="s">
        <v>165</v>
      </c>
      <c r="B1824">
        <v>4662.54</v>
      </c>
      <c r="C1824">
        <v>4565.5200000000004</v>
      </c>
      <c r="D1824">
        <v>4565.22</v>
      </c>
      <c r="E1824">
        <v>4464.16</v>
      </c>
      <c r="F1824">
        <v>227.86</v>
      </c>
      <c r="G1824">
        <v>340.88900000000001</v>
      </c>
      <c r="H1824">
        <v>115.259</v>
      </c>
      <c r="I1824">
        <v>69.476799999999997</v>
      </c>
      <c r="J1824">
        <v>126.79</v>
      </c>
      <c r="K1824">
        <v>3872.34</v>
      </c>
      <c r="L1824">
        <v>0.14974599999999999</v>
      </c>
      <c r="M1824">
        <v>0.86053299999999999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4634.24</v>
      </c>
      <c r="C1825">
        <v>4534.47</v>
      </c>
      <c r="D1825">
        <v>4534.17</v>
      </c>
      <c r="E1825">
        <v>4434.68</v>
      </c>
      <c r="F1825">
        <v>224.28800000000001</v>
      </c>
      <c r="G1825">
        <v>340.6</v>
      </c>
      <c r="H1825">
        <v>113.89700000000001</v>
      </c>
      <c r="I1825">
        <v>70.281499999999994</v>
      </c>
      <c r="J1825">
        <v>127.26300000000001</v>
      </c>
      <c r="K1825">
        <v>3846.74</v>
      </c>
      <c r="L1825">
        <v>0.178456</v>
      </c>
      <c r="M1825">
        <v>0.86140600000000001</v>
      </c>
      <c r="N1825">
        <v>0</v>
      </c>
      <c r="O1825" t="s">
        <v>42</v>
      </c>
    </row>
    <row r="1826" spans="1:15" x14ac:dyDescent="0.25">
      <c r="A1826" t="s">
        <v>165</v>
      </c>
      <c r="B1826">
        <v>4654.3500000000004</v>
      </c>
      <c r="C1826">
        <v>4549.84</v>
      </c>
      <c r="D1826">
        <v>4549.5200000000004</v>
      </c>
      <c r="E1826">
        <v>4450.17</v>
      </c>
      <c r="F1826">
        <v>226.34200000000001</v>
      </c>
      <c r="G1826">
        <v>340.28399999999999</v>
      </c>
      <c r="H1826">
        <v>115.42400000000001</v>
      </c>
      <c r="I1826">
        <v>69.170500000000004</v>
      </c>
      <c r="J1826">
        <v>126.194</v>
      </c>
      <c r="K1826">
        <v>3860.44</v>
      </c>
      <c r="L1826">
        <v>0.17846100000000001</v>
      </c>
      <c r="M1826">
        <v>0.83700699999999995</v>
      </c>
      <c r="N1826">
        <v>0</v>
      </c>
      <c r="O1826" t="s">
        <v>42</v>
      </c>
    </row>
    <row r="1827" spans="1:15" x14ac:dyDescent="0.25">
      <c r="A1827" t="s">
        <v>165</v>
      </c>
      <c r="B1827">
        <v>4668.33</v>
      </c>
      <c r="C1827">
        <v>4568.5200000000004</v>
      </c>
      <c r="D1827">
        <v>4568.22</v>
      </c>
      <c r="E1827">
        <v>4466.92</v>
      </c>
      <c r="F1827">
        <v>227.11699999999999</v>
      </c>
      <c r="G1827">
        <v>343.233</v>
      </c>
      <c r="H1827">
        <v>114.101</v>
      </c>
      <c r="I1827">
        <v>71.247799999999998</v>
      </c>
      <c r="J1827">
        <v>128.565</v>
      </c>
      <c r="K1827">
        <v>3873.51</v>
      </c>
      <c r="L1827">
        <v>0.15740199999999999</v>
      </c>
      <c r="M1827">
        <v>0.83511800000000003</v>
      </c>
      <c r="N1827">
        <v>0</v>
      </c>
      <c r="O1827" t="s">
        <v>42</v>
      </c>
    </row>
    <row r="1828" spans="1:15" x14ac:dyDescent="0.25">
      <c r="A1828" t="s">
        <v>165</v>
      </c>
      <c r="B1828">
        <v>4663.53</v>
      </c>
      <c r="C1828">
        <v>4564.8</v>
      </c>
      <c r="D1828">
        <v>4564.51</v>
      </c>
      <c r="E1828">
        <v>4463.74</v>
      </c>
      <c r="F1828">
        <v>228.21899999999999</v>
      </c>
      <c r="G1828">
        <v>342.84300000000002</v>
      </c>
      <c r="H1828">
        <v>115.146</v>
      </c>
      <c r="I1828">
        <v>70.745500000000007</v>
      </c>
      <c r="J1828">
        <v>127.59699999999999</v>
      </c>
      <c r="K1828">
        <v>3869.53</v>
      </c>
      <c r="L1828">
        <v>0.15509400000000001</v>
      </c>
      <c r="M1828">
        <v>0.83681899999999998</v>
      </c>
      <c r="N1828">
        <v>0</v>
      </c>
      <c r="O1828" t="s">
        <v>42</v>
      </c>
    </row>
    <row r="1829" spans="1:15" x14ac:dyDescent="0.25">
      <c r="A1829" t="s">
        <v>165</v>
      </c>
      <c r="B1829">
        <v>4683.0600000000004</v>
      </c>
      <c r="C1829">
        <v>4578.9399999999996</v>
      </c>
      <c r="D1829">
        <v>4578.62</v>
      </c>
      <c r="E1829">
        <v>4478.33</v>
      </c>
      <c r="F1829">
        <v>226.71299999999999</v>
      </c>
      <c r="G1829">
        <v>341.77199999999999</v>
      </c>
      <c r="H1829">
        <v>114.886</v>
      </c>
      <c r="I1829">
        <v>69.813900000000004</v>
      </c>
      <c r="J1829">
        <v>127.161</v>
      </c>
      <c r="K1829">
        <v>3886.42</v>
      </c>
      <c r="L1829">
        <v>0.15193999999999999</v>
      </c>
      <c r="M1829">
        <v>0.83703099999999997</v>
      </c>
      <c r="N1829">
        <v>0</v>
      </c>
      <c r="O1829" t="s">
        <v>42</v>
      </c>
    </row>
    <row r="1830" spans="1:15" x14ac:dyDescent="0.25">
      <c r="A1830" t="s">
        <v>165</v>
      </c>
      <c r="B1830">
        <v>4634.3100000000004</v>
      </c>
      <c r="C1830">
        <v>4532.6899999999996</v>
      </c>
      <c r="D1830">
        <v>4532.38</v>
      </c>
      <c r="E1830">
        <v>4432.03</v>
      </c>
      <c r="F1830">
        <v>226.86099999999999</v>
      </c>
      <c r="G1830">
        <v>337.69900000000001</v>
      </c>
      <c r="H1830">
        <v>113.694</v>
      </c>
      <c r="I1830">
        <v>68.670599999999993</v>
      </c>
      <c r="J1830">
        <v>125.965</v>
      </c>
      <c r="K1830">
        <v>3844.36</v>
      </c>
      <c r="L1830">
        <v>0.17174300000000001</v>
      </c>
      <c r="M1830">
        <v>0.83705200000000002</v>
      </c>
      <c r="N1830">
        <v>0</v>
      </c>
      <c r="O1830" t="s">
        <v>42</v>
      </c>
    </row>
    <row r="1831" spans="1:15" x14ac:dyDescent="0.25">
      <c r="A1831" t="s">
        <v>165</v>
      </c>
      <c r="B1831">
        <v>4662.3500000000004</v>
      </c>
      <c r="C1831">
        <v>4564.55</v>
      </c>
      <c r="D1831">
        <v>4564.22</v>
      </c>
      <c r="E1831">
        <v>4462.17</v>
      </c>
      <c r="F1831">
        <v>226.79</v>
      </c>
      <c r="G1831">
        <v>339.613</v>
      </c>
      <c r="H1831">
        <v>114.608</v>
      </c>
      <c r="I1831">
        <v>69.078000000000003</v>
      </c>
      <c r="J1831">
        <v>126.633</v>
      </c>
      <c r="K1831">
        <v>3872.49</v>
      </c>
      <c r="L1831">
        <v>0.169683</v>
      </c>
      <c r="M1831">
        <v>0.83701700000000001</v>
      </c>
      <c r="N1831">
        <v>0</v>
      </c>
      <c r="O1831" t="s">
        <v>42</v>
      </c>
    </row>
    <row r="1832" spans="1:15" x14ac:dyDescent="0.25">
      <c r="A1832" t="s">
        <v>165</v>
      </c>
      <c r="B1832">
        <v>4660.92</v>
      </c>
      <c r="C1832">
        <v>4557.13</v>
      </c>
      <c r="D1832">
        <v>4556.82</v>
      </c>
      <c r="E1832">
        <v>4455.25</v>
      </c>
      <c r="F1832">
        <v>230.196</v>
      </c>
      <c r="G1832">
        <v>341.20699999999999</v>
      </c>
      <c r="H1832">
        <v>114.682</v>
      </c>
      <c r="I1832">
        <v>69.813199999999995</v>
      </c>
      <c r="J1832">
        <v>127.252</v>
      </c>
      <c r="K1832">
        <v>3860.7</v>
      </c>
      <c r="L1832">
        <v>0.17846899999999999</v>
      </c>
      <c r="M1832">
        <v>0.86615900000000001</v>
      </c>
      <c r="N1832">
        <v>0</v>
      </c>
      <c r="O1832" t="s">
        <v>42</v>
      </c>
    </row>
    <row r="1833" spans="1:15" x14ac:dyDescent="0.25">
      <c r="A1833" t="s">
        <v>165</v>
      </c>
      <c r="B1833">
        <v>4652.3999999999996</v>
      </c>
      <c r="C1833">
        <v>4552.8900000000003</v>
      </c>
      <c r="D1833">
        <v>4552.58</v>
      </c>
      <c r="E1833">
        <v>4452.0200000000004</v>
      </c>
      <c r="F1833">
        <v>228.21199999999999</v>
      </c>
      <c r="G1833">
        <v>338.95</v>
      </c>
      <c r="H1833">
        <v>114.488</v>
      </c>
      <c r="I1833">
        <v>69.026200000000003</v>
      </c>
      <c r="J1833">
        <v>126.166</v>
      </c>
      <c r="K1833">
        <v>3861.56</v>
      </c>
      <c r="L1833">
        <v>0.147316</v>
      </c>
      <c r="M1833">
        <v>0.83705300000000005</v>
      </c>
      <c r="N1833">
        <v>0</v>
      </c>
      <c r="O1833" t="s">
        <v>42</v>
      </c>
    </row>
    <row r="1834" spans="1:15" x14ac:dyDescent="0.25">
      <c r="A1834" t="s">
        <v>165</v>
      </c>
      <c r="B1834">
        <v>4657.57</v>
      </c>
      <c r="C1834">
        <v>4551.71</v>
      </c>
      <c r="D1834">
        <v>4551.3999999999996</v>
      </c>
      <c r="E1834">
        <v>4451.13</v>
      </c>
      <c r="F1834">
        <v>225.46899999999999</v>
      </c>
      <c r="G1834">
        <v>339.928</v>
      </c>
      <c r="H1834">
        <v>114.697</v>
      </c>
      <c r="I1834">
        <v>69.388499999999993</v>
      </c>
      <c r="J1834">
        <v>126.518</v>
      </c>
      <c r="K1834">
        <v>3862.5</v>
      </c>
      <c r="L1834">
        <v>0.17258399999999999</v>
      </c>
      <c r="M1834">
        <v>0.83658999999999994</v>
      </c>
      <c r="N1834">
        <v>0</v>
      </c>
      <c r="O1834" t="s">
        <v>42</v>
      </c>
    </row>
    <row r="1835" spans="1:15" x14ac:dyDescent="0.25">
      <c r="A1835" t="s">
        <v>165</v>
      </c>
      <c r="B1835">
        <v>4635.29</v>
      </c>
      <c r="C1835">
        <v>4528.12</v>
      </c>
      <c r="D1835">
        <v>4527.8100000000004</v>
      </c>
      <c r="E1835">
        <v>4427.71</v>
      </c>
      <c r="F1835">
        <v>223.46899999999999</v>
      </c>
      <c r="G1835">
        <v>339.447</v>
      </c>
      <c r="H1835">
        <v>113.58199999999999</v>
      </c>
      <c r="I1835">
        <v>69.541799999999995</v>
      </c>
      <c r="J1835">
        <v>126.98399999999999</v>
      </c>
      <c r="K1835">
        <v>3841.68</v>
      </c>
      <c r="L1835">
        <v>0.14712900000000001</v>
      </c>
      <c r="M1835">
        <v>0.83689800000000003</v>
      </c>
      <c r="N1835">
        <v>0</v>
      </c>
      <c r="O1835" t="s">
        <v>42</v>
      </c>
    </row>
    <row r="1836" spans="1:15" x14ac:dyDescent="0.25">
      <c r="A1836" t="s">
        <v>165</v>
      </c>
      <c r="B1836">
        <v>4599.78</v>
      </c>
      <c r="C1836">
        <v>4493.22</v>
      </c>
      <c r="D1836">
        <v>4492.92</v>
      </c>
      <c r="E1836">
        <v>4393.3599999999997</v>
      </c>
      <c r="F1836">
        <v>223.29</v>
      </c>
      <c r="G1836">
        <v>337.673</v>
      </c>
      <c r="H1836">
        <v>113.172</v>
      </c>
      <c r="I1836">
        <v>69.302099999999996</v>
      </c>
      <c r="J1836">
        <v>125.96599999999999</v>
      </c>
      <c r="K1836">
        <v>3809.43</v>
      </c>
      <c r="L1836">
        <v>0.15074699999999999</v>
      </c>
      <c r="M1836">
        <v>0.83655199999999996</v>
      </c>
      <c r="N1836">
        <v>0</v>
      </c>
      <c r="O1836" t="s">
        <v>42</v>
      </c>
    </row>
    <row r="1837" spans="1:15" x14ac:dyDescent="0.25">
      <c r="A1837" t="s">
        <v>165</v>
      </c>
      <c r="B1837">
        <v>4653.54</v>
      </c>
      <c r="C1837">
        <v>4548.05</v>
      </c>
      <c r="D1837">
        <v>4547.74</v>
      </c>
      <c r="E1837">
        <v>4448.13</v>
      </c>
      <c r="F1837">
        <v>225.81</v>
      </c>
      <c r="G1837">
        <v>340.24</v>
      </c>
      <c r="H1837">
        <v>115.25700000000001</v>
      </c>
      <c r="I1837">
        <v>69.325800000000001</v>
      </c>
      <c r="J1837">
        <v>126.27200000000001</v>
      </c>
      <c r="K1837">
        <v>3858.95</v>
      </c>
      <c r="L1837">
        <v>0.14796699999999999</v>
      </c>
      <c r="M1837">
        <v>0.83599999999999997</v>
      </c>
      <c r="N1837">
        <v>0</v>
      </c>
      <c r="O1837" t="s">
        <v>42</v>
      </c>
    </row>
    <row r="1838" spans="1:15" x14ac:dyDescent="0.25">
      <c r="A1838" t="s">
        <v>165</v>
      </c>
      <c r="B1838">
        <v>4628.87</v>
      </c>
      <c r="C1838">
        <v>4522.8900000000003</v>
      </c>
      <c r="D1838">
        <v>4522.59</v>
      </c>
      <c r="E1838">
        <v>4424.18</v>
      </c>
      <c r="F1838">
        <v>223.61600000000001</v>
      </c>
      <c r="G1838">
        <v>339.69</v>
      </c>
      <c r="H1838">
        <v>113.706</v>
      </c>
      <c r="I1838">
        <v>69.7209</v>
      </c>
      <c r="J1838">
        <v>126.776</v>
      </c>
      <c r="K1838">
        <v>3837.91</v>
      </c>
      <c r="L1838">
        <v>0.17847199999999999</v>
      </c>
      <c r="M1838">
        <v>0.83638599999999996</v>
      </c>
      <c r="N1838">
        <v>0</v>
      </c>
      <c r="O1838" t="s">
        <v>42</v>
      </c>
    </row>
    <row r="1839" spans="1:15" x14ac:dyDescent="0.25">
      <c r="A1839" t="s">
        <v>165</v>
      </c>
      <c r="B1839">
        <v>4658.53</v>
      </c>
      <c r="C1839">
        <v>4555.92</v>
      </c>
      <c r="D1839">
        <v>4555.62</v>
      </c>
      <c r="E1839">
        <v>4454.3100000000004</v>
      </c>
      <c r="F1839">
        <v>228.32400000000001</v>
      </c>
      <c r="G1839">
        <v>340.01600000000002</v>
      </c>
      <c r="H1839">
        <v>113.642</v>
      </c>
      <c r="I1839">
        <v>69.955799999999996</v>
      </c>
      <c r="J1839">
        <v>127.14700000000001</v>
      </c>
      <c r="K1839">
        <v>3862.94</v>
      </c>
      <c r="L1839">
        <v>0.178454</v>
      </c>
      <c r="M1839">
        <v>0.837036</v>
      </c>
      <c r="N1839">
        <v>0</v>
      </c>
      <c r="O1839" t="s">
        <v>42</v>
      </c>
    </row>
    <row r="1840" spans="1:15" x14ac:dyDescent="0.25">
      <c r="A1840" t="s">
        <v>165</v>
      </c>
      <c r="B1840">
        <v>4612.41</v>
      </c>
      <c r="C1840">
        <v>4506.1400000000003</v>
      </c>
      <c r="D1840">
        <v>4505.83</v>
      </c>
      <c r="E1840">
        <v>4404.88</v>
      </c>
      <c r="F1840">
        <v>227.809</v>
      </c>
      <c r="G1840">
        <v>336.30399999999997</v>
      </c>
      <c r="H1840">
        <v>112.789</v>
      </c>
      <c r="I1840">
        <v>68.372100000000003</v>
      </c>
      <c r="J1840">
        <v>125.961</v>
      </c>
      <c r="K1840">
        <v>3817.76</v>
      </c>
      <c r="L1840">
        <v>0.14972099999999999</v>
      </c>
      <c r="M1840">
        <v>0.86787599999999998</v>
      </c>
      <c r="N1840">
        <v>0</v>
      </c>
      <c r="O1840" t="s">
        <v>42</v>
      </c>
    </row>
    <row r="1841" spans="1:25" x14ac:dyDescent="0.25">
      <c r="A1841" t="s">
        <v>165</v>
      </c>
      <c r="B1841">
        <v>4624.13</v>
      </c>
      <c r="C1841">
        <v>4527.6400000000003</v>
      </c>
      <c r="D1841">
        <v>4527.33</v>
      </c>
      <c r="E1841">
        <v>4426.8500000000004</v>
      </c>
      <c r="F1841">
        <v>228.87200000000001</v>
      </c>
      <c r="G1841">
        <v>340.56</v>
      </c>
      <c r="H1841">
        <v>116.042</v>
      </c>
      <c r="I1841">
        <v>68.8369</v>
      </c>
      <c r="J1841">
        <v>126.357</v>
      </c>
      <c r="K1841">
        <v>3834.35</v>
      </c>
      <c r="L1841">
        <v>0.148455</v>
      </c>
      <c r="M1841">
        <v>0.83696800000000005</v>
      </c>
      <c r="N1841">
        <v>0</v>
      </c>
      <c r="O1841" t="s">
        <v>42</v>
      </c>
    </row>
    <row r="1842" spans="1:25" x14ac:dyDescent="0.25">
      <c r="A1842" t="s">
        <v>165</v>
      </c>
      <c r="B1842">
        <v>4678.0200000000004</v>
      </c>
      <c r="C1842">
        <v>4575.25</v>
      </c>
      <c r="D1842">
        <v>4574.9399999999996</v>
      </c>
      <c r="E1842">
        <v>4473.1099999999997</v>
      </c>
      <c r="F1842">
        <v>227.30500000000001</v>
      </c>
      <c r="G1842">
        <v>341.74900000000002</v>
      </c>
      <c r="H1842">
        <v>115.06399999999999</v>
      </c>
      <c r="I1842">
        <v>69.562100000000001</v>
      </c>
      <c r="J1842">
        <v>127.622</v>
      </c>
      <c r="K1842">
        <v>3880.79</v>
      </c>
      <c r="L1842">
        <v>0.150142</v>
      </c>
      <c r="M1842">
        <v>0.83688399999999996</v>
      </c>
      <c r="N1842">
        <v>0</v>
      </c>
      <c r="O1842" t="s">
        <v>42</v>
      </c>
    </row>
    <row r="1843" spans="1:25" x14ac:dyDescent="0.25">
      <c r="A1843" t="s">
        <v>165</v>
      </c>
      <c r="B1843">
        <v>4676.8900000000003</v>
      </c>
      <c r="C1843">
        <v>4570.34</v>
      </c>
      <c r="D1843">
        <v>4570.03</v>
      </c>
      <c r="E1843">
        <v>4468.24</v>
      </c>
      <c r="F1843">
        <v>228.601</v>
      </c>
      <c r="G1843">
        <v>342.09100000000001</v>
      </c>
      <c r="H1843">
        <v>115.664</v>
      </c>
      <c r="I1843">
        <v>69.646100000000004</v>
      </c>
      <c r="J1843">
        <v>127.255</v>
      </c>
      <c r="K1843">
        <v>3874.2</v>
      </c>
      <c r="L1843">
        <v>0.1744</v>
      </c>
      <c r="M1843">
        <v>0.83704000000000001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4699.7700000000004</v>
      </c>
      <c r="C1844">
        <v>4591.08</v>
      </c>
      <c r="D1844">
        <v>4590.75</v>
      </c>
      <c r="E1844">
        <v>4488.42</v>
      </c>
      <c r="F1844">
        <v>225.27099999999999</v>
      </c>
      <c r="G1844">
        <v>342.80900000000003</v>
      </c>
      <c r="H1844">
        <v>115.471</v>
      </c>
      <c r="I1844">
        <v>70.195499999999996</v>
      </c>
      <c r="J1844">
        <v>127.59099999999999</v>
      </c>
      <c r="K1844">
        <v>3897.07</v>
      </c>
      <c r="L1844">
        <v>0.147207</v>
      </c>
      <c r="M1844">
        <v>0.83631800000000001</v>
      </c>
      <c r="N1844">
        <v>0</v>
      </c>
      <c r="O1844" t="s">
        <v>42</v>
      </c>
    </row>
    <row r="1845" spans="1:25" x14ac:dyDescent="0.25">
      <c r="A1845" t="s">
        <v>165</v>
      </c>
      <c r="B1845">
        <v>4637.3599999999997</v>
      </c>
      <c r="C1845">
        <v>4537.72</v>
      </c>
      <c r="D1845">
        <v>4537.42</v>
      </c>
      <c r="E1845">
        <v>4437.07</v>
      </c>
      <c r="F1845">
        <v>225.614</v>
      </c>
      <c r="G1845">
        <v>341.45100000000002</v>
      </c>
      <c r="H1845">
        <v>114.56399999999999</v>
      </c>
      <c r="I1845">
        <v>69.897199999999998</v>
      </c>
      <c r="J1845">
        <v>127.45399999999999</v>
      </c>
      <c r="K1845">
        <v>3846.89</v>
      </c>
      <c r="L1845">
        <v>0.178568</v>
      </c>
      <c r="M1845">
        <v>0.83392999999999995</v>
      </c>
      <c r="N1845">
        <v>0</v>
      </c>
      <c r="O1845" t="s">
        <v>42</v>
      </c>
    </row>
    <row r="1846" spans="1:25" x14ac:dyDescent="0.25">
      <c r="A1846" t="s">
        <v>165</v>
      </c>
      <c r="B1846">
        <v>4636.3900000000003</v>
      </c>
      <c r="C1846">
        <v>4529.63</v>
      </c>
      <c r="D1846">
        <v>4529.33</v>
      </c>
      <c r="E1846">
        <v>4430.5</v>
      </c>
      <c r="F1846">
        <v>226.24600000000001</v>
      </c>
      <c r="G1846">
        <v>338.49400000000003</v>
      </c>
      <c r="H1846">
        <v>114.166</v>
      </c>
      <c r="I1846">
        <v>68.759600000000006</v>
      </c>
      <c r="J1846">
        <v>126.23</v>
      </c>
      <c r="K1846">
        <v>3842.6</v>
      </c>
      <c r="L1846">
        <v>0.178454</v>
      </c>
      <c r="M1846">
        <v>0.83541299999999996</v>
      </c>
      <c r="N1846">
        <v>0</v>
      </c>
      <c r="O1846" t="s">
        <v>42</v>
      </c>
    </row>
    <row r="1847" spans="1:25" x14ac:dyDescent="0.25">
      <c r="A1847" t="s">
        <v>165</v>
      </c>
      <c r="B1847">
        <v>4649.3599999999997</v>
      </c>
      <c r="C1847">
        <v>4545.09</v>
      </c>
      <c r="D1847">
        <v>4544.7700000000004</v>
      </c>
      <c r="E1847">
        <v>4443.5200000000004</v>
      </c>
      <c r="F1847">
        <v>227.22800000000001</v>
      </c>
      <c r="G1847">
        <v>341.267</v>
      </c>
      <c r="H1847">
        <v>115.277</v>
      </c>
      <c r="I1847">
        <v>69.729600000000005</v>
      </c>
      <c r="J1847">
        <v>126.851</v>
      </c>
      <c r="K1847">
        <v>3851.77</v>
      </c>
      <c r="L1847">
        <v>0.178477</v>
      </c>
      <c r="M1847">
        <v>0.83652199999999999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4681.46</v>
      </c>
      <c r="C1848">
        <v>4583.4399999999996</v>
      </c>
      <c r="D1848">
        <v>4583.13</v>
      </c>
      <c r="E1848">
        <v>4481.7700000000004</v>
      </c>
      <c r="F1848">
        <v>230.047</v>
      </c>
      <c r="G1848">
        <v>343.43099999999998</v>
      </c>
      <c r="H1848">
        <v>116.158</v>
      </c>
      <c r="I1848">
        <v>70.238100000000003</v>
      </c>
      <c r="J1848">
        <v>127.45</v>
      </c>
      <c r="K1848">
        <v>3884.81</v>
      </c>
      <c r="L1848">
        <v>0.154004</v>
      </c>
      <c r="M1848">
        <v>0.83702500000000002</v>
      </c>
      <c r="N1848">
        <v>0</v>
      </c>
      <c r="O1848" t="s">
        <v>42</v>
      </c>
      <c r="R1848">
        <f>AVERAGE(B1799:B1848)</f>
        <v>4658.8757999999998</v>
      </c>
      <c r="S1848">
        <f>AVERAGE(C1799:C1848)</f>
        <v>4555.7548000000006</v>
      </c>
      <c r="U1848">
        <f>_xlfn.VAR.P(B1799:B1848)</f>
        <v>752.08463236000364</v>
      </c>
      <c r="V1848">
        <f>_xlfn.VAR.P(C1799:C1848)</f>
        <v>759.88661295999873</v>
      </c>
      <c r="X1848">
        <f>1.96*SQRT(U1848)/50</f>
        <v>1.0750271296435621</v>
      </c>
      <c r="Y1848">
        <f>1.96*SQRT(V1848)/50</f>
        <v>1.0805888047443637</v>
      </c>
    </row>
    <row r="1849" spans="1:25" x14ac:dyDescent="0.25">
      <c r="A1849" t="s">
        <v>166</v>
      </c>
      <c r="B1849">
        <v>233149.2408</v>
      </c>
      <c r="C1849" t="s">
        <v>36</v>
      </c>
    </row>
    <row r="1850" spans="1:25" x14ac:dyDescent="0.25">
      <c r="A1850" t="s">
        <v>167</v>
      </c>
      <c r="B1850">
        <v>4613.22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0.163047</v>
      </c>
      <c r="L1850">
        <v>0.83704900000000004</v>
      </c>
      <c r="M1850">
        <v>0</v>
      </c>
      <c r="N1850" t="s">
        <v>42</v>
      </c>
    </row>
    <row r="1851" spans="1:25" x14ac:dyDescent="0.25">
      <c r="A1851" t="s">
        <v>167</v>
      </c>
      <c r="B1851">
        <v>4550.04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0.14821599999999999</v>
      </c>
      <c r="L1851">
        <v>0.83633999999999997</v>
      </c>
      <c r="M1851">
        <v>0</v>
      </c>
      <c r="N1851" t="s">
        <v>42</v>
      </c>
    </row>
    <row r="1852" spans="1:25" x14ac:dyDescent="0.25">
      <c r="A1852" t="s">
        <v>167</v>
      </c>
      <c r="B1852">
        <v>4555.34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0.17845800000000001</v>
      </c>
      <c r="L1852">
        <v>0.83458900000000003</v>
      </c>
      <c r="M1852">
        <v>0</v>
      </c>
      <c r="N1852" t="s">
        <v>42</v>
      </c>
    </row>
    <row r="1853" spans="1:25" x14ac:dyDescent="0.25">
      <c r="A1853" t="s">
        <v>167</v>
      </c>
      <c r="B1853">
        <v>4588.4799999999996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0.15273500000000001</v>
      </c>
      <c r="L1853">
        <v>0.83689999999999998</v>
      </c>
      <c r="M1853">
        <v>0</v>
      </c>
      <c r="N1853" t="s">
        <v>42</v>
      </c>
    </row>
    <row r="1854" spans="1:25" x14ac:dyDescent="0.25">
      <c r="A1854" t="s">
        <v>167</v>
      </c>
      <c r="B1854">
        <v>4605.71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0.16097700000000001</v>
      </c>
      <c r="L1854">
        <v>0.83470299999999997</v>
      </c>
      <c r="M1854">
        <v>0</v>
      </c>
      <c r="N1854" t="s">
        <v>42</v>
      </c>
    </row>
    <row r="1855" spans="1:25" x14ac:dyDescent="0.25">
      <c r="A1855" t="s">
        <v>167</v>
      </c>
      <c r="B1855">
        <v>4571.83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0.17845800000000001</v>
      </c>
      <c r="L1855">
        <v>0.836866</v>
      </c>
      <c r="M1855">
        <v>0</v>
      </c>
      <c r="N1855" t="s">
        <v>42</v>
      </c>
    </row>
    <row r="1856" spans="1:25" x14ac:dyDescent="0.25">
      <c r="A1856" t="s">
        <v>167</v>
      </c>
      <c r="B1856">
        <v>4603.12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0.163243</v>
      </c>
      <c r="L1856">
        <v>0.83700600000000003</v>
      </c>
      <c r="M1856">
        <v>0</v>
      </c>
      <c r="N1856" t="s">
        <v>42</v>
      </c>
    </row>
    <row r="1857" spans="1:14" x14ac:dyDescent="0.25">
      <c r="A1857" t="s">
        <v>167</v>
      </c>
      <c r="B1857">
        <v>4565.8500000000004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0.14711099999999999</v>
      </c>
      <c r="L1857">
        <v>0.85512600000000005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4548.33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0.14945700000000001</v>
      </c>
      <c r="L1858">
        <v>0.836974</v>
      </c>
      <c r="M1858">
        <v>0</v>
      </c>
      <c r="N1858" t="s">
        <v>42</v>
      </c>
    </row>
    <row r="1859" spans="1:14" x14ac:dyDescent="0.25">
      <c r="A1859" t="s">
        <v>167</v>
      </c>
      <c r="B1859">
        <v>4526.1000000000004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0.14851400000000001</v>
      </c>
      <c r="L1859">
        <v>0.83704900000000004</v>
      </c>
      <c r="M1859">
        <v>0</v>
      </c>
      <c r="N1859" t="s">
        <v>42</v>
      </c>
    </row>
    <row r="1860" spans="1:14" x14ac:dyDescent="0.25">
      <c r="A1860" t="s">
        <v>167</v>
      </c>
      <c r="B1860">
        <v>4565.67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0.148866</v>
      </c>
      <c r="L1860">
        <v>0.85855499999999996</v>
      </c>
      <c r="M1860">
        <v>0</v>
      </c>
      <c r="N1860" t="s">
        <v>42</v>
      </c>
    </row>
    <row r="1861" spans="1:14" x14ac:dyDescent="0.25">
      <c r="A1861" t="s">
        <v>167</v>
      </c>
      <c r="B1861">
        <v>4565.9799999999996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0.17851500000000001</v>
      </c>
      <c r="L1861">
        <v>0.83668900000000002</v>
      </c>
      <c r="M1861">
        <v>0</v>
      </c>
      <c r="N1861" t="s">
        <v>42</v>
      </c>
    </row>
    <row r="1862" spans="1:14" x14ac:dyDescent="0.25">
      <c r="A1862" t="s">
        <v>167</v>
      </c>
      <c r="B1862">
        <v>4551.72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0.14726600000000001</v>
      </c>
      <c r="L1862">
        <v>0.83604900000000004</v>
      </c>
      <c r="M1862">
        <v>0</v>
      </c>
      <c r="N1862" t="s">
        <v>42</v>
      </c>
    </row>
    <row r="1863" spans="1:14" x14ac:dyDescent="0.25">
      <c r="A1863" t="s">
        <v>167</v>
      </c>
      <c r="B1863">
        <v>4584.6000000000004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0.14949000000000001</v>
      </c>
      <c r="L1863">
        <v>0.83640400000000004</v>
      </c>
      <c r="M1863">
        <v>0</v>
      </c>
      <c r="N1863" t="s">
        <v>42</v>
      </c>
    </row>
    <row r="1864" spans="1:14" x14ac:dyDescent="0.25">
      <c r="A1864" t="s">
        <v>167</v>
      </c>
      <c r="B1864">
        <v>4538.71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0.12828899999999999</v>
      </c>
      <c r="L1864">
        <v>0.83660000000000001</v>
      </c>
      <c r="M1864">
        <v>0</v>
      </c>
      <c r="N1864" t="s">
        <v>42</v>
      </c>
    </row>
    <row r="1865" spans="1:14" x14ac:dyDescent="0.25">
      <c r="A1865" t="s">
        <v>167</v>
      </c>
      <c r="B1865">
        <v>4531.1000000000004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0.14746100000000001</v>
      </c>
      <c r="L1865">
        <v>0.83592999999999995</v>
      </c>
      <c r="M1865">
        <v>0</v>
      </c>
      <c r="N1865" t="s">
        <v>42</v>
      </c>
    </row>
    <row r="1866" spans="1:14" x14ac:dyDescent="0.25">
      <c r="A1866" t="s">
        <v>167</v>
      </c>
      <c r="B1866">
        <v>4532.57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0.17383599999999999</v>
      </c>
      <c r="L1866">
        <v>0.83595699999999995</v>
      </c>
      <c r="M1866">
        <v>0</v>
      </c>
      <c r="N1866" t="s">
        <v>42</v>
      </c>
    </row>
    <row r="1867" spans="1:14" x14ac:dyDescent="0.25">
      <c r="A1867" t="s">
        <v>167</v>
      </c>
      <c r="B1867">
        <v>4555.6499999999996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0.16025800000000001</v>
      </c>
      <c r="L1867">
        <v>0.83635800000000005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4568.8900000000003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0.147146</v>
      </c>
      <c r="L1868">
        <v>0.83704699999999999</v>
      </c>
      <c r="M1868">
        <v>0</v>
      </c>
      <c r="N1868" t="s">
        <v>42</v>
      </c>
    </row>
    <row r="1869" spans="1:14" x14ac:dyDescent="0.25">
      <c r="A1869" t="s">
        <v>167</v>
      </c>
      <c r="B1869">
        <v>4608.3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0.14823600000000001</v>
      </c>
      <c r="L1869">
        <v>0.83691599999999999</v>
      </c>
      <c r="M1869">
        <v>0</v>
      </c>
      <c r="N1869" t="s">
        <v>42</v>
      </c>
    </row>
    <row r="1870" spans="1:14" x14ac:dyDescent="0.25">
      <c r="A1870" t="s">
        <v>167</v>
      </c>
      <c r="B1870">
        <v>4577.67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0.149615</v>
      </c>
      <c r="L1870">
        <v>0.83705200000000002</v>
      </c>
      <c r="M1870">
        <v>0</v>
      </c>
      <c r="N1870" t="s">
        <v>42</v>
      </c>
    </row>
    <row r="1871" spans="1:14" x14ac:dyDescent="0.25">
      <c r="A1871" t="s">
        <v>167</v>
      </c>
      <c r="B1871">
        <v>4569.71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0.178455</v>
      </c>
      <c r="L1871">
        <v>0.83696099999999996</v>
      </c>
      <c r="M1871">
        <v>0</v>
      </c>
      <c r="N1871" t="s">
        <v>42</v>
      </c>
    </row>
    <row r="1872" spans="1:14" x14ac:dyDescent="0.25">
      <c r="A1872" t="s">
        <v>167</v>
      </c>
      <c r="B1872">
        <v>4569.3599999999997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0.155838</v>
      </c>
      <c r="L1872">
        <v>0.86887899999999996</v>
      </c>
      <c r="M1872">
        <v>0</v>
      </c>
      <c r="N1872" t="s">
        <v>42</v>
      </c>
    </row>
    <row r="1873" spans="1:14" x14ac:dyDescent="0.25">
      <c r="A1873" t="s">
        <v>167</v>
      </c>
      <c r="B1873">
        <v>4552.2299999999996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0.151259</v>
      </c>
      <c r="L1873">
        <v>0.83701499999999995</v>
      </c>
      <c r="M1873">
        <v>0</v>
      </c>
      <c r="N1873" t="s">
        <v>42</v>
      </c>
    </row>
    <row r="1874" spans="1:14" x14ac:dyDescent="0.25">
      <c r="A1874" t="s">
        <v>167</v>
      </c>
      <c r="B1874">
        <v>4550.05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0.16372600000000001</v>
      </c>
      <c r="L1874">
        <v>0.83595900000000001</v>
      </c>
      <c r="M1874">
        <v>0</v>
      </c>
      <c r="N1874" t="s">
        <v>42</v>
      </c>
    </row>
    <row r="1875" spans="1:14" x14ac:dyDescent="0.25">
      <c r="A1875" t="s">
        <v>167</v>
      </c>
      <c r="B1875">
        <v>4580.05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0.17846500000000001</v>
      </c>
      <c r="L1875">
        <v>0.83696599999999999</v>
      </c>
      <c r="M1875">
        <v>0</v>
      </c>
      <c r="N1875" t="s">
        <v>42</v>
      </c>
    </row>
    <row r="1876" spans="1:14" x14ac:dyDescent="0.25">
      <c r="A1876" t="s">
        <v>167</v>
      </c>
      <c r="B1876">
        <v>4605.37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0.14710699999999999</v>
      </c>
      <c r="L1876">
        <v>0.83659499999999998</v>
      </c>
      <c r="M1876">
        <v>0</v>
      </c>
      <c r="N1876" t="s">
        <v>42</v>
      </c>
    </row>
    <row r="1877" spans="1:14" x14ac:dyDescent="0.25">
      <c r="A1877" t="s">
        <v>167</v>
      </c>
      <c r="B1877">
        <v>4583.16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0.14840300000000001</v>
      </c>
      <c r="L1877">
        <v>0.83704900000000004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4547.42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0.17569100000000001</v>
      </c>
      <c r="L1878">
        <v>0.83705300000000005</v>
      </c>
      <c r="M1878">
        <v>0</v>
      </c>
      <c r="N1878" t="s">
        <v>42</v>
      </c>
    </row>
    <row r="1879" spans="1:14" x14ac:dyDescent="0.25">
      <c r="A1879" t="s">
        <v>167</v>
      </c>
      <c r="B1879">
        <v>4544.03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0.1532</v>
      </c>
      <c r="L1879">
        <v>0.83695799999999998</v>
      </c>
      <c r="M1879">
        <v>0</v>
      </c>
      <c r="N1879" t="s">
        <v>42</v>
      </c>
    </row>
    <row r="1880" spans="1:14" x14ac:dyDescent="0.25">
      <c r="A1880" t="s">
        <v>167</v>
      </c>
      <c r="B1880">
        <v>4630.76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0.15478800000000001</v>
      </c>
      <c r="L1880">
        <v>0.836731</v>
      </c>
      <c r="M1880">
        <v>0</v>
      </c>
      <c r="N1880" t="s">
        <v>42</v>
      </c>
    </row>
    <row r="1881" spans="1:14" x14ac:dyDescent="0.25">
      <c r="A1881" t="s">
        <v>167</v>
      </c>
      <c r="B1881">
        <v>4593.3999999999996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0.16137599999999999</v>
      </c>
      <c r="L1881">
        <v>0.83704500000000004</v>
      </c>
      <c r="M1881">
        <v>0</v>
      </c>
      <c r="N1881" t="s">
        <v>42</v>
      </c>
    </row>
    <row r="1882" spans="1:14" x14ac:dyDescent="0.25">
      <c r="A1882" t="s">
        <v>167</v>
      </c>
      <c r="B1882">
        <v>4605.92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0.178456</v>
      </c>
      <c r="L1882">
        <v>0.83672400000000002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4528.8500000000004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0.17633499999999999</v>
      </c>
      <c r="L1883">
        <v>0.83687100000000003</v>
      </c>
      <c r="M1883">
        <v>0</v>
      </c>
      <c r="N1883" t="s">
        <v>42</v>
      </c>
    </row>
    <row r="1884" spans="1:14" x14ac:dyDescent="0.25">
      <c r="A1884" t="s">
        <v>167</v>
      </c>
      <c r="B1884">
        <v>4580.5200000000004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0.14713599999999999</v>
      </c>
      <c r="L1884">
        <v>0.83705200000000002</v>
      </c>
      <c r="M1884">
        <v>0</v>
      </c>
      <c r="N1884" t="s">
        <v>42</v>
      </c>
    </row>
    <row r="1885" spans="1:14" x14ac:dyDescent="0.25">
      <c r="A1885" t="s">
        <v>167</v>
      </c>
      <c r="B1885">
        <v>4564.33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0.15143400000000001</v>
      </c>
      <c r="L1885">
        <v>0.82917200000000002</v>
      </c>
      <c r="M1885">
        <v>0</v>
      </c>
      <c r="N1885" t="s">
        <v>42</v>
      </c>
    </row>
    <row r="1886" spans="1:14" x14ac:dyDescent="0.25">
      <c r="A1886" t="s">
        <v>167</v>
      </c>
      <c r="B1886">
        <v>4577.0600000000004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0.147623</v>
      </c>
      <c r="L1886">
        <v>0.83700399999999997</v>
      </c>
      <c r="M1886">
        <v>0</v>
      </c>
      <c r="N1886" t="s">
        <v>42</v>
      </c>
    </row>
    <row r="1887" spans="1:14" x14ac:dyDescent="0.25">
      <c r="A1887" t="s">
        <v>167</v>
      </c>
      <c r="B1887">
        <v>4549.4399999999996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0.14725199999999999</v>
      </c>
      <c r="L1887">
        <v>0.83677500000000005</v>
      </c>
      <c r="M1887">
        <v>0</v>
      </c>
      <c r="N1887" t="s">
        <v>42</v>
      </c>
    </row>
    <row r="1888" spans="1:14" x14ac:dyDescent="0.25">
      <c r="A1888" t="s">
        <v>167</v>
      </c>
      <c r="B1888">
        <v>4557.55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0.178454</v>
      </c>
      <c r="L1888">
        <v>0.83694400000000002</v>
      </c>
      <c r="M1888">
        <v>0</v>
      </c>
      <c r="N1888" t="s">
        <v>42</v>
      </c>
    </row>
    <row r="1889" spans="1:25" x14ac:dyDescent="0.25">
      <c r="A1889" t="s">
        <v>167</v>
      </c>
      <c r="B1889">
        <v>4535.78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0.178456</v>
      </c>
      <c r="L1889">
        <v>0.83499199999999996</v>
      </c>
      <c r="M1889">
        <v>0</v>
      </c>
      <c r="N1889" t="s">
        <v>42</v>
      </c>
    </row>
    <row r="1890" spans="1:25" x14ac:dyDescent="0.25">
      <c r="A1890" t="s">
        <v>167</v>
      </c>
      <c r="B1890">
        <v>4567.74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0.155225</v>
      </c>
      <c r="L1890">
        <v>0.83596099999999995</v>
      </c>
      <c r="M1890">
        <v>0</v>
      </c>
      <c r="N1890" t="s">
        <v>42</v>
      </c>
    </row>
    <row r="1891" spans="1:25" x14ac:dyDescent="0.25">
      <c r="A1891" t="s">
        <v>167</v>
      </c>
      <c r="B1891">
        <v>4538.78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0.14895</v>
      </c>
      <c r="L1891">
        <v>0.83687900000000004</v>
      </c>
      <c r="M1891">
        <v>0</v>
      </c>
      <c r="N1891" t="s">
        <v>42</v>
      </c>
    </row>
    <row r="1892" spans="1:25" x14ac:dyDescent="0.25">
      <c r="A1892" t="s">
        <v>167</v>
      </c>
      <c r="B1892">
        <v>4523.5600000000004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0.147479</v>
      </c>
      <c r="L1892">
        <v>0.83705099999999999</v>
      </c>
      <c r="M1892">
        <v>0</v>
      </c>
      <c r="N1892" t="s">
        <v>42</v>
      </c>
    </row>
    <row r="1893" spans="1:25" x14ac:dyDescent="0.25">
      <c r="A1893" t="s">
        <v>167</v>
      </c>
      <c r="B1893">
        <v>4577.2700000000004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0.15181800000000001</v>
      </c>
      <c r="L1893">
        <v>0.83683399999999997</v>
      </c>
      <c r="M1893">
        <v>0</v>
      </c>
      <c r="N1893" t="s">
        <v>42</v>
      </c>
    </row>
    <row r="1894" spans="1:25" x14ac:dyDescent="0.25">
      <c r="A1894" t="s">
        <v>167</v>
      </c>
      <c r="B1894">
        <v>4589.72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0.147532</v>
      </c>
      <c r="L1894">
        <v>0.83691499999999996</v>
      </c>
      <c r="M1894">
        <v>0</v>
      </c>
      <c r="N1894" t="s">
        <v>42</v>
      </c>
    </row>
    <row r="1895" spans="1:25" x14ac:dyDescent="0.25">
      <c r="A1895" t="s">
        <v>167</v>
      </c>
      <c r="B1895">
        <v>4569.74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0.17847199999999999</v>
      </c>
      <c r="L1895">
        <v>0.83568200000000004</v>
      </c>
      <c r="M1895">
        <v>0</v>
      </c>
      <c r="N1895" t="s">
        <v>42</v>
      </c>
    </row>
    <row r="1896" spans="1:25" x14ac:dyDescent="0.25">
      <c r="A1896" t="s">
        <v>167</v>
      </c>
      <c r="B1896">
        <v>4619.62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0.17845900000000001</v>
      </c>
      <c r="L1896">
        <v>0.83704900000000004</v>
      </c>
      <c r="M1896">
        <v>0</v>
      </c>
      <c r="N1896" t="s">
        <v>42</v>
      </c>
    </row>
    <row r="1897" spans="1:25" x14ac:dyDescent="0.25">
      <c r="A1897" t="s">
        <v>167</v>
      </c>
      <c r="B1897">
        <v>4586.13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0.149424</v>
      </c>
      <c r="L1897">
        <v>0.83684899999999995</v>
      </c>
      <c r="M1897">
        <v>0</v>
      </c>
      <c r="N1897" t="s">
        <v>42</v>
      </c>
    </row>
    <row r="1898" spans="1:25" x14ac:dyDescent="0.25">
      <c r="A1898" t="s">
        <v>167</v>
      </c>
      <c r="B1898">
        <v>4595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0.178455</v>
      </c>
      <c r="L1898">
        <v>0.83652700000000002</v>
      </c>
      <c r="M1898">
        <v>0</v>
      </c>
      <c r="N1898" t="s">
        <v>42</v>
      </c>
    </row>
    <row r="1899" spans="1:25" x14ac:dyDescent="0.25">
      <c r="A1899" t="s">
        <v>167</v>
      </c>
      <c r="B1899">
        <v>4556.54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0.15881500000000001</v>
      </c>
      <c r="L1899">
        <v>0.83699699999999999</v>
      </c>
      <c r="M1899">
        <v>0</v>
      </c>
      <c r="N1899" t="s">
        <v>42</v>
      </c>
    </row>
    <row r="1900" spans="1:25" x14ac:dyDescent="0.25">
      <c r="A1900" t="s">
        <v>167</v>
      </c>
      <c r="B1900">
        <v>4549.74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0.178454</v>
      </c>
      <c r="L1900">
        <v>0.836974</v>
      </c>
      <c r="M1900">
        <v>0</v>
      </c>
      <c r="N1900" t="s">
        <v>42</v>
      </c>
    </row>
    <row r="1901" spans="1:25" x14ac:dyDescent="0.25">
      <c r="A1901" t="s">
        <v>167</v>
      </c>
      <c r="B1901">
        <v>4571.22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0.17845900000000001</v>
      </c>
      <c r="L1901">
        <v>0.83701599999999998</v>
      </c>
      <c r="M1901">
        <v>0</v>
      </c>
      <c r="N1901" t="s">
        <v>42</v>
      </c>
    </row>
    <row r="1902" spans="1:25" x14ac:dyDescent="0.25">
      <c r="A1902" t="s">
        <v>167</v>
      </c>
      <c r="B1902">
        <v>4593.74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0.15163599999999999</v>
      </c>
      <c r="L1902">
        <v>0.83704299999999998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4555.33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0.17849100000000001</v>
      </c>
      <c r="L1903">
        <v>0.83704800000000001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4578.96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0.16983200000000001</v>
      </c>
      <c r="L1904">
        <v>0.83676499999999998</v>
      </c>
      <c r="M1904">
        <v>0</v>
      </c>
      <c r="N1904" t="s">
        <v>42</v>
      </c>
      <c r="R1904">
        <f>AVERAGE(B1855:B1904)</f>
        <v>4567.8833999999979</v>
      </c>
      <c r="S1904">
        <f>AVERAGE(C1855:C1904)</f>
        <v>0</v>
      </c>
      <c r="U1904">
        <f>_xlfn.VAR.P(B1855:B1904)</f>
        <v>609.29131844000051</v>
      </c>
      <c r="V1904">
        <f>_xlfn.VAR.P(C1855:C1904)</f>
        <v>0</v>
      </c>
      <c r="X1904">
        <f>1.96*SQRT(U1904)/50</f>
        <v>0.96760602084094249</v>
      </c>
      <c r="Y1904">
        <f>1.96*SQRT(V1904)/50</f>
        <v>0</v>
      </c>
    </row>
    <row r="1905" spans="1:13" x14ac:dyDescent="0.25">
      <c r="A1905" t="s">
        <v>168</v>
      </c>
      <c r="B1905">
        <v>228539.41399999999</v>
      </c>
      <c r="C1905" t="s">
        <v>36</v>
      </c>
    </row>
    <row r="1906" spans="1:13" x14ac:dyDescent="0.25">
      <c r="A1906" t="s">
        <v>169</v>
      </c>
      <c r="B1906">
        <v>4354.1899999999996</v>
      </c>
      <c r="C1906">
        <v>4314.22</v>
      </c>
      <c r="D1906">
        <v>4313.93</v>
      </c>
      <c r="E1906">
        <v>4216.72</v>
      </c>
      <c r="F1906">
        <v>224.268</v>
      </c>
      <c r="G1906">
        <v>0</v>
      </c>
      <c r="H1906">
        <v>112.245</v>
      </c>
      <c r="I1906">
        <v>0</v>
      </c>
      <c r="J1906">
        <v>0.16112399999999999</v>
      </c>
      <c r="K1906">
        <v>0.83679300000000001</v>
      </c>
      <c r="L1906">
        <v>0</v>
      </c>
      <c r="M1906" t="s">
        <v>42</v>
      </c>
    </row>
    <row r="1907" spans="1:13" x14ac:dyDescent="0.25">
      <c r="A1907" t="s">
        <v>169</v>
      </c>
      <c r="B1907">
        <v>4362.2</v>
      </c>
      <c r="C1907">
        <v>4330.6499999999996</v>
      </c>
      <c r="D1907">
        <v>4330.3599999999997</v>
      </c>
      <c r="E1907">
        <v>4232.9399999999996</v>
      </c>
      <c r="F1907">
        <v>224.501</v>
      </c>
      <c r="G1907">
        <v>0</v>
      </c>
      <c r="H1907">
        <v>111.169</v>
      </c>
      <c r="I1907">
        <v>0</v>
      </c>
      <c r="J1907">
        <v>0.14932300000000001</v>
      </c>
      <c r="K1907">
        <v>0.83657300000000001</v>
      </c>
      <c r="L1907">
        <v>0</v>
      </c>
      <c r="M1907" t="s">
        <v>42</v>
      </c>
    </row>
    <row r="1908" spans="1:13" x14ac:dyDescent="0.25">
      <c r="A1908" t="s">
        <v>169</v>
      </c>
      <c r="B1908">
        <v>4373.96</v>
      </c>
      <c r="C1908">
        <v>4338.13</v>
      </c>
      <c r="D1908">
        <v>4337.84</v>
      </c>
      <c r="E1908">
        <v>4240.91</v>
      </c>
      <c r="F1908">
        <v>226.88300000000001</v>
      </c>
      <c r="G1908">
        <v>0</v>
      </c>
      <c r="H1908">
        <v>111.699</v>
      </c>
      <c r="I1908">
        <v>0</v>
      </c>
      <c r="J1908">
        <v>0.178455</v>
      </c>
      <c r="K1908">
        <v>0.83644600000000002</v>
      </c>
      <c r="L1908">
        <v>0</v>
      </c>
      <c r="M1908" t="s">
        <v>42</v>
      </c>
    </row>
    <row r="1909" spans="1:13" x14ac:dyDescent="0.25">
      <c r="A1909" t="s">
        <v>169</v>
      </c>
      <c r="B1909">
        <v>4388.4399999999996</v>
      </c>
      <c r="C1909">
        <v>4356.7700000000004</v>
      </c>
      <c r="D1909">
        <v>4356.46</v>
      </c>
      <c r="E1909">
        <v>4256.9799999999996</v>
      </c>
      <c r="F1909">
        <v>231.92599999999999</v>
      </c>
      <c r="G1909">
        <v>0</v>
      </c>
      <c r="H1909">
        <v>112.125</v>
      </c>
      <c r="I1909">
        <v>0</v>
      </c>
      <c r="J1909">
        <v>0.165904</v>
      </c>
      <c r="K1909">
        <v>0.83705099999999999</v>
      </c>
      <c r="L1909">
        <v>0</v>
      </c>
      <c r="M1909" t="s">
        <v>42</v>
      </c>
    </row>
    <row r="1910" spans="1:13" x14ac:dyDescent="0.25">
      <c r="A1910" t="s">
        <v>169</v>
      </c>
      <c r="B1910">
        <v>4413.62</v>
      </c>
      <c r="C1910">
        <v>4381.18</v>
      </c>
      <c r="D1910">
        <v>4380.87</v>
      </c>
      <c r="E1910">
        <v>4280.2</v>
      </c>
      <c r="F1910">
        <v>228.19499999999999</v>
      </c>
      <c r="G1910">
        <v>0</v>
      </c>
      <c r="H1910">
        <v>113.502</v>
      </c>
      <c r="I1910">
        <v>0</v>
      </c>
      <c r="J1910">
        <v>0.178456</v>
      </c>
      <c r="K1910">
        <v>0.83614999999999995</v>
      </c>
      <c r="L1910">
        <v>0</v>
      </c>
      <c r="M1910" t="s">
        <v>42</v>
      </c>
    </row>
    <row r="1911" spans="1:13" x14ac:dyDescent="0.25">
      <c r="A1911" t="s">
        <v>169</v>
      </c>
      <c r="B1911">
        <v>4394.66</v>
      </c>
      <c r="C1911">
        <v>4362.8900000000003</v>
      </c>
      <c r="D1911">
        <v>4362.55</v>
      </c>
      <c r="E1911">
        <v>4261.62</v>
      </c>
      <c r="F1911">
        <v>228.47800000000001</v>
      </c>
      <c r="G1911">
        <v>0</v>
      </c>
      <c r="H1911">
        <v>111.746</v>
      </c>
      <c r="I1911">
        <v>0</v>
      </c>
      <c r="J1911">
        <v>0.17463799999999999</v>
      </c>
      <c r="K1911">
        <v>0.83689800000000003</v>
      </c>
      <c r="L1911">
        <v>0</v>
      </c>
      <c r="M1911" t="s">
        <v>42</v>
      </c>
    </row>
    <row r="1912" spans="1:13" x14ac:dyDescent="0.25">
      <c r="A1912" t="s">
        <v>169</v>
      </c>
      <c r="B1912">
        <v>4396.17</v>
      </c>
      <c r="C1912">
        <v>4364.79</v>
      </c>
      <c r="D1912">
        <v>4364.47</v>
      </c>
      <c r="E1912">
        <v>4264.42</v>
      </c>
      <c r="F1912">
        <v>227.292</v>
      </c>
      <c r="G1912">
        <v>0</v>
      </c>
      <c r="H1912">
        <v>112.155</v>
      </c>
      <c r="I1912">
        <v>0</v>
      </c>
      <c r="J1912">
        <v>0.178455</v>
      </c>
      <c r="K1912">
        <v>0.83665500000000004</v>
      </c>
      <c r="L1912">
        <v>0</v>
      </c>
      <c r="M1912" t="s">
        <v>42</v>
      </c>
    </row>
    <row r="1913" spans="1:13" x14ac:dyDescent="0.25">
      <c r="A1913" t="s">
        <v>169</v>
      </c>
      <c r="B1913">
        <v>4354.55</v>
      </c>
      <c r="C1913">
        <v>4323.12</v>
      </c>
      <c r="D1913">
        <v>4322.8</v>
      </c>
      <c r="E1913">
        <v>4225.07</v>
      </c>
      <c r="F1913">
        <v>224.851</v>
      </c>
      <c r="G1913">
        <v>0</v>
      </c>
      <c r="H1913">
        <v>111.324</v>
      </c>
      <c r="I1913">
        <v>0</v>
      </c>
      <c r="J1913">
        <v>0.150698</v>
      </c>
      <c r="K1913">
        <v>0.873749</v>
      </c>
      <c r="L1913">
        <v>0</v>
      </c>
      <c r="M1913" t="s">
        <v>42</v>
      </c>
    </row>
    <row r="1914" spans="1:13" x14ac:dyDescent="0.25">
      <c r="A1914" t="s">
        <v>169</v>
      </c>
      <c r="B1914">
        <v>4331.6499999999996</v>
      </c>
      <c r="C1914">
        <v>4288.96</v>
      </c>
      <c r="D1914">
        <v>4288.6499999999996</v>
      </c>
      <c r="E1914">
        <v>4190.6099999999997</v>
      </c>
      <c r="F1914">
        <v>224.09899999999999</v>
      </c>
      <c r="G1914">
        <v>0</v>
      </c>
      <c r="H1914">
        <v>109.70399999999999</v>
      </c>
      <c r="I1914">
        <v>0</v>
      </c>
      <c r="J1914">
        <v>0.14841799999999999</v>
      </c>
      <c r="K1914">
        <v>0.83699999999999997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4352.1099999999997</v>
      </c>
      <c r="C1915">
        <v>4320.96</v>
      </c>
      <c r="D1915">
        <v>4320.66</v>
      </c>
      <c r="E1915">
        <v>4223.6400000000003</v>
      </c>
      <c r="F1915">
        <v>228.01400000000001</v>
      </c>
      <c r="G1915">
        <v>0</v>
      </c>
      <c r="H1915">
        <v>111.99299999999999</v>
      </c>
      <c r="I1915">
        <v>0</v>
      </c>
      <c r="J1915">
        <v>0.170014</v>
      </c>
      <c r="K1915">
        <v>0.83687199999999995</v>
      </c>
      <c r="L1915">
        <v>0</v>
      </c>
      <c r="M1915" t="s">
        <v>42</v>
      </c>
    </row>
    <row r="1916" spans="1:13" x14ac:dyDescent="0.25">
      <c r="A1916" t="s">
        <v>169</v>
      </c>
      <c r="B1916">
        <v>4349.7299999999996</v>
      </c>
      <c r="C1916">
        <v>4319.1000000000004</v>
      </c>
      <c r="D1916">
        <v>4318.8100000000004</v>
      </c>
      <c r="E1916">
        <v>4222.04</v>
      </c>
      <c r="F1916">
        <v>224.74</v>
      </c>
      <c r="G1916">
        <v>0</v>
      </c>
      <c r="H1916">
        <v>111.41800000000001</v>
      </c>
      <c r="I1916">
        <v>0</v>
      </c>
      <c r="J1916">
        <v>0.15604899999999999</v>
      </c>
      <c r="K1916">
        <v>0.85328400000000004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4298.74</v>
      </c>
      <c r="C1917">
        <v>4266.3500000000004</v>
      </c>
      <c r="D1917">
        <v>4266.04</v>
      </c>
      <c r="E1917">
        <v>4167.63</v>
      </c>
      <c r="F1917">
        <v>224.98</v>
      </c>
      <c r="G1917">
        <v>0</v>
      </c>
      <c r="H1917">
        <v>108.866</v>
      </c>
      <c r="I1917">
        <v>0</v>
      </c>
      <c r="J1917">
        <v>0.161685</v>
      </c>
      <c r="K1917">
        <v>0.83659499999999998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4340.8100000000004</v>
      </c>
      <c r="C1918">
        <v>4305.0200000000004</v>
      </c>
      <c r="D1918">
        <v>4304.71</v>
      </c>
      <c r="E1918">
        <v>4205.24</v>
      </c>
      <c r="F1918">
        <v>227.946</v>
      </c>
      <c r="G1918">
        <v>0</v>
      </c>
      <c r="H1918">
        <v>110.07899999999999</v>
      </c>
      <c r="I1918">
        <v>0</v>
      </c>
      <c r="J1918">
        <v>0.15027599999999999</v>
      </c>
      <c r="K1918">
        <v>0.83704999999999996</v>
      </c>
      <c r="L1918">
        <v>0</v>
      </c>
      <c r="M1918" t="s">
        <v>42</v>
      </c>
    </row>
    <row r="1919" spans="1:13" x14ac:dyDescent="0.25">
      <c r="A1919" t="s">
        <v>169</v>
      </c>
      <c r="B1919">
        <v>4324.1499999999996</v>
      </c>
      <c r="C1919">
        <v>4293.29</v>
      </c>
      <c r="D1919">
        <v>4292.99</v>
      </c>
      <c r="E1919">
        <v>4195</v>
      </c>
      <c r="F1919">
        <v>223.9</v>
      </c>
      <c r="G1919">
        <v>0</v>
      </c>
      <c r="H1919">
        <v>110.703</v>
      </c>
      <c r="I1919">
        <v>0</v>
      </c>
      <c r="J1919">
        <v>0.14791000000000001</v>
      </c>
      <c r="K1919">
        <v>0.83704800000000001</v>
      </c>
      <c r="L1919">
        <v>0</v>
      </c>
      <c r="M1919" t="s">
        <v>42</v>
      </c>
    </row>
    <row r="1920" spans="1:13" x14ac:dyDescent="0.25">
      <c r="A1920" t="s">
        <v>169</v>
      </c>
      <c r="B1920">
        <v>4339.88</v>
      </c>
      <c r="C1920">
        <v>4302.12</v>
      </c>
      <c r="D1920">
        <v>4301.8100000000004</v>
      </c>
      <c r="E1920">
        <v>4202.3</v>
      </c>
      <c r="F1920">
        <v>228.35300000000001</v>
      </c>
      <c r="G1920">
        <v>0</v>
      </c>
      <c r="H1920">
        <v>110.26600000000001</v>
      </c>
      <c r="I1920">
        <v>0</v>
      </c>
      <c r="J1920">
        <v>0.15080199999999999</v>
      </c>
      <c r="K1920">
        <v>0.83871399999999996</v>
      </c>
      <c r="L1920">
        <v>0</v>
      </c>
      <c r="M1920" t="s">
        <v>42</v>
      </c>
    </row>
    <row r="1921" spans="1:13" x14ac:dyDescent="0.25">
      <c r="A1921" t="s">
        <v>169</v>
      </c>
      <c r="B1921">
        <v>4323.96</v>
      </c>
      <c r="C1921">
        <v>4292.26</v>
      </c>
      <c r="D1921">
        <v>4291.95</v>
      </c>
      <c r="E1921">
        <v>4192.66</v>
      </c>
      <c r="F1921">
        <v>227.19399999999999</v>
      </c>
      <c r="G1921">
        <v>0</v>
      </c>
      <c r="H1921">
        <v>110.875</v>
      </c>
      <c r="I1921">
        <v>0</v>
      </c>
      <c r="J1921">
        <v>0.15368200000000001</v>
      </c>
      <c r="K1921">
        <v>0.83702799999999999</v>
      </c>
      <c r="L1921">
        <v>0</v>
      </c>
      <c r="M1921" t="s">
        <v>42</v>
      </c>
    </row>
    <row r="1922" spans="1:13" x14ac:dyDescent="0.25">
      <c r="A1922" t="s">
        <v>169</v>
      </c>
      <c r="B1922">
        <v>4326.96</v>
      </c>
      <c r="C1922">
        <v>4295.71</v>
      </c>
      <c r="D1922">
        <v>4295.42</v>
      </c>
      <c r="E1922">
        <v>4198</v>
      </c>
      <c r="F1922">
        <v>224.13399999999999</v>
      </c>
      <c r="G1922">
        <v>0</v>
      </c>
      <c r="H1922">
        <v>110.262</v>
      </c>
      <c r="I1922">
        <v>0</v>
      </c>
      <c r="J1922">
        <v>0.14725099999999999</v>
      </c>
      <c r="K1922">
        <v>0.86160000000000003</v>
      </c>
      <c r="L1922">
        <v>0</v>
      </c>
      <c r="M1922" t="s">
        <v>42</v>
      </c>
    </row>
    <row r="1923" spans="1:13" x14ac:dyDescent="0.25">
      <c r="A1923" t="s">
        <v>169</v>
      </c>
      <c r="B1923">
        <v>4334.1899999999996</v>
      </c>
      <c r="C1923">
        <v>4302.53</v>
      </c>
      <c r="D1923">
        <v>4302.2299999999996</v>
      </c>
      <c r="E1923">
        <v>4204.18</v>
      </c>
      <c r="F1923">
        <v>228.732</v>
      </c>
      <c r="G1923">
        <v>0</v>
      </c>
      <c r="H1923">
        <v>111.304</v>
      </c>
      <c r="I1923">
        <v>0</v>
      </c>
      <c r="J1923">
        <v>0.153417</v>
      </c>
      <c r="K1923">
        <v>0.83705099999999999</v>
      </c>
      <c r="L1923">
        <v>0</v>
      </c>
      <c r="M1923" t="s">
        <v>42</v>
      </c>
    </row>
    <row r="1924" spans="1:13" x14ac:dyDescent="0.25">
      <c r="A1924" t="s">
        <v>169</v>
      </c>
      <c r="B1924">
        <v>4370.7</v>
      </c>
      <c r="C1924">
        <v>4333.8900000000003</v>
      </c>
      <c r="D1924">
        <v>4333.57</v>
      </c>
      <c r="E1924">
        <v>4233.97</v>
      </c>
      <c r="F1924">
        <v>228.61</v>
      </c>
      <c r="G1924">
        <v>0</v>
      </c>
      <c r="H1924">
        <v>112.04900000000001</v>
      </c>
      <c r="I1924">
        <v>0</v>
      </c>
      <c r="J1924">
        <v>0.178454</v>
      </c>
      <c r="K1924">
        <v>0.836982</v>
      </c>
      <c r="L1924">
        <v>0</v>
      </c>
      <c r="M1924" t="s">
        <v>42</v>
      </c>
    </row>
    <row r="1925" spans="1:13" x14ac:dyDescent="0.25">
      <c r="A1925" t="s">
        <v>169</v>
      </c>
      <c r="B1925">
        <v>4411.28</v>
      </c>
      <c r="C1925">
        <v>4376.8599999999997</v>
      </c>
      <c r="D1925">
        <v>4376.55</v>
      </c>
      <c r="E1925">
        <v>4274.9399999999996</v>
      </c>
      <c r="F1925">
        <v>232.12</v>
      </c>
      <c r="G1925">
        <v>0</v>
      </c>
      <c r="H1925">
        <v>112.911</v>
      </c>
      <c r="I1925">
        <v>0</v>
      </c>
      <c r="J1925">
        <v>0.17845800000000001</v>
      </c>
      <c r="K1925">
        <v>0.86607299999999998</v>
      </c>
      <c r="L1925">
        <v>0</v>
      </c>
      <c r="M1925" t="s">
        <v>42</v>
      </c>
    </row>
    <row r="1926" spans="1:13" x14ac:dyDescent="0.25">
      <c r="A1926" t="s">
        <v>169</v>
      </c>
      <c r="B1926">
        <v>4371.37</v>
      </c>
      <c r="C1926">
        <v>4340.16</v>
      </c>
      <c r="D1926">
        <v>4339.84</v>
      </c>
      <c r="E1926">
        <v>4239.3599999999997</v>
      </c>
      <c r="F1926">
        <v>225.565</v>
      </c>
      <c r="G1926">
        <v>0</v>
      </c>
      <c r="H1926">
        <v>111.589</v>
      </c>
      <c r="I1926">
        <v>0</v>
      </c>
      <c r="J1926">
        <v>0.14713699999999999</v>
      </c>
      <c r="K1926">
        <v>0.83705200000000002</v>
      </c>
      <c r="L1926">
        <v>0</v>
      </c>
      <c r="M1926" t="s">
        <v>42</v>
      </c>
    </row>
    <row r="1927" spans="1:13" x14ac:dyDescent="0.25">
      <c r="A1927" t="s">
        <v>169</v>
      </c>
      <c r="B1927">
        <v>4345.92</v>
      </c>
      <c r="C1927">
        <v>4312.7299999999996</v>
      </c>
      <c r="D1927">
        <v>4312.41</v>
      </c>
      <c r="E1927">
        <v>4211.84</v>
      </c>
      <c r="F1927">
        <v>230.01400000000001</v>
      </c>
      <c r="G1927">
        <v>0</v>
      </c>
      <c r="H1927">
        <v>111.004</v>
      </c>
      <c r="I1927">
        <v>0</v>
      </c>
      <c r="J1927">
        <v>0.178454</v>
      </c>
      <c r="K1927">
        <v>0.83558299999999996</v>
      </c>
      <c r="L1927">
        <v>0</v>
      </c>
      <c r="M1927" t="s">
        <v>42</v>
      </c>
    </row>
    <row r="1928" spans="1:13" x14ac:dyDescent="0.25">
      <c r="A1928" t="s">
        <v>169</v>
      </c>
      <c r="B1928">
        <v>4334.78</v>
      </c>
      <c r="C1928">
        <v>4303.6000000000004</v>
      </c>
      <c r="D1928">
        <v>4303.29</v>
      </c>
      <c r="E1928">
        <v>4204.88</v>
      </c>
      <c r="F1928">
        <v>226.57499999999999</v>
      </c>
      <c r="G1928">
        <v>0</v>
      </c>
      <c r="H1928">
        <v>110.88800000000001</v>
      </c>
      <c r="I1928">
        <v>0</v>
      </c>
      <c r="J1928">
        <v>0.17845800000000001</v>
      </c>
      <c r="K1928">
        <v>0.83704999999999996</v>
      </c>
      <c r="L1928">
        <v>0</v>
      </c>
      <c r="M1928" t="s">
        <v>42</v>
      </c>
    </row>
    <row r="1929" spans="1:13" x14ac:dyDescent="0.25">
      <c r="A1929" t="s">
        <v>169</v>
      </c>
      <c r="B1929">
        <v>4338.7700000000004</v>
      </c>
      <c r="C1929">
        <v>4306.71</v>
      </c>
      <c r="D1929">
        <v>4306.41</v>
      </c>
      <c r="E1929">
        <v>4211.04</v>
      </c>
      <c r="F1929">
        <v>224.624</v>
      </c>
      <c r="G1929">
        <v>0</v>
      </c>
      <c r="H1929">
        <v>111.09</v>
      </c>
      <c r="I1929">
        <v>0</v>
      </c>
      <c r="J1929">
        <v>0.178457</v>
      </c>
      <c r="K1929">
        <v>0.83650100000000005</v>
      </c>
      <c r="L1929">
        <v>0</v>
      </c>
      <c r="M1929" t="s">
        <v>42</v>
      </c>
    </row>
    <row r="1930" spans="1:13" x14ac:dyDescent="0.25">
      <c r="A1930" t="s">
        <v>169</v>
      </c>
      <c r="B1930">
        <v>4370.72</v>
      </c>
      <c r="C1930">
        <v>4332.5600000000004</v>
      </c>
      <c r="D1930">
        <v>4332.25</v>
      </c>
      <c r="E1930">
        <v>4234.76</v>
      </c>
      <c r="F1930">
        <v>227.88900000000001</v>
      </c>
      <c r="G1930">
        <v>0</v>
      </c>
      <c r="H1930">
        <v>112.361</v>
      </c>
      <c r="I1930">
        <v>0</v>
      </c>
      <c r="J1930">
        <v>0.14766399999999999</v>
      </c>
      <c r="K1930">
        <v>0.83704400000000001</v>
      </c>
      <c r="L1930">
        <v>0</v>
      </c>
      <c r="M1930" t="s">
        <v>42</v>
      </c>
    </row>
    <row r="1931" spans="1:13" x14ac:dyDescent="0.25">
      <c r="A1931" t="s">
        <v>169</v>
      </c>
      <c r="B1931">
        <v>4322.84</v>
      </c>
      <c r="C1931">
        <v>4290.3500000000004</v>
      </c>
      <c r="D1931">
        <v>4290.05</v>
      </c>
      <c r="E1931">
        <v>4193.6099999999997</v>
      </c>
      <c r="F1931">
        <v>225.66300000000001</v>
      </c>
      <c r="G1931">
        <v>0</v>
      </c>
      <c r="H1931">
        <v>111.279</v>
      </c>
      <c r="I1931">
        <v>0</v>
      </c>
      <c r="J1931">
        <v>0.15942500000000001</v>
      </c>
      <c r="K1931">
        <v>0.83694599999999997</v>
      </c>
      <c r="L1931">
        <v>0</v>
      </c>
      <c r="M1931" t="s">
        <v>42</v>
      </c>
    </row>
    <row r="1932" spans="1:13" x14ac:dyDescent="0.25">
      <c r="A1932" t="s">
        <v>169</v>
      </c>
      <c r="B1932">
        <v>4359.29</v>
      </c>
      <c r="C1932">
        <v>4319.97</v>
      </c>
      <c r="D1932">
        <v>4319.67</v>
      </c>
      <c r="E1932">
        <v>4223.04</v>
      </c>
      <c r="F1932">
        <v>226.90799999999999</v>
      </c>
      <c r="G1932">
        <v>0</v>
      </c>
      <c r="H1932">
        <v>111.861</v>
      </c>
      <c r="I1932">
        <v>0</v>
      </c>
      <c r="J1932">
        <v>0.17846500000000001</v>
      </c>
      <c r="K1932">
        <v>0.83496700000000001</v>
      </c>
      <c r="L1932">
        <v>0</v>
      </c>
      <c r="M1932" t="s">
        <v>42</v>
      </c>
    </row>
    <row r="1933" spans="1:13" x14ac:dyDescent="0.25">
      <c r="A1933" t="s">
        <v>169</v>
      </c>
      <c r="B1933">
        <v>4340.82</v>
      </c>
      <c r="C1933">
        <v>4308.3</v>
      </c>
      <c r="D1933">
        <v>4308.01</v>
      </c>
      <c r="E1933">
        <v>4212.67</v>
      </c>
      <c r="F1933">
        <v>225.25200000000001</v>
      </c>
      <c r="G1933">
        <v>0</v>
      </c>
      <c r="H1933">
        <v>111.92700000000001</v>
      </c>
      <c r="I1933">
        <v>0</v>
      </c>
      <c r="J1933">
        <v>0.151534</v>
      </c>
      <c r="K1933">
        <v>0.836982</v>
      </c>
      <c r="L1933">
        <v>0</v>
      </c>
      <c r="M1933" t="s">
        <v>42</v>
      </c>
    </row>
    <row r="1934" spans="1:13" x14ac:dyDescent="0.25">
      <c r="A1934" t="s">
        <v>169</v>
      </c>
      <c r="B1934">
        <v>4358.3599999999997</v>
      </c>
      <c r="C1934">
        <v>4326.33</v>
      </c>
      <c r="D1934">
        <v>4326.04</v>
      </c>
      <c r="E1934">
        <v>4229.38</v>
      </c>
      <c r="F1934">
        <v>222.91300000000001</v>
      </c>
      <c r="G1934">
        <v>0</v>
      </c>
      <c r="H1934">
        <v>110.699</v>
      </c>
      <c r="I1934">
        <v>0</v>
      </c>
      <c r="J1934">
        <v>0.15448300000000001</v>
      </c>
      <c r="K1934">
        <v>0.83696800000000005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4380.53</v>
      </c>
      <c r="C1935">
        <v>4349.37</v>
      </c>
      <c r="D1935">
        <v>4349.0600000000004</v>
      </c>
      <c r="E1935">
        <v>4249.59</v>
      </c>
      <c r="F1935">
        <v>229.714</v>
      </c>
      <c r="G1935">
        <v>0</v>
      </c>
      <c r="H1935">
        <v>112.22499999999999</v>
      </c>
      <c r="I1935">
        <v>0</v>
      </c>
      <c r="J1935">
        <v>0.17697399999999999</v>
      </c>
      <c r="K1935">
        <v>0.83684700000000001</v>
      </c>
      <c r="L1935">
        <v>0</v>
      </c>
      <c r="M1935" t="s">
        <v>42</v>
      </c>
    </row>
    <row r="1936" spans="1:13" x14ac:dyDescent="0.25">
      <c r="A1936" t="s">
        <v>169</v>
      </c>
      <c r="B1936">
        <v>4346.55</v>
      </c>
      <c r="C1936">
        <v>4313.08</v>
      </c>
      <c r="D1936">
        <v>4312.78</v>
      </c>
      <c r="E1936">
        <v>4214.84</v>
      </c>
      <c r="F1936">
        <v>228.21100000000001</v>
      </c>
      <c r="G1936">
        <v>0</v>
      </c>
      <c r="H1936">
        <v>112.099</v>
      </c>
      <c r="I1936">
        <v>0</v>
      </c>
      <c r="J1936">
        <v>0.149622</v>
      </c>
      <c r="K1936">
        <v>0.83695200000000003</v>
      </c>
      <c r="L1936">
        <v>0</v>
      </c>
      <c r="M1936" t="s">
        <v>42</v>
      </c>
    </row>
    <row r="1937" spans="1:13" x14ac:dyDescent="0.25">
      <c r="A1937" t="s">
        <v>169</v>
      </c>
      <c r="B1937">
        <v>4359.5600000000004</v>
      </c>
      <c r="C1937">
        <v>4328.3900000000003</v>
      </c>
      <c r="D1937">
        <v>4328.08</v>
      </c>
      <c r="E1937">
        <v>4230.1000000000004</v>
      </c>
      <c r="F1937">
        <v>226.28</v>
      </c>
      <c r="G1937">
        <v>0</v>
      </c>
      <c r="H1937">
        <v>111.453</v>
      </c>
      <c r="I1937">
        <v>0</v>
      </c>
      <c r="J1937">
        <v>0.17847199999999999</v>
      </c>
      <c r="K1937">
        <v>0.83704900000000004</v>
      </c>
      <c r="L1937">
        <v>0</v>
      </c>
      <c r="M1937" t="s">
        <v>42</v>
      </c>
    </row>
    <row r="1938" spans="1:13" x14ac:dyDescent="0.25">
      <c r="A1938" t="s">
        <v>169</v>
      </c>
      <c r="B1938">
        <v>4356.3599999999997</v>
      </c>
      <c r="C1938">
        <v>4316.3</v>
      </c>
      <c r="D1938">
        <v>4315.9799999999996</v>
      </c>
      <c r="E1938">
        <v>4218.1099999999997</v>
      </c>
      <c r="F1938">
        <v>228.01599999999999</v>
      </c>
      <c r="G1938">
        <v>0</v>
      </c>
      <c r="H1938">
        <v>111.755</v>
      </c>
      <c r="I1938">
        <v>0</v>
      </c>
      <c r="J1938">
        <v>0.147144</v>
      </c>
      <c r="K1938">
        <v>0.83641500000000002</v>
      </c>
      <c r="L1938">
        <v>0</v>
      </c>
      <c r="M1938" t="s">
        <v>42</v>
      </c>
    </row>
    <row r="1939" spans="1:13" x14ac:dyDescent="0.25">
      <c r="A1939" t="s">
        <v>169</v>
      </c>
      <c r="B1939">
        <v>4343.3500000000004</v>
      </c>
      <c r="C1939">
        <v>4311.8900000000003</v>
      </c>
      <c r="D1939">
        <v>4311.59</v>
      </c>
      <c r="E1939">
        <v>4214.0600000000004</v>
      </c>
      <c r="F1939">
        <v>225.60300000000001</v>
      </c>
      <c r="G1939">
        <v>0</v>
      </c>
      <c r="H1939">
        <v>111.44799999999999</v>
      </c>
      <c r="I1939">
        <v>0</v>
      </c>
      <c r="J1939">
        <v>0.147143</v>
      </c>
      <c r="K1939">
        <v>0.83697699999999997</v>
      </c>
      <c r="L1939">
        <v>0</v>
      </c>
      <c r="M1939" t="s">
        <v>42</v>
      </c>
    </row>
    <row r="1940" spans="1:13" x14ac:dyDescent="0.25">
      <c r="A1940" t="s">
        <v>169</v>
      </c>
      <c r="B1940">
        <v>4360.79</v>
      </c>
      <c r="C1940">
        <v>4328.74</v>
      </c>
      <c r="D1940">
        <v>4328.45</v>
      </c>
      <c r="E1940">
        <v>4231.74</v>
      </c>
      <c r="F1940">
        <v>227.67500000000001</v>
      </c>
      <c r="G1940">
        <v>0</v>
      </c>
      <c r="H1940">
        <v>112.36799999999999</v>
      </c>
      <c r="I1940">
        <v>0</v>
      </c>
      <c r="J1940">
        <v>0.147702</v>
      </c>
      <c r="K1940">
        <v>0.85790299999999997</v>
      </c>
      <c r="L1940">
        <v>0</v>
      </c>
      <c r="M1940" t="s">
        <v>42</v>
      </c>
    </row>
    <row r="1941" spans="1:13" x14ac:dyDescent="0.25">
      <c r="A1941" t="s">
        <v>169</v>
      </c>
      <c r="B1941">
        <v>4341.47</v>
      </c>
      <c r="C1941">
        <v>4309.87</v>
      </c>
      <c r="D1941">
        <v>4309.58</v>
      </c>
      <c r="E1941">
        <v>4212.37</v>
      </c>
      <c r="F1941">
        <v>225.8</v>
      </c>
      <c r="G1941">
        <v>0</v>
      </c>
      <c r="H1941">
        <v>110.42700000000001</v>
      </c>
      <c r="I1941">
        <v>0</v>
      </c>
      <c r="J1941">
        <v>0.166349</v>
      </c>
      <c r="K1941">
        <v>0.83638900000000005</v>
      </c>
      <c r="L1941">
        <v>0</v>
      </c>
      <c r="M1941" t="s">
        <v>42</v>
      </c>
    </row>
    <row r="1942" spans="1:13" x14ac:dyDescent="0.25">
      <c r="A1942" t="s">
        <v>169</v>
      </c>
      <c r="B1942">
        <v>4266.17</v>
      </c>
      <c r="C1942">
        <v>4233.9799999999996</v>
      </c>
      <c r="D1942">
        <v>4233.6899999999996</v>
      </c>
      <c r="E1942">
        <v>4138.58</v>
      </c>
      <c r="F1942">
        <v>220.54900000000001</v>
      </c>
      <c r="G1942">
        <v>0</v>
      </c>
      <c r="H1942">
        <v>109.423</v>
      </c>
      <c r="I1942">
        <v>0</v>
      </c>
      <c r="J1942">
        <v>0.151528</v>
      </c>
      <c r="K1942">
        <v>0.83643400000000001</v>
      </c>
      <c r="L1942">
        <v>0</v>
      </c>
      <c r="M1942" t="s">
        <v>42</v>
      </c>
    </row>
    <row r="1943" spans="1:13" x14ac:dyDescent="0.25">
      <c r="A1943" t="s">
        <v>169</v>
      </c>
      <c r="B1943">
        <v>4418.95</v>
      </c>
      <c r="C1943">
        <v>4388.1000000000004</v>
      </c>
      <c r="D1943">
        <v>4387.8</v>
      </c>
      <c r="E1943">
        <v>4288.84</v>
      </c>
      <c r="F1943">
        <v>227.17599999999999</v>
      </c>
      <c r="G1943">
        <v>0</v>
      </c>
      <c r="H1943">
        <v>113.474</v>
      </c>
      <c r="I1943">
        <v>0</v>
      </c>
      <c r="J1943">
        <v>0.178478</v>
      </c>
      <c r="K1943">
        <v>0.83690600000000004</v>
      </c>
      <c r="L1943">
        <v>0</v>
      </c>
      <c r="M1943" t="s">
        <v>42</v>
      </c>
    </row>
    <row r="1944" spans="1:13" x14ac:dyDescent="0.25">
      <c r="A1944" t="s">
        <v>169</v>
      </c>
      <c r="B1944">
        <v>4360.78</v>
      </c>
      <c r="C1944">
        <v>4324.53</v>
      </c>
      <c r="D1944">
        <v>4324.2299999999996</v>
      </c>
      <c r="E1944">
        <v>4225.2</v>
      </c>
      <c r="F1944">
        <v>223.98699999999999</v>
      </c>
      <c r="G1944">
        <v>0</v>
      </c>
      <c r="H1944">
        <v>110.952</v>
      </c>
      <c r="I1944">
        <v>0</v>
      </c>
      <c r="J1944">
        <v>0.17849000000000001</v>
      </c>
      <c r="K1944">
        <v>0.83693300000000004</v>
      </c>
      <c r="L1944">
        <v>0</v>
      </c>
      <c r="M1944" t="s">
        <v>42</v>
      </c>
    </row>
    <row r="1945" spans="1:13" x14ac:dyDescent="0.25">
      <c r="A1945" t="s">
        <v>169</v>
      </c>
      <c r="B1945">
        <v>4294.72</v>
      </c>
      <c r="C1945">
        <v>4263.47</v>
      </c>
      <c r="D1945">
        <v>4263.17</v>
      </c>
      <c r="E1945">
        <v>4167.32</v>
      </c>
      <c r="F1945">
        <v>221.70500000000001</v>
      </c>
      <c r="G1945">
        <v>0</v>
      </c>
      <c r="H1945">
        <v>108.91800000000001</v>
      </c>
      <c r="I1945">
        <v>0</v>
      </c>
      <c r="J1945">
        <v>0.14711299999999999</v>
      </c>
      <c r="K1945">
        <v>0.83705300000000005</v>
      </c>
      <c r="L1945">
        <v>0</v>
      </c>
      <c r="M1945" t="s">
        <v>42</v>
      </c>
    </row>
    <row r="1946" spans="1:13" x14ac:dyDescent="0.25">
      <c r="A1946" t="s">
        <v>169</v>
      </c>
      <c r="B1946">
        <v>4324.09</v>
      </c>
      <c r="C1946">
        <v>4290.01</v>
      </c>
      <c r="D1946">
        <v>4289.6899999999996</v>
      </c>
      <c r="E1946">
        <v>4190.46</v>
      </c>
      <c r="F1946">
        <v>225.26599999999999</v>
      </c>
      <c r="G1946">
        <v>0</v>
      </c>
      <c r="H1946">
        <v>109.673</v>
      </c>
      <c r="I1946">
        <v>0</v>
      </c>
      <c r="J1946">
        <v>0.15309300000000001</v>
      </c>
      <c r="K1946">
        <v>0.83702699999999997</v>
      </c>
      <c r="L1946">
        <v>0</v>
      </c>
      <c r="M1946" t="s">
        <v>42</v>
      </c>
    </row>
    <row r="1947" spans="1:13" x14ac:dyDescent="0.25">
      <c r="A1947" t="s">
        <v>169</v>
      </c>
      <c r="B1947">
        <v>4333.82</v>
      </c>
      <c r="C1947">
        <v>4302.62</v>
      </c>
      <c r="D1947">
        <v>4302.3</v>
      </c>
      <c r="E1947">
        <v>4203.5200000000004</v>
      </c>
      <c r="F1947">
        <v>223.851</v>
      </c>
      <c r="G1947">
        <v>0</v>
      </c>
      <c r="H1947">
        <v>110.68</v>
      </c>
      <c r="I1947">
        <v>0</v>
      </c>
      <c r="J1947">
        <v>0.178456</v>
      </c>
      <c r="K1947">
        <v>0.86265199999999997</v>
      </c>
      <c r="L1947">
        <v>0</v>
      </c>
      <c r="M1947" t="s">
        <v>42</v>
      </c>
    </row>
    <row r="1948" spans="1:13" x14ac:dyDescent="0.25">
      <c r="A1948" t="s">
        <v>169</v>
      </c>
      <c r="B1948">
        <v>4349.8999999999996</v>
      </c>
      <c r="C1948">
        <v>4318.75</v>
      </c>
      <c r="D1948">
        <v>4318.43</v>
      </c>
      <c r="E1948">
        <v>4218.17</v>
      </c>
      <c r="F1948">
        <v>227.626</v>
      </c>
      <c r="G1948">
        <v>0</v>
      </c>
      <c r="H1948">
        <v>110.96599999999999</v>
      </c>
      <c r="I1948">
        <v>0</v>
      </c>
      <c r="J1948">
        <v>0.159859</v>
      </c>
      <c r="K1948">
        <v>0.83689199999999997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4373.99</v>
      </c>
      <c r="C1949">
        <v>4342.95</v>
      </c>
      <c r="D1949">
        <v>4342.6499999999996</v>
      </c>
      <c r="E1949">
        <v>4242.3</v>
      </c>
      <c r="F1949">
        <v>226.23400000000001</v>
      </c>
      <c r="G1949">
        <v>0</v>
      </c>
      <c r="H1949">
        <v>111.211</v>
      </c>
      <c r="I1949">
        <v>0</v>
      </c>
      <c r="J1949">
        <v>0.15113099999999999</v>
      </c>
      <c r="K1949">
        <v>0.82475799999999999</v>
      </c>
      <c r="L1949">
        <v>0</v>
      </c>
      <c r="M1949" t="s">
        <v>42</v>
      </c>
    </row>
    <row r="1950" spans="1:13" x14ac:dyDescent="0.25">
      <c r="A1950" t="s">
        <v>169</v>
      </c>
      <c r="B1950">
        <v>4323.1000000000004</v>
      </c>
      <c r="C1950">
        <v>4291.88</v>
      </c>
      <c r="D1950">
        <v>4291.57</v>
      </c>
      <c r="E1950">
        <v>4193.78</v>
      </c>
      <c r="F1950">
        <v>222.82599999999999</v>
      </c>
      <c r="G1950">
        <v>0</v>
      </c>
      <c r="H1950">
        <v>109.72499999999999</v>
      </c>
      <c r="I1950">
        <v>0</v>
      </c>
      <c r="J1950">
        <v>0.148119</v>
      </c>
      <c r="K1950">
        <v>0.83659899999999998</v>
      </c>
      <c r="L1950">
        <v>0</v>
      </c>
      <c r="M1950" t="s">
        <v>42</v>
      </c>
    </row>
    <row r="1951" spans="1:13" x14ac:dyDescent="0.25">
      <c r="A1951" t="s">
        <v>169</v>
      </c>
      <c r="B1951">
        <v>4399.67</v>
      </c>
      <c r="C1951">
        <v>4363.51</v>
      </c>
      <c r="D1951">
        <v>4363.1899999999996</v>
      </c>
      <c r="E1951">
        <v>4263.1499999999996</v>
      </c>
      <c r="F1951">
        <v>227.32400000000001</v>
      </c>
      <c r="G1951">
        <v>0</v>
      </c>
      <c r="H1951">
        <v>113.11499999999999</v>
      </c>
      <c r="I1951">
        <v>0</v>
      </c>
      <c r="J1951">
        <v>0.17845900000000001</v>
      </c>
      <c r="K1951">
        <v>0.86874700000000005</v>
      </c>
      <c r="L1951">
        <v>0</v>
      </c>
      <c r="M1951" t="s">
        <v>42</v>
      </c>
    </row>
    <row r="1952" spans="1:13" x14ac:dyDescent="0.25">
      <c r="A1952" t="s">
        <v>169</v>
      </c>
      <c r="B1952">
        <v>4350.74</v>
      </c>
      <c r="C1952">
        <v>4319.28</v>
      </c>
      <c r="D1952">
        <v>4318.9799999999996</v>
      </c>
      <c r="E1952">
        <v>4222.13</v>
      </c>
      <c r="F1952">
        <v>225.90899999999999</v>
      </c>
      <c r="G1952">
        <v>0</v>
      </c>
      <c r="H1952">
        <v>111.30200000000001</v>
      </c>
      <c r="I1952">
        <v>0</v>
      </c>
      <c r="J1952">
        <v>0.17780699999999999</v>
      </c>
      <c r="K1952">
        <v>0.83693700000000004</v>
      </c>
      <c r="L1952">
        <v>0</v>
      </c>
      <c r="M1952" t="s">
        <v>42</v>
      </c>
    </row>
    <row r="1953" spans="1:25" x14ac:dyDescent="0.25">
      <c r="A1953" t="s">
        <v>169</v>
      </c>
      <c r="B1953">
        <v>4357.6400000000003</v>
      </c>
      <c r="C1953">
        <v>4325.7299999999996</v>
      </c>
      <c r="D1953">
        <v>4325.43</v>
      </c>
      <c r="E1953">
        <v>4225.97</v>
      </c>
      <c r="F1953">
        <v>226.434</v>
      </c>
      <c r="G1953">
        <v>0</v>
      </c>
      <c r="H1953">
        <v>111.569</v>
      </c>
      <c r="I1953">
        <v>0</v>
      </c>
      <c r="J1953">
        <v>0.14834700000000001</v>
      </c>
      <c r="K1953">
        <v>0.83697100000000002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4337.75</v>
      </c>
      <c r="C1954">
        <v>4301.29</v>
      </c>
      <c r="D1954">
        <v>4300.99</v>
      </c>
      <c r="E1954">
        <v>4203.3500000000004</v>
      </c>
      <c r="F1954">
        <v>222.49</v>
      </c>
      <c r="G1954">
        <v>0</v>
      </c>
      <c r="H1954">
        <v>111.587</v>
      </c>
      <c r="I1954">
        <v>0</v>
      </c>
      <c r="J1954">
        <v>0.177008</v>
      </c>
      <c r="K1954">
        <v>0.83663699999999996</v>
      </c>
      <c r="L1954">
        <v>0</v>
      </c>
      <c r="M1954" t="s">
        <v>42</v>
      </c>
    </row>
    <row r="1955" spans="1:25" x14ac:dyDescent="0.25">
      <c r="A1955" t="s">
        <v>169</v>
      </c>
      <c r="B1955">
        <v>4366.29</v>
      </c>
      <c r="C1955">
        <v>4332.47</v>
      </c>
      <c r="D1955">
        <v>4332.16</v>
      </c>
      <c r="E1955">
        <v>4234.3599999999997</v>
      </c>
      <c r="F1955">
        <v>226.08</v>
      </c>
      <c r="G1955">
        <v>0</v>
      </c>
      <c r="H1955">
        <v>111.664</v>
      </c>
      <c r="I1955">
        <v>0</v>
      </c>
      <c r="J1955">
        <v>0.15565999999999999</v>
      </c>
      <c r="K1955">
        <v>0.83704999999999996</v>
      </c>
      <c r="L1955">
        <v>0</v>
      </c>
      <c r="M1955" t="s">
        <v>42</v>
      </c>
    </row>
    <row r="1956" spans="1:25" x14ac:dyDescent="0.25">
      <c r="A1956" t="s">
        <v>169</v>
      </c>
      <c r="B1956">
        <v>4318.79</v>
      </c>
      <c r="C1956">
        <v>4283.92</v>
      </c>
      <c r="D1956">
        <v>4283.62</v>
      </c>
      <c r="E1956">
        <v>4187.88</v>
      </c>
      <c r="F1956">
        <v>222.58699999999999</v>
      </c>
      <c r="G1956">
        <v>0</v>
      </c>
      <c r="H1956">
        <v>110.621</v>
      </c>
      <c r="I1956">
        <v>0</v>
      </c>
      <c r="J1956">
        <v>0.147672</v>
      </c>
      <c r="K1956">
        <v>0.83625400000000005</v>
      </c>
      <c r="L1956">
        <v>0</v>
      </c>
      <c r="M1956" t="s">
        <v>42</v>
      </c>
    </row>
    <row r="1957" spans="1:25" x14ac:dyDescent="0.25">
      <c r="A1957" t="s">
        <v>169</v>
      </c>
      <c r="B1957">
        <v>4357.67</v>
      </c>
      <c r="C1957">
        <v>4326.6499999999996</v>
      </c>
      <c r="D1957">
        <v>4326.3599999999997</v>
      </c>
      <c r="E1957">
        <v>4228.7299999999996</v>
      </c>
      <c r="F1957">
        <v>227.02199999999999</v>
      </c>
      <c r="G1957">
        <v>0</v>
      </c>
      <c r="H1957">
        <v>111.67100000000001</v>
      </c>
      <c r="I1957">
        <v>0</v>
      </c>
      <c r="J1957">
        <v>0.16577</v>
      </c>
      <c r="K1957">
        <v>0.83549200000000001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4366.67</v>
      </c>
      <c r="C1958">
        <v>4335.26</v>
      </c>
      <c r="D1958">
        <v>4334.93</v>
      </c>
      <c r="E1958">
        <v>4234.4399999999996</v>
      </c>
      <c r="F1958">
        <v>230.81100000000001</v>
      </c>
      <c r="G1958">
        <v>0</v>
      </c>
      <c r="H1958">
        <v>111.381</v>
      </c>
      <c r="I1958">
        <v>0</v>
      </c>
      <c r="J1958">
        <v>0.147259</v>
      </c>
      <c r="K1958">
        <v>0.83638100000000004</v>
      </c>
      <c r="L1958">
        <v>0</v>
      </c>
      <c r="M1958" t="s">
        <v>42</v>
      </c>
    </row>
    <row r="1959" spans="1:25" x14ac:dyDescent="0.25">
      <c r="A1959" t="s">
        <v>169</v>
      </c>
      <c r="B1959">
        <v>4339.96</v>
      </c>
      <c r="C1959">
        <v>4304.76</v>
      </c>
      <c r="D1959">
        <v>4304.45</v>
      </c>
      <c r="E1959">
        <v>4205.9399999999996</v>
      </c>
      <c r="F1959">
        <v>226.024</v>
      </c>
      <c r="G1959">
        <v>0</v>
      </c>
      <c r="H1959">
        <v>109.967</v>
      </c>
      <c r="I1959">
        <v>0</v>
      </c>
      <c r="J1959">
        <v>0.15806600000000001</v>
      </c>
      <c r="K1959">
        <v>0.83694000000000002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4352.13</v>
      </c>
      <c r="C1960">
        <v>4318.9399999999996</v>
      </c>
      <c r="D1960">
        <v>4318.6400000000003</v>
      </c>
      <c r="E1960">
        <v>4220.71</v>
      </c>
      <c r="F1960">
        <v>226.58</v>
      </c>
      <c r="G1960">
        <v>0</v>
      </c>
      <c r="H1960">
        <v>111.121</v>
      </c>
      <c r="I1960">
        <v>0</v>
      </c>
      <c r="J1960">
        <v>0.14776800000000001</v>
      </c>
      <c r="K1960">
        <v>0.834565</v>
      </c>
      <c r="L1960">
        <v>0</v>
      </c>
      <c r="M1960" t="s">
        <v>42</v>
      </c>
      <c r="R1960">
        <f>AVERAGE(B1911:B1960)</f>
        <v>4349.4770000000017</v>
      </c>
      <c r="S1960">
        <f>AVERAGE(C1911:C1960)</f>
        <v>4316.2860000000028</v>
      </c>
      <c r="U1960">
        <f>_xlfn.VAR.P(B1911:B1960)</f>
        <v>773.82014099999799</v>
      </c>
      <c r="V1960">
        <f>_xlfn.VAR.P(C1911:C1960)</f>
        <v>774.66980800000022</v>
      </c>
      <c r="X1960">
        <f>1.96*SQRT(U1960)/50</f>
        <v>1.090450815702495</v>
      </c>
      <c r="Y1960">
        <f>1.96*SQRT(V1960)/50</f>
        <v>1.0910493177510907</v>
      </c>
    </row>
    <row r="1961" spans="1:25" x14ac:dyDescent="0.25">
      <c r="A1961" t="s">
        <v>170</v>
      </c>
      <c r="B1961">
        <v>217657.53630000001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52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37.369800000000396</v>
      </c>
      <c r="E3">
        <f ca="1">OFFSET('672p trace'!$S$56,(A3-1)*56,0)-OFFSET('672p stat'!$H$1,A3*20,0)</f>
        <v>54.209358999999949</v>
      </c>
      <c r="F3">
        <f ca="1">OFFSET('672p stat'!$H$1,A3*20,0)-OFFSET('672p stat'!$K$1,A3*20,0)</f>
        <v>444.00718800000004</v>
      </c>
      <c r="G3">
        <f ca="1">OFFSET('672p stat'!$K$1,A3*20,0)-OFFSET('672p stat'!$N$1,A3*20,0)</f>
        <v>2578.9022460000001</v>
      </c>
      <c r="H3">
        <f ca="1">OFFSET('672p stat'!$N$1,A3*20,0)</f>
        <v>430.067407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387.26409999999964</v>
      </c>
      <c r="E4" s="5">
        <f ca="1">OFFSET('672p trace'!$V$56,(A4-1)*56,0)</f>
        <v>367.20473555999905</v>
      </c>
      <c r="F4" s="5">
        <f ca="1">OFFSET('672p stat'!$H$1,A4*20,1)</f>
        <v>229.18929800000001</v>
      </c>
      <c r="G4" s="5">
        <f ca="1">OFFSET('672p stat'!$K$1,A4*20,1)</f>
        <v>135.56155000000001</v>
      </c>
      <c r="H4" s="5">
        <f ca="1">OFFSET('672p stat'!$N$1,A4*20,1)</f>
        <v>2.457754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3580.2295999999997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21.302483839999933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31.401999999999134</v>
      </c>
      <c r="E7">
        <f ca="1">OFFSET('672p trace'!$S$56,(A7-1)*56,0)-OFFSET('672p stat'!$H$1,A7*20,0)</f>
        <v>32.272760000000744</v>
      </c>
      <c r="F7">
        <f ca="1">OFFSET('672p stat'!$H$1,A7*20,0)-OFFSET('672p stat'!$K$1,A7*20,0)</f>
        <v>443.00957700000004</v>
      </c>
      <c r="G7">
        <f ca="1">OFFSET('672p stat'!$K$1,A7*20,0)-OFFSET('672p stat'!$N$1,A7*20,0)</f>
        <v>1305.931568</v>
      </c>
      <c r="H7">
        <f ca="1">OFFSET('672p stat'!$N$1,A7*20,0)</f>
        <v>432.24509499999999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134.95940099999984</v>
      </c>
      <c r="E8" s="5">
        <f ca="1">OFFSET('672p trace'!$V$56,(A8-1)*56,0)</f>
        <v>134.38273299999994</v>
      </c>
      <c r="F8" s="5">
        <f ca="1">OFFSET('672p stat'!$H$1,A8*20,1)</f>
        <v>55.641652000000001</v>
      </c>
      <c r="G8" s="5">
        <f ca="1">OFFSET('672p stat'!$K$1,A8*20,1)</f>
        <v>77.845974999999996</v>
      </c>
      <c r="H8" s="5">
        <f ca="1">OFFSET('672p stat'!$N$1,A8*20,1)</f>
        <v>2.5322999999999998E-2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37.447600000000421</v>
      </c>
      <c r="E9">
        <f ca="1">OFFSET('672p trace'!$S$56,(A9-1)*56,0)-OFFSET('672p stat'!$H$1,A9*20,0)</f>
        <v>66.920353000000432</v>
      </c>
      <c r="F9">
        <f ca="1">OFFSET('672p stat'!$H$1,A9*20,0)-OFFSET('672p stat'!$K$1,A9*20,0)</f>
        <v>411.43876999999975</v>
      </c>
      <c r="G9">
        <f ca="1">OFFSET('672p stat'!$K$1,A9*20,0)-OFFSET('672p stat'!$N$1,A9*20,0)</f>
        <v>4270.4916929999999</v>
      </c>
      <c r="H9">
        <f ca="1">OFFSET('672p stat'!$N$1,A9*20,0)</f>
        <v>463.38258400000001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36.473433000000284</v>
      </c>
      <c r="E10" s="5">
        <f ca="1">OFFSET('672p trace'!$V$56,(A10-1)*56,0)</f>
        <v>35.520730439999483</v>
      </c>
      <c r="F10" s="5">
        <f ca="1">OFFSET('672p stat'!$H$1,A10*20,1)</f>
        <v>21.970981999999999</v>
      </c>
      <c r="G10" s="5">
        <f ca="1">OFFSET('672p stat'!$K$1,A10*20,1)</f>
        <v>17.192827000000001</v>
      </c>
      <c r="H10" s="5">
        <f ca="1">OFFSET('672p stat'!$N$1,A10*20,1)</f>
        <v>1.6015999999999999E-2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37.48239999999987</v>
      </c>
      <c r="E11">
        <f ca="1">OFFSET('672p trace'!$S$56,(A11-1)*56,0)-OFFSET('672p stat'!$H$1,A11*20,0)</f>
        <v>65.911520000000564</v>
      </c>
      <c r="F11">
        <f ca="1">OFFSET('672p stat'!$H$1,A11*20,0)-OFFSET('672p stat'!$K$1,A11*20,0)</f>
        <v>443.93919899999946</v>
      </c>
      <c r="G11">
        <f ca="1">OFFSET('672p stat'!$K$1,A11*20,0)-OFFSET('672p stat'!$N$1,A11*20,0)</f>
        <v>4099.6441370000002</v>
      </c>
      <c r="H11">
        <f ca="1">OFFSET('672p stat'!$N$1,A11*20,0)</f>
        <v>524.90414399999997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19.653080040000326</v>
      </c>
      <c r="E12" s="5">
        <f ca="1">OFFSET('672p trace'!$V$56,(A12-1)*56,0)</f>
        <v>17.956152999999571</v>
      </c>
      <c r="F12" s="5">
        <f ca="1">OFFSET('672p stat'!$H$1,A12*20,1)</f>
        <v>5.1602699999999997</v>
      </c>
      <c r="G12" s="5">
        <f ca="1">OFFSET('672p stat'!$K$1,A12*20,1)</f>
        <v>0.167992</v>
      </c>
      <c r="H12" s="5">
        <f ca="1">OFFSET('672p stat'!$N$1,A12*20,1)</f>
        <v>1.7672E-2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37.319400000000314</v>
      </c>
      <c r="E13">
        <f ca="1">OFFSET('672p trace'!$S$56,(A13-1)*56,0)-OFFSET('672p stat'!$H$1,A13*20,0)</f>
        <v>65.595047000001614</v>
      </c>
      <c r="F13">
        <f ca="1">OFFSET('672p stat'!$H$1,A13*20,0)-OFFSET('672p stat'!$K$1,A13*20,0)</f>
        <v>411.7419919999993</v>
      </c>
      <c r="G13">
        <f ca="1">OFFSET('672p stat'!$K$1,A13*20,0)-OFFSET('672p stat'!$N$1,A13*20,0)</f>
        <v>4052.0870760000003</v>
      </c>
      <c r="H13">
        <f ca="1">OFFSET('672p stat'!$N$1,A13*20,0)</f>
        <v>463.28788500000002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51.036412039999178</v>
      </c>
      <c r="E14" s="5">
        <f ca="1">OFFSET('672p trace'!$V$56,(A14-1)*56,0)</f>
        <v>47.064044000000095</v>
      </c>
      <c r="F14" s="5">
        <f ca="1">OFFSET('672p stat'!$H$1,A14*20,1)</f>
        <v>15.653335999999999</v>
      </c>
      <c r="G14" s="5">
        <f ca="1">OFFSET('672p stat'!$K$1,A14*20,1)</f>
        <v>8.2949219999999997</v>
      </c>
      <c r="H14" s="5">
        <f ca="1">OFFSET('672p stat'!$N$1,A14*20,1)</f>
        <v>1.7919000000000001E-2</v>
      </c>
    </row>
    <row r="15" spans="1:8" x14ac:dyDescent="0.25">
      <c r="A15">
        <v>7</v>
      </c>
      <c r="C15" t="str">
        <f ca="1">OFFSET('672p stat'!$A$1,A15*20,0)</f>
        <v>CUDA ant add CPU12</v>
      </c>
      <c r="D15">
        <f ca="1">OFFSET('672p trace'!$R$56,(A15-1)*56,0)-OFFSET('672p trace'!$S$56,(A15-1)*56,0)</f>
        <v>97.01339999999891</v>
      </c>
      <c r="E15">
        <f ca="1">OFFSET('672p trace'!$S$56,(A15-1)*56,0)-OFFSET('672p stat'!$H$1,A15*20,0)</f>
        <v>13.525317999998151</v>
      </c>
      <c r="F15">
        <f ca="1">OFFSET('672p stat'!$H$1,A15*20,0)-OFFSET('672p stat'!$K$1,A15*20,0)</f>
        <v>1231.9131640000005</v>
      </c>
      <c r="G15">
        <f ca="1">OFFSET('672p stat'!$K$1,A15*20,0)-OFFSET('672p stat'!$N$1,A15*20,0)</f>
        <v>5099.9723079999994</v>
      </c>
      <c r="H15">
        <f ca="1">OFFSET('672p stat'!$N$1,A15*20,0)</f>
        <v>1483.8082099999999</v>
      </c>
    </row>
    <row r="16" spans="1:8" x14ac:dyDescent="0.25">
      <c r="A16">
        <v>7</v>
      </c>
      <c r="C16" t="str">
        <f ca="1">OFFSET('672p stat'!$A$1,A16*20,0)</f>
        <v>CUDA ant add CPU12</v>
      </c>
      <c r="D16" s="5">
        <f ca="1">OFFSET('672p trace'!$U$56,(A16-1)*56,0)</f>
        <v>1413020.7067422851</v>
      </c>
      <c r="E16" s="5">
        <f ca="1">OFFSET('672p trace'!$V$56,(A16-1)*56,0)</f>
        <v>1367048.1141130249</v>
      </c>
      <c r="F16" s="5">
        <f ca="1">OFFSET('672p stat'!$H$1,A16*20,1)</f>
        <v>1368356.822435</v>
      </c>
      <c r="G16" s="5">
        <f ca="1">OFFSET('672p stat'!$K$1,A16*20,1)</f>
        <v>1071456.1691620001</v>
      </c>
      <c r="H16" s="5">
        <f ca="1">OFFSET('672p stat'!$N$1,A16*20,1)</f>
        <v>29718.687188</v>
      </c>
    </row>
    <row r="17" spans="1:12" x14ac:dyDescent="0.25">
      <c r="A17">
        <v>8</v>
      </c>
      <c r="C17" t="str">
        <f ca="1">OFFSET('672p stat'!$A$1,A17*20,0)</f>
        <v>CUDA opt</v>
      </c>
      <c r="D17">
        <f ca="1">OFFSET('672p trace'!$R$56,(A17-1)*56,0)-OFFSET('672p trace'!$S$56,(A17-1)*56,0)</f>
        <v>3582.1613999999995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opt</v>
      </c>
      <c r="D18" s="5">
        <f ca="1">OFFSET('672p trace'!$U$56,(A18-1)*56,0)</f>
        <v>144.0904160400006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opt Time</v>
      </c>
      <c r="D19">
        <f ca="1">OFFSET('672p trace'!$R$56,(A19-1)*56,0)-OFFSET('672p trace'!$S$56,(A19-1)*56,0)</f>
        <v>37.777199999998629</v>
      </c>
      <c r="E19">
        <f ca="1">OFFSET('672p trace'!$S$56,(A19-1)*56,0)-OFFSET('672p stat'!$H$1,A19*20,0)</f>
        <v>60.703083000000788</v>
      </c>
      <c r="F19">
        <f ca="1">OFFSET('672p stat'!$H$1,A19*20,0)-OFFSET('672p stat'!$K$1,A19*20,0)</f>
        <v>876.75119600000016</v>
      </c>
      <c r="G19">
        <f ca="1">OFFSET('672p stat'!$K$1,A19*20,0)-OFFSET('672p stat'!$N$1,A19*20,0)</f>
        <v>2590.8791209999999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 Time</v>
      </c>
      <c r="D20" s="5">
        <f ca="1">OFFSET('672p trace'!$U$56,(A20-1)*56,0)</f>
        <v>243.43665764000033</v>
      </c>
      <c r="E20" s="5">
        <f ca="1">OFFSET('672p trace'!$V$56,(A20-1)*56,0)</f>
        <v>234.58063444000038</v>
      </c>
      <c r="F20" s="5">
        <f ca="1">OFFSET('672p stat'!$H$1,A20*20,1)</f>
        <v>7.6942110000000001</v>
      </c>
      <c r="G20" s="5">
        <f ca="1">OFFSET('672p stat'!$K$1,A20*20,1)</f>
        <v>1.018E-2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non hash</v>
      </c>
      <c r="D21">
        <f ca="1">OFFSET('672p trace'!$R$56,(A21-1)*56,0)-OFFSET('672p trace'!$S$56,(A21-1)*56,0)</f>
        <v>32.037200000000212</v>
      </c>
      <c r="E21">
        <f ca="1">OFFSET('672p trace'!$S$56,(A21-1)*56,0)-OFFSET('672p stat'!$H$1,A21*20,0)</f>
        <v>39.575802999999951</v>
      </c>
      <c r="F21">
        <f ca="1">OFFSET('672p stat'!$H$1,A21*20,0)-OFFSET('672p stat'!$K$1,A21*20,0)</f>
        <v>875.05126800000005</v>
      </c>
      <c r="G21">
        <f ca="1">OFFSET('672p stat'!$K$1,A21*20,0)-OFFSET('672p stat'!$N$1,A21*20,0)</f>
        <v>650.70092899999997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non hash</v>
      </c>
      <c r="D22" s="5">
        <f ca="1">OFFSET('672p trace'!$U$56,(A22-1)*56,0)</f>
        <v>93.427612960000246</v>
      </c>
      <c r="E22" s="5">
        <f ca="1">OFFSET('672p trace'!$V$56,(A22-1)*56,0)</f>
        <v>90.776675999999682</v>
      </c>
      <c r="F22" s="5">
        <f ca="1">OFFSET('672p stat'!$H$1,A22*20,1)</f>
        <v>4.4300509999999997</v>
      </c>
      <c r="G22" s="5">
        <f ca="1">OFFSET('672p stat'!$K$1,A22*20,1)</f>
        <v>6.7650000000000002E-3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ant</v>
      </c>
      <c r="D23">
        <f ca="1">OFFSET('672p trace'!$R$56,(A23-1)*56,0)-OFFSET('672p trace'!$S$56,(A23-1)*56,0)</f>
        <v>37.574800000001233</v>
      </c>
      <c r="E23">
        <f ca="1">OFFSET('672p trace'!$S$56,(A23-1)*56,0)-OFFSET('672p stat'!$H$1,A23*20,0)</f>
        <v>66.953404999998384</v>
      </c>
      <c r="F23">
        <f ca="1">OFFSET('672p stat'!$H$1,A23*20,0)-OFFSET('672p stat'!$K$1,A23*20,0)</f>
        <v>868.57579100000021</v>
      </c>
      <c r="G23">
        <f ca="1">OFFSET('672p stat'!$K$1,A23*20,0)-OFFSET('672p stat'!$N$1,A23*20,0)</f>
        <v>4264.8290040000002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ant</v>
      </c>
      <c r="D24" s="5">
        <f ca="1">OFFSET('672p trace'!$U$56,(A24-1)*56,0)</f>
        <v>57.365981000000431</v>
      </c>
      <c r="E24" s="5">
        <f ca="1">OFFSET('672p trace'!$V$56,(A24-1)*56,0)</f>
        <v>57.433174760000185</v>
      </c>
      <c r="F24" s="5">
        <f ca="1">OFFSET('672p stat'!$H$1,A24*20,1)</f>
        <v>10.282579</v>
      </c>
      <c r="G24" s="5">
        <f ca="1">OFFSET('672p stat'!$K$1,A24*20,1)</f>
        <v>2.0943109999999998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 non hash</v>
      </c>
      <c r="D25">
        <f ca="1">OFFSET('672p trace'!$R$56,(A25-1)*56,0)-OFFSET('672p trace'!$S$56,(A25-1)*56,0)</f>
        <v>37.322199999998702</v>
      </c>
      <c r="E25">
        <f ca="1">OFFSET('672p trace'!$S$56,(A25-1)*56,0)-OFFSET('672p stat'!$H$1,A25*20,0)</f>
        <v>66.354995000000599</v>
      </c>
      <c r="F25">
        <f ca="1">OFFSET('672p stat'!$H$1,A25*20,0)-OFFSET('672p stat'!$K$1,A25*20,0)</f>
        <v>868.49808100000018</v>
      </c>
      <c r="G25">
        <f ca="1">OFFSET('672p stat'!$K$1,A25*20,0)-OFFSET('672p stat'!$N$1,A25*20,0)</f>
        <v>4052.4575239999999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 non hash</v>
      </c>
      <c r="D26" s="5">
        <f ca="1">OFFSET('672p trace'!$U$56,(A26-1)*56,0)</f>
        <v>75.150756160000185</v>
      </c>
      <c r="E26" s="5">
        <f ca="1">OFFSET('672p trace'!$V$56,(A26-1)*56,0)</f>
        <v>73.134733640000036</v>
      </c>
      <c r="F26" s="5">
        <f ca="1">OFFSET('672p stat'!$H$1,A26*20,1)</f>
        <v>8.7899709999999995</v>
      </c>
      <c r="G26" s="5">
        <f ca="1">OFFSET('672p stat'!$K$1,A26*20,1)</f>
        <v>2.8296779999999999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par</v>
      </c>
      <c r="D27">
        <f ca="1">OFFSET('672p trace'!$R$56,(A27-1)*56,0)-OFFSET('672p trace'!$S$56,(A27-1)*56,0)</f>
        <v>38.489800000003925</v>
      </c>
      <c r="E27">
        <f ca="1">OFFSET('672p trace'!$S$56,(A27-1)*56,0)-OFFSET('672p stat'!$H$1,A27*20,0)</f>
        <v>58.73098999999911</v>
      </c>
      <c r="F27">
        <f ca="1">OFFSET('672p stat'!$H$1,A27*20,0)-OFFSET('672p stat'!$K$1,A27*20,0)</f>
        <v>965.62242200000037</v>
      </c>
      <c r="G27">
        <f ca="1">OFFSET('672p stat'!$K$1,A27*20,0)-OFFSET('672p stat'!$N$1,A27*20,0)</f>
        <v>4098.572588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par</v>
      </c>
      <c r="D28" s="5">
        <f ca="1">OFFSET('672p trace'!$U$56,(A28-1)*56,0)</f>
        <v>49.766412359999805</v>
      </c>
      <c r="E28" s="5">
        <f ca="1">OFFSET('672p trace'!$V$56,(A28-1)*56,0)</f>
        <v>43.387047999999261</v>
      </c>
      <c r="F28" s="5">
        <f ca="1">OFFSET('672p stat'!$H$1,A28*20,1)</f>
        <v>2.5900569999999998</v>
      </c>
      <c r="G28" s="5">
        <f ca="1">OFFSET('672p stat'!$K$1,A28*20,1)</f>
        <v>0.12886400000000001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37.369800000000396</v>
      </c>
      <c r="E31" s="5">
        <f ca="1">OFFSET('672p trace'!$S$56,(A31-1)*56,0)-OFFSET('672p stat'!$H$1,A31*20,0)</f>
        <v>54.209358999999949</v>
      </c>
      <c r="F31" s="5">
        <f ca="1">OFFSET('672p stat'!$H$1,A31*20,0)-OFFSET('672p stat'!$K$1,A31*20,0)</f>
        <v>444.00718800000004</v>
      </c>
      <c r="G31" s="5">
        <f ca="1">OFFSET('672p stat'!$K$1,A31*20,0)-OFFSET('672p stat'!$N$1,A31*20,0)</f>
        <v>2578.9022460000001</v>
      </c>
      <c r="H31" s="5">
        <f ca="1">OFFSET('672p stat'!$N$1,A31*20,0)</f>
        <v>430.067407</v>
      </c>
      <c r="I31" s="5"/>
      <c r="J31" s="5">
        <f ca="1">SUM(D31:H31)</f>
        <v>3544.5560000000005</v>
      </c>
      <c r="K31" s="10">
        <f ca="1">G31/J31</f>
        <v>0.72756707638417895</v>
      </c>
      <c r="L31">
        <f t="shared" ref="L31:L59" ca="1" si="0">$K$29*POWER(K31,2)*SQRT(G139/(POWER(G31,2)*$L$29)+J139/(POWER(J31,2)*$L$29))</f>
        <v>1.5365371326668312E-3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3580.2295999999997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3580.2295999999997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31.401999999999134</v>
      </c>
      <c r="E33" s="5">
        <f ca="1">OFFSET('672p trace'!$S$56,(A33-1)*56,0)-OFFSET('672p stat'!$H$1,A33*20,0)</f>
        <v>32.272760000000744</v>
      </c>
      <c r="F33" s="5">
        <f ca="1">OFFSET('672p stat'!$H$1,A33*20,0)-OFFSET('672p stat'!$K$1,A33*20,0)</f>
        <v>443.00957700000004</v>
      </c>
      <c r="G33" s="5">
        <f ca="1">OFFSET('672p stat'!$K$1,A33*20,0)-OFFSET('672p stat'!$N$1,A33*20,0)</f>
        <v>1305.931568</v>
      </c>
      <c r="H33" s="5">
        <f ca="1">OFFSET('672p stat'!$N$1,A33*20,0)</f>
        <v>432.24509499999999</v>
      </c>
      <c r="I33" s="5"/>
      <c r="J33" s="5">
        <f t="shared" ca="1" si="1"/>
        <v>2244.8609999999999</v>
      </c>
      <c r="K33" s="10">
        <f t="shared" ca="1" si="2"/>
        <v>0.58174273061895598</v>
      </c>
      <c r="L33">
        <f t="shared" ca="1" si="0"/>
        <v>1.0512454093092813E-3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37.447600000000421</v>
      </c>
      <c r="E34" s="5">
        <f ca="1">OFFSET('672p trace'!$S$56,(A34-1)*56,0)-OFFSET('672p stat'!$H$1,A34*20,0)</f>
        <v>66.920353000000432</v>
      </c>
      <c r="F34" s="5">
        <f ca="1">OFFSET('672p stat'!$H$1,A34*20,0)-OFFSET('672p stat'!$K$1,A34*20,0)</f>
        <v>411.43876999999975</v>
      </c>
      <c r="G34" s="5">
        <f ca="1">OFFSET('672p stat'!$K$1,A34*20,0)-OFFSET('672p stat'!$N$1,A34*20,0)</f>
        <v>4270.4916929999999</v>
      </c>
      <c r="H34" s="5">
        <f ca="1">OFFSET('672p stat'!$N$1,A34*20,0)</f>
        <v>463.38258400000001</v>
      </c>
      <c r="I34" s="5"/>
      <c r="J34" s="5">
        <f t="shared" ca="1" si="1"/>
        <v>5249.6810000000005</v>
      </c>
      <c r="K34" s="10">
        <f t="shared" ca="1" si="2"/>
        <v>0.81347641751946442</v>
      </c>
      <c r="L34">
        <f t="shared" ca="1" si="0"/>
        <v>4.091985022743489E-4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37.48239999999987</v>
      </c>
      <c r="E35" s="5">
        <f ca="1">OFFSET('672p trace'!$S$56,(A35-1)*56,0)-OFFSET('672p stat'!$H$1,A35*20,0)</f>
        <v>65.911520000000564</v>
      </c>
      <c r="F35" s="5">
        <f ca="1">OFFSET('672p stat'!$H$1,A35*20,0)-OFFSET('672p stat'!$K$1,A35*20,0)</f>
        <v>443.93919899999946</v>
      </c>
      <c r="G35" s="5">
        <f ca="1">OFFSET('672p stat'!$K$1,A35*20,0)-OFFSET('672p stat'!$N$1,A35*20,0)</f>
        <v>4099.6441370000002</v>
      </c>
      <c r="H35" s="5">
        <f ca="1">OFFSET('672p stat'!$N$1,A35*20,0)</f>
        <v>524.90414399999997</v>
      </c>
      <c r="I35" s="5"/>
      <c r="J35" s="5">
        <f t="shared" ca="1" si="1"/>
        <v>5171.8814000000002</v>
      </c>
      <c r="K35" s="10">
        <f t="shared" ca="1" si="2"/>
        <v>0.79267945645466653</v>
      </c>
      <c r="L35">
        <f t="shared" ca="1" si="0"/>
        <v>2.2139753730249172E-4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37.319400000000314</v>
      </c>
      <c r="E36" s="5">
        <f ca="1">OFFSET('672p trace'!$S$56,(A36-1)*56,0)-OFFSET('672p stat'!$H$1,A36*20,0)</f>
        <v>65.595047000001614</v>
      </c>
      <c r="F36" s="5">
        <f ca="1">OFFSET('672p stat'!$H$1,A36*20,0)-OFFSET('672p stat'!$K$1,A36*20,0)</f>
        <v>411.7419919999993</v>
      </c>
      <c r="G36" s="5">
        <f ca="1">OFFSET('672p stat'!$K$1,A36*20,0)-OFFSET('672p stat'!$N$1,A36*20,0)</f>
        <v>4052.0870760000003</v>
      </c>
      <c r="H36" s="5">
        <f ca="1">OFFSET('672p stat'!$N$1,A36*20,0)</f>
        <v>463.28788500000002</v>
      </c>
      <c r="I36" s="5"/>
      <c r="J36" s="5">
        <f t="shared" ca="1" si="1"/>
        <v>5030.0314000000017</v>
      </c>
      <c r="K36" s="10">
        <f t="shared" ca="1" si="2"/>
        <v>0.80557888286741086</v>
      </c>
      <c r="L36">
        <f t="shared" ca="1" si="0"/>
        <v>4.1527871115753866E-4</v>
      </c>
    </row>
    <row r="37" spans="1:12" x14ac:dyDescent="0.25">
      <c r="A37">
        <v>7</v>
      </c>
      <c r="C37" t="str">
        <f ca="1">OFFSET('672p stat'!$A$1,A37*20,0)</f>
        <v>CUDA ant add CPU12</v>
      </c>
      <c r="D37" s="5">
        <f ca="1">OFFSET('672p trace'!$R$56,(A37-1)*56,0)-OFFSET('672p trace'!$S$56,(A37-1)*56,0)</f>
        <v>97.01339999999891</v>
      </c>
      <c r="E37" s="5">
        <f ca="1">OFFSET('672p trace'!$S$56,(A37-1)*56,0)-OFFSET('672p stat'!$H$1,A37*20,0)</f>
        <v>13.525317999998151</v>
      </c>
      <c r="F37" s="5">
        <f ca="1">OFFSET('672p stat'!$H$1,A37*20,0)-OFFSET('672p stat'!$K$1,A37*20,0)</f>
        <v>1231.9131640000005</v>
      </c>
      <c r="G37" s="5">
        <f ca="1">OFFSET('672p stat'!$K$1,A37*20,0)-OFFSET('672p stat'!$N$1,A37*20,0)</f>
        <v>5099.9723079999994</v>
      </c>
      <c r="H37" s="5">
        <f ca="1">OFFSET('672p stat'!$N$1,A37*20,0)</f>
        <v>1483.8082099999999</v>
      </c>
      <c r="I37" s="5"/>
      <c r="J37" s="5">
        <f t="shared" ca="1" si="1"/>
        <v>7926.2323999999971</v>
      </c>
      <c r="K37" s="10">
        <f t="shared" ca="1" si="2"/>
        <v>0.64342957039715376</v>
      </c>
      <c r="L37">
        <f t="shared" ca="1" si="0"/>
        <v>4.0532108743122491E-2</v>
      </c>
    </row>
    <row r="38" spans="1:12" x14ac:dyDescent="0.25">
      <c r="A38">
        <v>8</v>
      </c>
      <c r="C38" t="str">
        <f ca="1">OFFSET('672p stat'!$A$1,A38*20,0)</f>
        <v>CUDA opt</v>
      </c>
      <c r="D38" s="5">
        <f ca="1">OFFSET('672p trace'!$R$56,(A38-1)*56,0)-OFFSET('672p trace'!$S$56,(A38-1)*56,0)</f>
        <v>3582.1613999999995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3582.1613999999995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opt Time</v>
      </c>
      <c r="D39" s="5">
        <f ca="1">OFFSET('672p trace'!$R$56,(A39-1)*56,0)-OFFSET('672p trace'!$S$56,(A39-1)*56,0)</f>
        <v>37.777199999998629</v>
      </c>
      <c r="E39" s="5">
        <f ca="1">OFFSET('672p trace'!$S$56,(A39-1)*56,0)-OFFSET('672p stat'!$H$1,A39*20,0)</f>
        <v>60.703083000000788</v>
      </c>
      <c r="F39" s="5">
        <f ca="1">OFFSET('672p stat'!$H$1,A39*20,0)-OFFSET('672p stat'!$K$1,A39*20,0)</f>
        <v>876.75119600000016</v>
      </c>
      <c r="G39" s="5">
        <f ca="1">OFFSET('672p stat'!$K$1,A39*20,0)-OFFSET('672p stat'!$N$1,A39*20,0)</f>
        <v>2590.8791209999999</v>
      </c>
      <c r="H39" s="5">
        <f ca="1">OFFSET('672p stat'!$N$1,A39*20,0)</f>
        <v>0</v>
      </c>
      <c r="I39" s="5"/>
      <c r="J39" s="5">
        <f t="shared" ca="1" si="1"/>
        <v>3566.1105999999995</v>
      </c>
      <c r="K39" s="10">
        <f t="shared" ca="1" si="2"/>
        <v>0.72652797728707585</v>
      </c>
      <c r="L39">
        <f t="shared" ca="1" si="0"/>
        <v>9.042391660235257E-4</v>
      </c>
    </row>
    <row r="40" spans="1:12" x14ac:dyDescent="0.25">
      <c r="A40">
        <v>10</v>
      </c>
      <c r="C40" t="str">
        <f ca="1">OFFSET('672p stat'!$A$1,A40*20,0)</f>
        <v>CUDA opt non hash</v>
      </c>
      <c r="D40" s="5">
        <f ca="1">OFFSET('672p trace'!$R$56,(A40-1)*56,0)-OFFSET('672p trace'!$S$56,(A40-1)*56,0)</f>
        <v>32.037200000000212</v>
      </c>
      <c r="E40" s="5">
        <f ca="1">OFFSET('672p trace'!$S$56,(A40-1)*56,0)-OFFSET('672p stat'!$H$1,A40*20,0)</f>
        <v>39.575802999999951</v>
      </c>
      <c r="F40" s="5">
        <f ca="1">OFFSET('672p stat'!$H$1,A40*20,0)-OFFSET('672p stat'!$K$1,A40*20,0)</f>
        <v>875.05126800000005</v>
      </c>
      <c r="G40" s="5">
        <f ca="1">OFFSET('672p stat'!$K$1,A40*20,0)-OFFSET('672p stat'!$N$1,A40*20,0)</f>
        <v>650.70092899999997</v>
      </c>
      <c r="H40" s="5">
        <f ca="1">OFFSET('672p stat'!$N$1,A40*20,0)</f>
        <v>0</v>
      </c>
      <c r="I40" s="5"/>
      <c r="J40" s="5">
        <f t="shared" ca="1" si="1"/>
        <v>1597.3652000000002</v>
      </c>
      <c r="K40" s="10">
        <f t="shared" ca="1" si="2"/>
        <v>0.40735889889174992</v>
      </c>
      <c r="L40">
        <f t="shared" ca="1" si="0"/>
        <v>3.955363078335329E-4</v>
      </c>
    </row>
    <row r="41" spans="1:12" x14ac:dyDescent="0.25">
      <c r="A41">
        <v>11</v>
      </c>
      <c r="C41" t="str">
        <f ca="1">OFFSET('672p stat'!$A$1,A41*20,0)</f>
        <v>CUDA opt ant</v>
      </c>
      <c r="D41" s="5">
        <f ca="1">OFFSET('672p trace'!$R$56,(A41-1)*56,0)-OFFSET('672p trace'!$S$56,(A41-1)*56,0)</f>
        <v>37.574800000001233</v>
      </c>
      <c r="E41" s="5">
        <f ca="1">OFFSET('672p trace'!$S$56,(A41-1)*56,0)-OFFSET('672p stat'!$H$1,A41*20,0)</f>
        <v>66.953404999998384</v>
      </c>
      <c r="F41" s="5">
        <f ca="1">OFFSET('672p stat'!$H$1,A41*20,0)-OFFSET('672p stat'!$K$1,A41*20,0)</f>
        <v>868.57579100000021</v>
      </c>
      <c r="G41" s="5">
        <f ca="1">OFFSET('672p stat'!$K$1,A41*20,0)-OFFSET('672p stat'!$N$1,A41*20,0)</f>
        <v>4264.8290040000002</v>
      </c>
      <c r="H41" s="5">
        <f ca="1">OFFSET('672p stat'!$N$1,A41*20,0)</f>
        <v>0</v>
      </c>
      <c r="I41" s="5"/>
      <c r="J41" s="5">
        <f t="shared" ca="1" si="1"/>
        <v>5237.933</v>
      </c>
      <c r="K41" s="10">
        <f t="shared" ca="1" si="2"/>
        <v>0.81421984664561387</v>
      </c>
      <c r="L41">
        <f t="shared" ca="1" si="0"/>
        <v>4.0052091716985235E-4</v>
      </c>
    </row>
    <row r="42" spans="1:12" x14ac:dyDescent="0.25">
      <c r="A42">
        <v>12</v>
      </c>
      <c r="C42" t="str">
        <f ca="1">OFFSET('672p stat'!$A$1,A42*20,0)</f>
        <v>CUDA opt ant non hash</v>
      </c>
      <c r="D42" s="5">
        <f ca="1">OFFSET('672p trace'!$R$56,(A42-1)*56,0)-OFFSET('672p trace'!$S$56,(A42-1)*56,0)</f>
        <v>37.322199999998702</v>
      </c>
      <c r="E42" s="5">
        <f ca="1">OFFSET('672p trace'!$S$56,(A42-1)*56,0)-OFFSET('672p stat'!$H$1,A42*20,0)</f>
        <v>66.354995000000599</v>
      </c>
      <c r="F42" s="5">
        <f ca="1">OFFSET('672p stat'!$H$1,A42*20,0)-OFFSET('672p stat'!$K$1,A42*20,0)</f>
        <v>868.49808100000018</v>
      </c>
      <c r="G42" s="5">
        <f ca="1">OFFSET('672p stat'!$K$1,A42*20,0)-OFFSET('672p stat'!$N$1,A42*20,0)</f>
        <v>4052.4575239999999</v>
      </c>
      <c r="H42" s="5">
        <f ca="1">OFFSET('672p stat'!$N$1,A42*20,0)</f>
        <v>0</v>
      </c>
      <c r="I42" s="5"/>
      <c r="J42" s="5">
        <f t="shared" ca="1" si="1"/>
        <v>5024.6327999999994</v>
      </c>
      <c r="K42" s="10">
        <f t="shared" ca="1" si="2"/>
        <v>0.80651814476870831</v>
      </c>
      <c r="L42">
        <f t="shared" ca="1" si="0"/>
        <v>4.5989084661650419E-4</v>
      </c>
    </row>
    <row r="43" spans="1:12" x14ac:dyDescent="0.25">
      <c r="A43">
        <v>13</v>
      </c>
      <c r="C43" t="str">
        <f ca="1">OFFSET('672p stat'!$A$1,A43*20,0)</f>
        <v>CUDA opt ant par</v>
      </c>
      <c r="D43" s="5">
        <f ca="1">OFFSET('672p trace'!$R$56,(A43-1)*56,0)-OFFSET('672p trace'!$S$56,(A43-1)*56,0)</f>
        <v>38.489800000003925</v>
      </c>
      <c r="E43" s="5">
        <f ca="1">OFFSET('672p trace'!$S$56,(A43-1)*56,0)-OFFSET('672p stat'!$H$1,A43*20,0)</f>
        <v>58.73098999999911</v>
      </c>
      <c r="F43" s="5">
        <f ca="1">OFFSET('672p stat'!$H$1,A43*20,0)-OFFSET('672p stat'!$K$1,A43*20,0)</f>
        <v>965.62242200000037</v>
      </c>
      <c r="G43" s="5">
        <f ca="1">OFFSET('672p stat'!$K$1,A43*20,0)-OFFSET('672p stat'!$N$1,A43*20,0)</f>
        <v>4098.572588</v>
      </c>
      <c r="H43" s="5">
        <f ca="1">OFFSET('672p stat'!$N$1,A43*20,0)</f>
        <v>0</v>
      </c>
      <c r="I43" s="5"/>
      <c r="J43" s="5">
        <f t="shared" ca="1" si="1"/>
        <v>5161.4158000000034</v>
      </c>
      <c r="K43" s="10">
        <f t="shared" ca="1" si="2"/>
        <v>0.79407913386865625</v>
      </c>
      <c r="L43">
        <f t="shared" ca="1" si="0"/>
        <v>3.3192421096910909E-4</v>
      </c>
    </row>
    <row r="44" spans="1:12" x14ac:dyDescent="0.25">
      <c r="A44">
        <v>14</v>
      </c>
      <c r="C44" t="str">
        <f ca="1">OFFSET('672p stat'!$A$1,A44*20,0)</f>
        <v>non CUDA Time</v>
      </c>
      <c r="D44" s="5">
        <f ca="1">OFFSET('672p trace'!$R$56,(A44-1)*56,0)-OFFSET('672p trace'!$S$56,(A44-1)*56,0)</f>
        <v>89.659800000000359</v>
      </c>
      <c r="E44" s="5">
        <f ca="1">OFFSET('672p trace'!$S$56,(A44-1)*56,0)-OFFSET('672p stat'!$H$1,A44*20,0)</f>
        <v>0.12859699999899021</v>
      </c>
      <c r="F44" s="5">
        <f ca="1">OFFSET('672p stat'!$H$1,A44*20,0)-OFFSET('672p stat'!$K$1,A44*20,0)</f>
        <v>69.957744999999704</v>
      </c>
      <c r="G44" s="5">
        <f ca="1">OFFSET('672p stat'!$K$1,A44*20,0)-OFFSET('672p stat'!$N$1,A44*20,0)</f>
        <v>3750.1341600000001</v>
      </c>
      <c r="H44" s="5">
        <f ca="1">OFFSET('672p stat'!$N$1,A44*20,0)</f>
        <v>173.70069799999999</v>
      </c>
      <c r="I44" s="5"/>
      <c r="J44" s="5">
        <f t="shared" ca="1" si="1"/>
        <v>4083.5809999999992</v>
      </c>
      <c r="K44" s="10">
        <f t="shared" ca="1" si="2"/>
        <v>0.91834450204367213</v>
      </c>
      <c r="L44">
        <f t="shared" ca="1" si="0"/>
        <v>7.1139175260015643E-3</v>
      </c>
    </row>
    <row r="45" spans="1:12" x14ac:dyDescent="0.25">
      <c r="A45">
        <v>15</v>
      </c>
      <c r="C45" t="str">
        <f ca="1">OFFSET('672p stat'!$A$1,A45*20,0)</f>
        <v>non CUDA</v>
      </c>
      <c r="D45" s="5">
        <f ca="1">OFFSET('672p trace'!$R$56,(A45-1)*56,0)-OFFSET('672p trace'!$S$56,(A45-1)*56,0)</f>
        <v>4040.4719999999998</v>
      </c>
      <c r="E45" s="5">
        <f ca="1">OFFSET('672p trace'!$S$56,(A45-1)*56,0)-OFFSET('672p stat'!$H$1,A45*20,0)</f>
        <v>0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1"/>
        <v>4040.4719999999998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non CUDA non hash</v>
      </c>
      <c r="D46" s="5">
        <f ca="1">OFFSET('672p trace'!$R$56,(A46-1)*56,0)-OFFSET('672p trace'!$S$56,(A46-1)*56,0)</f>
        <v>29.267800000000989</v>
      </c>
      <c r="E46" s="5">
        <f ca="1">OFFSET('672p trace'!$S$56,(A46-1)*56,0)-OFFSET('672p stat'!$H$1,A46*20,0)</f>
        <v>0.12451899999905436</v>
      </c>
      <c r="F46" s="5">
        <f ca="1">OFFSET('672p stat'!$H$1,A46*20,0)-OFFSET('672p stat'!$K$1,A46*20,0)</f>
        <v>69.912847000000056</v>
      </c>
      <c r="G46" s="5">
        <f ca="1">OFFSET('672p stat'!$K$1,A46*20,0)-OFFSET('672p stat'!$N$1,A46*20,0)</f>
        <v>3128.7203299999996</v>
      </c>
      <c r="H46" s="5">
        <f ca="1">OFFSET('672p stat'!$N$1,A46*20,0)</f>
        <v>172.97490400000001</v>
      </c>
      <c r="I46" s="5"/>
      <c r="J46" s="5">
        <f t="shared" ca="1" si="1"/>
        <v>3401.0003999999999</v>
      </c>
      <c r="K46" s="10">
        <f t="shared" ca="1" si="2"/>
        <v>0.91994118260027247</v>
      </c>
      <c r="L46">
        <f t="shared" ca="1" si="0"/>
        <v>8.4974174269378516E-3</v>
      </c>
    </row>
    <row r="47" spans="1:12" x14ac:dyDescent="0.25">
      <c r="A47">
        <v>17</v>
      </c>
      <c r="C47" t="str">
        <f ca="1">OFFSET('672p stat'!$A$1,A47*20,0)</f>
        <v>Classic ACO</v>
      </c>
      <c r="D47" s="5">
        <f ca="1">OFFSET('672p trace'!$R$56,(A47-1)*56,0)-OFFSET('672p trace'!$S$56,(A47-1)*56,0)</f>
        <v>4755.9439999999886</v>
      </c>
      <c r="E47" s="5">
        <f ca="1">OFFSET('672p trace'!$S$56,(A47-1)*56,0)-OFFSET('672p stat'!$H$1,A47*20,0)</f>
        <v>77.188624999995227</v>
      </c>
      <c r="F47" s="5">
        <f ca="1">OFFSET('672p stat'!$H$1,A47*20,0)-OFFSET('672p stat'!$K$1,A47*20,0)</f>
        <v>162.07234400000016</v>
      </c>
      <c r="G47" s="5">
        <f ca="1">OFFSET('672p stat'!$K$1,A47*20,0)-OFFSET('672p stat'!$N$1,A47*20,0)</f>
        <v>83779.52698699999</v>
      </c>
      <c r="H47" s="5">
        <f ca="1">OFFSET('672p stat'!$N$1,A47*20,0)</f>
        <v>567.21004400000004</v>
      </c>
      <c r="I47" s="5"/>
      <c r="J47" s="5">
        <f t="shared" ca="1" si="1"/>
        <v>89341.941999999981</v>
      </c>
      <c r="K47" s="10">
        <f t="shared" ca="1" si="2"/>
        <v>0.93774016001353555</v>
      </c>
      <c r="L47">
        <f t="shared" ca="1" si="0"/>
        <v>6.436685261789709E-3</v>
      </c>
    </row>
    <row r="48" spans="1:12" x14ac:dyDescent="0.25">
      <c r="A48">
        <v>18</v>
      </c>
      <c r="C48" t="str">
        <f ca="1">OFFSET('672p stat'!$A$1,A48*20,0)</f>
        <v>Classic ACO non hash</v>
      </c>
      <c r="D48" s="5">
        <f ca="1">OFFSET('672p trace'!$R$56,(A48-1)*56,0)-OFFSET('672p trace'!$S$56,(A48-1)*56,0)</f>
        <v>37.259999999965657</v>
      </c>
      <c r="E48" s="5">
        <f ca="1">OFFSET('672p trace'!$S$56,(A48-1)*56,0)-OFFSET('672p stat'!$H$1,A48*20,0)</f>
        <v>58.330094000048121</v>
      </c>
      <c r="F48" s="5">
        <f ca="1">OFFSET('672p stat'!$H$1,A48*20,0)-OFFSET('672p stat'!$K$1,A48*20,0)</f>
        <v>161.64906199999677</v>
      </c>
      <c r="G48" s="5">
        <f ca="1">OFFSET('672p stat'!$K$1,A48*20,0)-OFFSET('672p stat'!$N$1,A48*20,0)</f>
        <v>83185.859809000001</v>
      </c>
      <c r="H48" s="5">
        <f ca="1">OFFSET('672p stat'!$N$1,A48*20,0)</f>
        <v>572.775035</v>
      </c>
      <c r="I48" s="5"/>
      <c r="J48" s="5">
        <f t="shared" ca="1" si="1"/>
        <v>84015.874000000011</v>
      </c>
      <c r="K48" s="10">
        <f t="shared" ca="1" si="2"/>
        <v>0.99012074562242836</v>
      </c>
      <c r="L48">
        <f t="shared" ca="1" si="0"/>
        <v>6.7930981567121554E-3</v>
      </c>
    </row>
    <row r="49" spans="1:12" x14ac:dyDescent="0.25">
      <c r="A49">
        <v>19</v>
      </c>
      <c r="C49" t="str">
        <f ca="1">OFFSET('672p stat'!$A$1,A49*20,0)</f>
        <v>omp</v>
      </c>
      <c r="D49" s="5">
        <f ca="1">OFFSET('672p trace'!$R$56,(A49-1)*56,0)-OFFSET('672p trace'!$S$56,(A49-1)*56,0)</f>
        <v>101.0574000000006</v>
      </c>
      <c r="E49" s="5">
        <f ca="1">OFFSET('672p trace'!$S$56,(A49-1)*56,0)-OFFSET('672p stat'!$H$1,A49*20,0)</f>
        <v>0.30388500000026397</v>
      </c>
      <c r="F49" s="5">
        <f ca="1">OFFSET('672p stat'!$H$1,A49*20,0)-OFFSET('672p stat'!$K$1,A49*20,0)</f>
        <v>76.387499999999818</v>
      </c>
      <c r="G49" s="5">
        <f ca="1">OFFSET('672p stat'!$K$1,A49*20,0)-OFFSET('672p stat'!$N$1,A49*20,0)</f>
        <v>4023.3276519999999</v>
      </c>
      <c r="H49" s="5">
        <f ca="1">OFFSET('672p stat'!$N$1,A49*20,0)</f>
        <v>217.237763</v>
      </c>
      <c r="I49" s="5"/>
      <c r="J49" s="5">
        <f t="shared" ca="1" si="1"/>
        <v>4418.3142000000007</v>
      </c>
      <c r="K49" s="10">
        <f t="shared" ca="1" si="2"/>
        <v>0.9106024311263331</v>
      </c>
      <c r="L49">
        <f t="shared" ca="1" si="0"/>
        <v>1.6915657444861596E-2</v>
      </c>
    </row>
    <row r="50" spans="1:12" x14ac:dyDescent="0.25">
      <c r="A50">
        <v>20</v>
      </c>
      <c r="C50" t="str">
        <f ca="1">OFFSET('672p stat'!$A$1,A50*20,0)</f>
        <v>omp non hash</v>
      </c>
      <c r="D50" s="5">
        <f ca="1">OFFSET('672p trace'!$R$56,(A50-1)*56,0)-OFFSET('672p trace'!$S$56,(A50-1)*56,0)</f>
        <v>32.492199999998775</v>
      </c>
      <c r="E50" s="5">
        <f ca="1">OFFSET('672p trace'!$S$56,(A50-1)*56,0)-OFFSET('672p stat'!$H$1,A50*20,0)</f>
        <v>0.29704000000037922</v>
      </c>
      <c r="F50" s="5">
        <f ca="1">OFFSET('672p stat'!$H$1,A50*20,0)-OFFSET('672p stat'!$K$1,A50*20,0)</f>
        <v>76.763189000000239</v>
      </c>
      <c r="G50" s="5">
        <f ca="1">OFFSET('672p stat'!$K$1,A50*20,0)-OFFSET('672p stat'!$N$1,A50*20,0)</f>
        <v>3580.6779809999998</v>
      </c>
      <c r="H50" s="5">
        <f ca="1">OFFSET('672p stat'!$N$1,A50*20,0)</f>
        <v>215.06759</v>
      </c>
      <c r="I50" s="5"/>
      <c r="J50" s="5">
        <f t="shared" ca="1" si="1"/>
        <v>3905.2979999999993</v>
      </c>
      <c r="K50" s="10">
        <f t="shared" ca="1" si="2"/>
        <v>0.91687701706758373</v>
      </c>
      <c r="L50">
        <f t="shared" ca="1" si="0"/>
        <v>5.2988502324171141E-3</v>
      </c>
    </row>
    <row r="51" spans="1:12" x14ac:dyDescent="0.25">
      <c r="A51">
        <v>21</v>
      </c>
      <c r="C51" t="str">
        <f ca="1">OFFSET('672p stat'!$A$1,A51*20,0)</f>
        <v>non CUDA transp Time</v>
      </c>
      <c r="D51" s="5">
        <f ca="1">OFFSET('672p trace'!$R$56,(A51-1)*56,0)-OFFSET('672p trace'!$S$56,(A51-1)*56,0)</f>
        <v>103.21419999999944</v>
      </c>
      <c r="E51" s="5">
        <f ca="1">OFFSET('672p trace'!$S$56,(A51-1)*56,0)-OFFSET('672p stat'!$H$1,A51*20,0)</f>
        <v>0.29356000000007043</v>
      </c>
      <c r="F51" s="5">
        <f ca="1">OFFSET('672p stat'!$H$1,A51*20,0)-OFFSET('672p stat'!$K$1,A51*20,0)</f>
        <v>115.31573299999945</v>
      </c>
      <c r="G51" s="5">
        <f ca="1">OFFSET('672p stat'!$K$1,A51*20,0)-OFFSET('672p stat'!$N$1,A51*20,0)</f>
        <v>4139.4479700000002</v>
      </c>
      <c r="H51" s="5">
        <f ca="1">OFFSET('672p stat'!$N$1,A51*20,0)</f>
        <v>216.60713699999999</v>
      </c>
      <c r="I51" s="5"/>
      <c r="J51" s="5">
        <f t="shared" ca="1" si="1"/>
        <v>4574.8785999999991</v>
      </c>
      <c r="K51" s="10">
        <f t="shared" ca="1" si="2"/>
        <v>0.90482138039684834</v>
      </c>
      <c r="L51">
        <f t="shared" ca="1" si="0"/>
        <v>3.9248142900027297E-3</v>
      </c>
    </row>
    <row r="52" spans="1:12" x14ac:dyDescent="0.25">
      <c r="A52">
        <v>22</v>
      </c>
      <c r="C52" t="str">
        <f ca="1">OFFSET('672p stat'!$A$1,A52*20,0)</f>
        <v>non CUDA transp</v>
      </c>
      <c r="D52" s="5">
        <f ca="1">OFFSET('672p trace'!$R$56,(A52-1)*56,0)-OFFSET('672p trace'!$S$56,(A52-1)*56,0)</f>
        <v>4501.5544000000018</v>
      </c>
      <c r="E52" s="5">
        <f ca="1">OFFSET('672p trace'!$S$56,(A52-1)*56,0)-OFFSET('672p stat'!$H$1,A52*20,0)</f>
        <v>0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1"/>
        <v>4501.5544000000018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transp non hash</v>
      </c>
      <c r="D53" s="5">
        <f ca="1">OFFSET('672p trace'!$R$56,(A53-1)*56,0)-OFFSET('672p trace'!$S$56,(A53-1)*56,0)</f>
        <v>32.927599999999074</v>
      </c>
      <c r="E53" s="5">
        <f ca="1">OFFSET('672p trace'!$S$56,(A53-1)*56,0)-OFFSET('672p stat'!$H$1,A53*20,0)</f>
        <v>0.32131400000162103</v>
      </c>
      <c r="F53" s="5">
        <f ca="1">OFFSET('672p stat'!$H$1,A53*20,0)-OFFSET('672p stat'!$K$1,A53*20,0)</f>
        <v>113.048315</v>
      </c>
      <c r="G53" s="5">
        <f ca="1">OFFSET('672p stat'!$K$1,A53*20,0)-OFFSET('672p stat'!$N$1,A53*20,0)</f>
        <v>3957.6416699999995</v>
      </c>
      <c r="H53" s="5">
        <f ca="1">OFFSET('672p stat'!$N$1,A53*20,0)</f>
        <v>216.81310099999999</v>
      </c>
      <c r="I53" s="5"/>
      <c r="J53" s="5">
        <f t="shared" ca="1" si="1"/>
        <v>4320.7520000000004</v>
      </c>
      <c r="K53" s="10">
        <f t="shared" ca="1" si="2"/>
        <v>0.91596131182720031</v>
      </c>
      <c r="L53">
        <f t="shared" ca="1" si="0"/>
        <v>3.4106423957359537E-3</v>
      </c>
    </row>
    <row r="54" spans="1:12" x14ac:dyDescent="0.25">
      <c r="A54">
        <v>24</v>
      </c>
      <c r="C54" t="str">
        <f ca="1">OFFSET('672p stat'!$A$1,A54*20,0)</f>
        <v>non CUDA AVX Time</v>
      </c>
      <c r="D54" s="5">
        <f ca="1">OFFSET('672p trace'!$R$56,(A54-1)*56,0)-OFFSET('672p trace'!$S$56,(A54-1)*56,0)</f>
        <v>103.64279999999872</v>
      </c>
      <c r="E54" s="5">
        <f ca="1">OFFSET('672p trace'!$S$56,(A54-1)*56,0)-OFFSET('672p stat'!$H$1,A54*20,0)</f>
        <v>0.32210700000086945</v>
      </c>
      <c r="F54" s="5">
        <f ca="1">OFFSET('672p stat'!$H$1,A54*20,0)-OFFSET('672p stat'!$K$1,A54*20,0)</f>
        <v>90.764501999999993</v>
      </c>
      <c r="G54" s="5">
        <f ca="1">OFFSET('672p stat'!$K$1,A54*20,0)-OFFSET('672p stat'!$N$1,A54*20,0)</f>
        <v>4132.8815199999999</v>
      </c>
      <c r="H54" s="5">
        <f ca="1">OFFSET('672p stat'!$N$1,A54*20,0)</f>
        <v>224.214271</v>
      </c>
      <c r="I54" s="5"/>
      <c r="J54" s="5">
        <f t="shared" ca="1" si="1"/>
        <v>4551.8251999999993</v>
      </c>
      <c r="K54" s="10">
        <f t="shared" ca="1" si="2"/>
        <v>0.90796138656642622</v>
      </c>
      <c r="L54">
        <f t="shared" ca="1" si="0"/>
        <v>3.5580756748310937E-3</v>
      </c>
    </row>
    <row r="55" spans="1:12" x14ac:dyDescent="0.25">
      <c r="A55">
        <v>25</v>
      </c>
      <c r="C55" t="str">
        <f ca="1">OFFSET('672p stat'!$A$1,A55*20,0)</f>
        <v>non CUDA AVX</v>
      </c>
      <c r="D55" s="5">
        <f ca="1">OFFSET('672p trace'!$R$56,(A55-1)*56,0)-OFFSET('672p trace'!$S$56,(A55-1)*56,0)</f>
        <v>4486.2880000000023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4486.2880000000023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AVX non hash</v>
      </c>
      <c r="D56" s="5">
        <f ca="1">OFFSET('672p trace'!$R$56,(A56-1)*56,0)-OFFSET('672p trace'!$S$56,(A56-1)*56,0)</f>
        <v>33.778199999999742</v>
      </c>
      <c r="E56" s="5">
        <f ca="1">OFFSET('672p trace'!$S$56,(A56-1)*56,0)-OFFSET('672p stat'!$H$1,A56*20,0)</f>
        <v>0.32323700000097233</v>
      </c>
      <c r="F56" s="5">
        <f ca="1">OFFSET('672p stat'!$H$1,A56*20,0)-OFFSET('672p stat'!$K$1,A56*20,0)</f>
        <v>91.779203999999936</v>
      </c>
      <c r="G56" s="5">
        <f ca="1">OFFSET('672p stat'!$K$1,A56*20,0)-OFFSET('672p stat'!$N$1,A56*20,0)</f>
        <v>3561.1051510000002</v>
      </c>
      <c r="H56" s="5">
        <f ca="1">OFFSET('672p stat'!$N$1,A56*20,0)</f>
        <v>224.02760799999999</v>
      </c>
      <c r="I56" s="5"/>
      <c r="J56" s="5">
        <f t="shared" ca="1" si="1"/>
        <v>3911.0134000000007</v>
      </c>
      <c r="K56" s="10">
        <f t="shared" ca="1" si="2"/>
        <v>0.9105325875385647</v>
      </c>
      <c r="L56">
        <f t="shared" ca="1" si="0"/>
        <v>4.1311456927859676E-3</v>
      </c>
    </row>
    <row r="57" spans="1:12" x14ac:dyDescent="0.25">
      <c r="A57">
        <v>27</v>
      </c>
      <c r="C57" t="str">
        <f ca="1">OFFSET('672p stat'!$A$1,A57*20,0)</f>
        <v>non CUDA AVX_OMP Time</v>
      </c>
      <c r="D57" s="5">
        <f ca="1">OFFSET('672p trace'!$R$56,(A57-1)*56,0)-OFFSET('672p trace'!$S$56,(A57-1)*56,0)</f>
        <v>105.6232</v>
      </c>
      <c r="E57" s="5">
        <f ca="1">OFFSET('672p trace'!$S$56,(A57-1)*56,0)-OFFSET('672p stat'!$H$1,A57*20,0)</f>
        <v>0.29220600000053309</v>
      </c>
      <c r="F57" s="5">
        <f ca="1">OFFSET('672p stat'!$H$1,A57*20,0)-OFFSET('672p stat'!$K$1,A57*20,0)</f>
        <v>92.169726999999966</v>
      </c>
      <c r="G57" s="5">
        <f ca="1">OFFSET('672p stat'!$K$1,A57*20,0)-OFFSET('672p stat'!$N$1,A57*20,0)</f>
        <v>3687.5560920000003</v>
      </c>
      <c r="H57" s="5">
        <f ca="1">OFFSET('672p stat'!$N$1,A57*20,0)</f>
        <v>226.292575</v>
      </c>
      <c r="I57" s="5"/>
      <c r="J57" s="5">
        <f t="shared" ca="1" si="1"/>
        <v>4111.9338000000007</v>
      </c>
      <c r="K57" s="10">
        <f t="shared" ca="1" si="2"/>
        <v>0.89679364293267549</v>
      </c>
      <c r="L57">
        <f t="shared" ca="1" si="0"/>
        <v>4.4048802494409955E-3</v>
      </c>
    </row>
    <row r="58" spans="1:12" x14ac:dyDescent="0.25">
      <c r="A58">
        <v>28</v>
      </c>
      <c r="C58" t="str">
        <f ca="1">OFFSET('672p stat'!$A$1,A58*20,0)</f>
        <v>non CUDA AVX_OMP</v>
      </c>
      <c r="D58" s="5">
        <f ca="1">OFFSET('672p trace'!$R$56,(A58-1)*56,0)-OFFSET('672p trace'!$S$56,(A58-1)*56,0)</f>
        <v>4536.5131999999985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4536.5131999999985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AVX_OMP non hash</v>
      </c>
      <c r="D59" s="5">
        <f ca="1">OFFSET('672p trace'!$R$56,(A59-1)*56,0)-OFFSET('672p trace'!$S$56,(A59-1)*56,0)</f>
        <v>33.821999999999207</v>
      </c>
      <c r="E59" s="5">
        <f ca="1">OFFSET('672p trace'!$S$56,(A59-1)*56,0)-OFFSET('672p stat'!$H$1,A59*20,0)</f>
        <v>0.30698900000015783</v>
      </c>
      <c r="F59" s="5">
        <f ca="1">OFFSET('672p stat'!$H$1,A59*20,0)-OFFSET('672p stat'!$K$1,A59*20,0)</f>
        <v>91.548643000000084</v>
      </c>
      <c r="G59" s="5">
        <f ca="1">OFFSET('672p stat'!$K$1,A59*20,0)-OFFSET('672p stat'!$N$1,A59*20,0)</f>
        <v>3657.3029120000001</v>
      </c>
      <c r="H59" s="5">
        <f ca="1">OFFSET('672p stat'!$N$1,A59*20,0)</f>
        <v>222.289456</v>
      </c>
      <c r="I59" s="5"/>
      <c r="J59" s="5">
        <f t="shared" ca="1" si="1"/>
        <v>4005.2699999999995</v>
      </c>
      <c r="K59" s="10">
        <f t="shared" ca="1" si="2"/>
        <v>0.91312268885743042</v>
      </c>
      <c r="L59">
        <f t="shared" ca="1" si="0"/>
        <v>3.8581995389908781E-3</v>
      </c>
    </row>
    <row r="60" spans="1:12" x14ac:dyDescent="0.25">
      <c r="A60">
        <v>30</v>
      </c>
      <c r="C60" t="str">
        <f ca="1">OFFSET('672p stat'!$A$1,A60*20,0)</f>
        <v>non CUDA transp_AVX Time</v>
      </c>
      <c r="D60" s="5">
        <f ca="1">OFFSET('672p trace'!$R$56,(A60-1)*56,0)-OFFSET('672p trace'!$S$56,(A60-1)*56,0)</f>
        <v>103.79739999999856</v>
      </c>
      <c r="E60" s="5">
        <f ca="1">OFFSET('672p trace'!$S$56,(A60-1)*56,0)-OFFSET('672p stat'!$H$1,A60*20,0)</f>
        <v>0.28302700000131154</v>
      </c>
      <c r="F60" s="5">
        <f ca="1">OFFSET('672p stat'!$H$1,A60*20,0)-OFFSET('672p stat'!$K$1,A60*20,0)</f>
        <v>100.49819400000069</v>
      </c>
      <c r="G60" s="5">
        <f ca="1">OFFSET('672p stat'!$K$1,A60*20,0)-OFFSET('672p stat'!$N$1,A60*20,0)</f>
        <v>4219.8686909999997</v>
      </c>
      <c r="H60" s="5">
        <f ca="1">OFFSET('672p stat'!$N$1,A60*20,0)</f>
        <v>226.760088</v>
      </c>
      <c r="I60" s="5"/>
      <c r="J60" s="5">
        <f t="shared" ref="J60:J80" ca="1" si="3">SUM(D60:H60)</f>
        <v>4651.2074000000002</v>
      </c>
      <c r="K60" s="10">
        <f t="shared" ref="K60:K80" ca="1" si="4">G60/J60</f>
        <v>0.90726306700492421</v>
      </c>
      <c r="L60">
        <f t="shared" ref="L60:L80" ca="1" si="5">$K$29*POWER(K60,2)*SQRT(G168/(POWER(G60,2)*$L$29)+J168/(POWER(J60,2)*$L$29))</f>
        <v>3.0110424087187297E-3</v>
      </c>
    </row>
    <row r="61" spans="1:12" x14ac:dyDescent="0.25">
      <c r="A61">
        <v>31</v>
      </c>
      <c r="C61" t="str">
        <f ca="1">OFFSET('672p stat'!$A$1,A61*20,0)</f>
        <v>non CUDA transp_AVX</v>
      </c>
      <c r="D61" s="5">
        <f ca="1">OFFSET('672p trace'!$R$56,(A61-1)*56,0)-OFFSET('672p trace'!$S$56,(A61-1)*56,0)</f>
        <v>4543.5115999999998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4543.5115999999998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non hash</v>
      </c>
      <c r="D62" s="5">
        <f ca="1">OFFSET('672p trace'!$R$56,(A62-1)*56,0)-OFFSET('672p trace'!$S$56,(A62-1)*56,0)</f>
        <v>33.575600000001032</v>
      </c>
      <c r="E62" s="5">
        <f ca="1">OFFSET('672p trace'!$S$56,(A62-1)*56,0)-OFFSET('672p stat'!$H$1,A62*20,0)</f>
        <v>0.30331200000091485</v>
      </c>
      <c r="F62" s="5">
        <f ca="1">OFFSET('672p stat'!$H$1,A62*20,0)-OFFSET('672p stat'!$K$1,A62*20,0)</f>
        <v>98.07285199999933</v>
      </c>
      <c r="G62" s="5">
        <f ca="1">OFFSET('672p stat'!$K$1,A62*20,0)-OFFSET('672p stat'!$N$1,A62*20,0)</f>
        <v>3991.1132360000001</v>
      </c>
      <c r="H62" s="5">
        <f ca="1">OFFSET('672p stat'!$N$1,A62*20,0)</f>
        <v>226.7586</v>
      </c>
      <c r="I62" s="5"/>
      <c r="J62" s="5">
        <f t="shared" ca="1" si="3"/>
        <v>4349.8236000000015</v>
      </c>
      <c r="K62" s="10">
        <f t="shared" ca="1" si="4"/>
        <v>0.91753450323824592</v>
      </c>
      <c r="L62">
        <f t="shared" ca="1" si="5"/>
        <v>3.1304077715113266E-3</v>
      </c>
    </row>
    <row r="63" spans="1:12" x14ac:dyDescent="0.25">
      <c r="A63">
        <v>33</v>
      </c>
      <c r="C63" t="str">
        <f ca="1">OFFSET('672p stat'!$A$1,A63*20,0)</f>
        <v>non CUDA transp_AVX_OMP Time</v>
      </c>
      <c r="D63" s="5">
        <f ca="1">OFFSET('672p trace'!$R$56,(A63-1)*56,0)-OFFSET('672p trace'!$S$56,(A63-1)*56,0)</f>
        <v>103.12099999999919</v>
      </c>
      <c r="E63" s="5">
        <f ca="1">OFFSET('672p trace'!$S$56,(A63-1)*56,0)-OFFSET('672p stat'!$H$1,A63*20,0)</f>
        <v>0.31291500000043015</v>
      </c>
      <c r="F63" s="5">
        <f ca="1">OFFSET('672p stat'!$H$1,A63*20,0)-OFFSET('672p stat'!$K$1,A63*20,0)</f>
        <v>101.51214900000014</v>
      </c>
      <c r="G63" s="5">
        <f ca="1">OFFSET('672p stat'!$K$1,A63*20,0)-OFFSET('672p stat'!$N$1,A63*20,0)</f>
        <v>4226.8882389999999</v>
      </c>
      <c r="H63" s="5">
        <f ca="1">OFFSET('672p stat'!$N$1,A63*20,0)</f>
        <v>227.04149699999999</v>
      </c>
      <c r="I63" s="5"/>
      <c r="J63" s="5">
        <f t="shared" ca="1" si="3"/>
        <v>4658.8757999999998</v>
      </c>
      <c r="K63" s="10">
        <f t="shared" ca="1" si="4"/>
        <v>0.90727643759037324</v>
      </c>
      <c r="L63">
        <f t="shared" ca="1" si="5"/>
        <v>3.0439975189289394E-3</v>
      </c>
    </row>
    <row r="64" spans="1:12" x14ac:dyDescent="0.25">
      <c r="A64">
        <v>34</v>
      </c>
      <c r="C64" t="str">
        <f ca="1">OFFSET('672p stat'!$A$1,A64*20,0)</f>
        <v>non CUDA transp_AVX_OMP</v>
      </c>
      <c r="D64" s="5">
        <f ca="1">OFFSET('672p trace'!$R$56,(A64-1)*56,0)-OFFSET('672p trace'!$S$56,(A64-1)*56,0)</f>
        <v>4567.8833999999979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4567.8833999999979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non CUDA transp_AVX_OMP non hash</v>
      </c>
      <c r="D65" s="5">
        <f ca="1">OFFSET('672p trace'!$R$56,(A65-1)*56,0)-OFFSET('672p trace'!$S$56,(A65-1)*56,0)</f>
        <v>33.190999999998894</v>
      </c>
      <c r="E65" s="5">
        <f ca="1">OFFSET('672p trace'!$S$56,(A65-1)*56,0)-OFFSET('672p stat'!$H$1,A65*20,0)</f>
        <v>0.30616600000303151</v>
      </c>
      <c r="F65" s="5">
        <f ca="1">OFFSET('672p stat'!$H$1,A65*20,0)-OFFSET('672p stat'!$K$1,A65*20,0)</f>
        <v>98.228964999999334</v>
      </c>
      <c r="G65" s="5">
        <f ca="1">OFFSET('672p stat'!$K$1,A65*20,0)-OFFSET('672p stat'!$N$1,A65*20,0)</f>
        <v>3991.5382910000003</v>
      </c>
      <c r="H65" s="5">
        <f ca="1">OFFSET('672p stat'!$N$1,A65*20,0)</f>
        <v>226.21257800000001</v>
      </c>
      <c r="I65" s="5"/>
      <c r="J65" s="5">
        <f t="shared" ca="1" si="3"/>
        <v>4349.4770000000017</v>
      </c>
      <c r="K65" s="10">
        <f t="shared" ca="1" si="4"/>
        <v>0.91770534503343704</v>
      </c>
      <c r="L65">
        <f t="shared" ca="1" si="5"/>
        <v>3.3608574709425255E-3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3544.5560000000005</v>
      </c>
      <c r="E85" s="5">
        <f ca="1">OFFSET('672p trace'!$S$56,(A85-1)*56,0)</f>
        <v>3507.1862000000001</v>
      </c>
      <c r="F85" s="5">
        <f ca="1">OFFSET('672p stat'!$H$1,A85*20,0)</f>
        <v>3452.9768410000001</v>
      </c>
      <c r="G85" s="5">
        <f ca="1">OFFSET('672p stat'!$K$1,A85*20,0)</f>
        <v>3008.9696530000001</v>
      </c>
      <c r="H85" s="5">
        <f ca="1">OFFSET('672p stat'!$N$1,A85*20,0)</f>
        <v>430.067407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3580.2295999999997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2244.8609999999999</v>
      </c>
      <c r="E87" s="5">
        <f ca="1">OFFSET('672p trace'!$S$56,(A87-1)*56,0)</f>
        <v>2213.4590000000007</v>
      </c>
      <c r="F87" s="5">
        <f ca="1">OFFSET('672p stat'!$H$1,A87*20,0)</f>
        <v>2181.18624</v>
      </c>
      <c r="G87" s="5">
        <f ca="1">OFFSET('672p stat'!$K$1,A87*20,0)</f>
        <v>1738.176663</v>
      </c>
      <c r="H87" s="5">
        <f ca="1">OFFSET('672p stat'!$N$1,A87*20,0)</f>
        <v>432.24509499999999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5249.6810000000005</v>
      </c>
      <c r="E88" s="5">
        <f ca="1">OFFSET('672p trace'!$S$56,(A88-1)*56,0)</f>
        <v>5212.2334000000001</v>
      </c>
      <c r="F88" s="5">
        <f ca="1">OFFSET('672p stat'!$H$1,A88*20,0)</f>
        <v>5145.3130469999996</v>
      </c>
      <c r="G88" s="5">
        <f ca="1">OFFSET('672p stat'!$K$1,A88*20,0)</f>
        <v>4733.8742769999999</v>
      </c>
      <c r="H88" s="5">
        <f ca="1">OFFSET('672p stat'!$N$1,A88*20,0)</f>
        <v>463.38258400000001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5171.8814000000002</v>
      </c>
      <c r="E89" s="5">
        <f ca="1">OFFSET('672p trace'!$S$56,(A89-1)*56,0)</f>
        <v>5134.3990000000003</v>
      </c>
      <c r="F89" s="5">
        <f ca="1">OFFSET('672p stat'!$H$1,A89*20,0)</f>
        <v>5068.4874799999998</v>
      </c>
      <c r="G89" s="5">
        <f ca="1">OFFSET('672p stat'!$K$1,A89*20,0)</f>
        <v>4624.5482810000003</v>
      </c>
      <c r="H89" s="5">
        <f ca="1">OFFSET('672p stat'!$N$1,A89*20,0)</f>
        <v>524.90414399999997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5030.0314000000017</v>
      </c>
      <c r="E90" s="5">
        <f ca="1">OFFSET('672p trace'!$S$56,(A90-1)*56,0)</f>
        <v>4992.7120000000014</v>
      </c>
      <c r="F90" s="5">
        <f ca="1">OFFSET('672p stat'!$H$1,A90*20,0)</f>
        <v>4927.1169529999997</v>
      </c>
      <c r="G90" s="5">
        <f ca="1">OFFSET('672p stat'!$K$1,A90*20,0)</f>
        <v>4515.3749610000004</v>
      </c>
      <c r="H90" s="5">
        <f ca="1">OFFSET('672p stat'!$N$1,A90*20,0)</f>
        <v>463.28788500000002</v>
      </c>
    </row>
    <row r="91" spans="1:8" x14ac:dyDescent="0.25">
      <c r="A91">
        <v>7</v>
      </c>
      <c r="C91" t="str">
        <f ca="1">OFFSET('672p stat'!$A$1,A91*20,0)</f>
        <v>CUDA ant add CPU12</v>
      </c>
      <c r="D91" s="5">
        <f ca="1">OFFSET('672p trace'!$R$56,(A91-1)*56,0)</f>
        <v>7926.2323999999971</v>
      </c>
      <c r="E91" s="5">
        <f ca="1">OFFSET('672p trace'!$S$56,(A91-1)*56,0)</f>
        <v>7829.2189999999982</v>
      </c>
      <c r="F91" s="5">
        <f ca="1">OFFSET('672p stat'!$H$1,A91*20,0)</f>
        <v>7815.6936820000001</v>
      </c>
      <c r="G91" s="5">
        <f ca="1">OFFSET('672p stat'!$K$1,A91*20,0)</f>
        <v>6583.7805179999996</v>
      </c>
      <c r="H91" s="5">
        <f ca="1">OFFSET('672p stat'!$N$1,A91*20,0)</f>
        <v>1483.8082099999999</v>
      </c>
    </row>
    <row r="92" spans="1:8" x14ac:dyDescent="0.25">
      <c r="A92">
        <v>8</v>
      </c>
      <c r="C92" t="str">
        <f ca="1">OFFSET('672p stat'!$A$1,A92*20,0)</f>
        <v>CUDA opt</v>
      </c>
      <c r="D92" s="5">
        <f ca="1">OFFSET('672p trace'!$R$56,(A92-1)*56,0)</f>
        <v>3582.1613999999995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opt Time</v>
      </c>
      <c r="D93" s="5">
        <f ca="1">OFFSET('672p trace'!$R$56,(A93-1)*56,0)</f>
        <v>3566.1105999999995</v>
      </c>
      <c r="E93" s="5">
        <f ca="1">OFFSET('672p trace'!$S$56,(A93-1)*56,0)</f>
        <v>3528.3334000000009</v>
      </c>
      <c r="F93" s="5">
        <f ca="1">OFFSET('672p stat'!$H$1,A93*20,0)</f>
        <v>3467.6303170000001</v>
      </c>
      <c r="G93" s="5">
        <f ca="1">OFFSET('672p stat'!$K$1,A93*20,0)</f>
        <v>2590.8791209999999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non hash</v>
      </c>
      <c r="D94" s="5">
        <f ca="1">OFFSET('672p trace'!$R$56,(A94-1)*56,0)</f>
        <v>1597.3652000000002</v>
      </c>
      <c r="E94" s="5">
        <f ca="1">OFFSET('672p trace'!$S$56,(A94-1)*56,0)</f>
        <v>1565.328</v>
      </c>
      <c r="F94" s="5">
        <f ca="1">OFFSET('672p stat'!$H$1,A94*20,0)</f>
        <v>1525.752197</v>
      </c>
      <c r="G94" s="5">
        <f ca="1">OFFSET('672p stat'!$K$1,A94*20,0)</f>
        <v>650.70092899999997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ant</v>
      </c>
      <c r="D95" s="5">
        <f ca="1">OFFSET('672p trace'!$R$56,(A95-1)*56,0)</f>
        <v>5237.933</v>
      </c>
      <c r="E95" s="5">
        <f ca="1">OFFSET('672p trace'!$S$56,(A95-1)*56,0)</f>
        <v>5200.3581999999988</v>
      </c>
      <c r="F95" s="5">
        <f ca="1">OFFSET('672p stat'!$H$1,A95*20,0)</f>
        <v>5133.4047950000004</v>
      </c>
      <c r="G95" s="5">
        <f ca="1">OFFSET('672p stat'!$K$1,A95*20,0)</f>
        <v>4264.8290040000002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 non hash</v>
      </c>
      <c r="D96" s="5">
        <f ca="1">OFFSET('672p trace'!$R$56,(A96-1)*56,0)</f>
        <v>5024.6327999999994</v>
      </c>
      <c r="E96" s="5">
        <f ca="1">OFFSET('672p trace'!$S$56,(A96-1)*56,0)</f>
        <v>4987.3106000000007</v>
      </c>
      <c r="F96" s="5">
        <f ca="1">OFFSET('672p stat'!$H$1,A96*20,0)</f>
        <v>4920.9556050000001</v>
      </c>
      <c r="G96" s="5">
        <f ca="1">OFFSET('672p stat'!$K$1,A96*20,0)</f>
        <v>4052.4575239999999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par</v>
      </c>
      <c r="D97" s="5">
        <f ca="1">OFFSET('672p trace'!$R$56,(A97-1)*56,0)</f>
        <v>5161.4158000000034</v>
      </c>
      <c r="E97" s="5">
        <f ca="1">OFFSET('672p trace'!$S$56,(A97-1)*56,0)</f>
        <v>5122.9259999999995</v>
      </c>
      <c r="F97" s="5">
        <f ca="1">OFFSET('672p stat'!$H$1,A97*20,0)</f>
        <v>5064.1950100000004</v>
      </c>
      <c r="G97" s="5">
        <f ca="1">OFFSET('672p stat'!$K$1,A97*20,0)</f>
        <v>4098.572588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non CUDA Time</v>
      </c>
      <c r="D98" s="5">
        <f ca="1">OFFSET('672p trace'!$R$56,(A98-1)*56,0)</f>
        <v>4083.5809999999992</v>
      </c>
      <c r="E98" s="5">
        <f ca="1">OFFSET('672p trace'!$S$56,(A98-1)*56,0)</f>
        <v>3993.9211999999989</v>
      </c>
      <c r="F98" s="5">
        <f ca="1">OFFSET('672p stat'!$H$1,A98*20,0)</f>
        <v>3993.7926029999999</v>
      </c>
      <c r="G98" s="5">
        <f ca="1">OFFSET('672p stat'!$K$1,A98*20,0)</f>
        <v>3923.8348580000002</v>
      </c>
      <c r="H98" s="5">
        <f ca="1">OFFSET('672p stat'!$N$1,A98*20,0)</f>
        <v>173.70069799999999</v>
      </c>
    </row>
    <row r="99" spans="1:8" x14ac:dyDescent="0.25">
      <c r="A99">
        <v>15</v>
      </c>
      <c r="C99" t="str">
        <f ca="1">OFFSET('672p stat'!$A$1,A99*20,0)</f>
        <v>non CUDA</v>
      </c>
      <c r="D99" s="5">
        <f ca="1">OFFSET('672p trace'!$R$56,(A99-1)*56,0)</f>
        <v>4040.4719999999998</v>
      </c>
      <c r="E99" s="5">
        <f ca="1">OFFSET('672p trace'!$S$56,(A99-1)*56,0)</f>
        <v>0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non CUDA non hash</v>
      </c>
      <c r="D100" s="5">
        <f ca="1">OFFSET('672p trace'!$R$56,(A100-1)*56,0)</f>
        <v>3401.0003999999999</v>
      </c>
      <c r="E100" s="5">
        <f ca="1">OFFSET('672p trace'!$S$56,(A100-1)*56,0)</f>
        <v>3371.7325999999989</v>
      </c>
      <c r="F100" s="5">
        <f ca="1">OFFSET('672p stat'!$H$1,A100*20,0)</f>
        <v>3371.6080809999999</v>
      </c>
      <c r="G100" s="5">
        <f ca="1">OFFSET('672p stat'!$K$1,A100*20,0)</f>
        <v>3301.6952339999998</v>
      </c>
      <c r="H100" s="5">
        <f ca="1">OFFSET('672p stat'!$N$1,A100*20,0)</f>
        <v>172.97490400000001</v>
      </c>
    </row>
    <row r="101" spans="1:8" x14ac:dyDescent="0.25">
      <c r="A101">
        <v>17</v>
      </c>
      <c r="C101" t="str">
        <f ca="1">OFFSET('672p stat'!$A$1,A101*20,0)</f>
        <v>Classic ACO</v>
      </c>
      <c r="D101" s="5">
        <f ca="1">OFFSET('672p trace'!$R$56,(A101-1)*56,0)</f>
        <v>89341.941999999981</v>
      </c>
      <c r="E101" s="5">
        <f ca="1">OFFSET('672p trace'!$S$56,(A101-1)*56,0)</f>
        <v>84585.997999999992</v>
      </c>
      <c r="F101" s="5">
        <f ca="1">OFFSET('672p stat'!$H$1,A101*20,0)</f>
        <v>84508.809374999997</v>
      </c>
      <c r="G101" s="5">
        <f ca="1">OFFSET('672p stat'!$K$1,A101*20,0)</f>
        <v>84346.737030999997</v>
      </c>
      <c r="H101" s="5">
        <f ca="1">OFFSET('672p stat'!$N$1,A101*20,0)</f>
        <v>567.21004400000004</v>
      </c>
    </row>
    <row r="102" spans="1:8" x14ac:dyDescent="0.25">
      <c r="A102">
        <v>18</v>
      </c>
      <c r="C102" t="str">
        <f ca="1">OFFSET('672p stat'!$A$1,A102*20,0)</f>
        <v>Classic ACO non hash</v>
      </c>
      <c r="D102" s="5">
        <f ca="1">OFFSET('672p trace'!$R$56,(A102-1)*56,0)</f>
        <v>84015.874000000011</v>
      </c>
      <c r="E102" s="5">
        <f ca="1">OFFSET('672p trace'!$S$56,(A102-1)*56,0)</f>
        <v>83978.614000000045</v>
      </c>
      <c r="F102" s="5">
        <f ca="1">OFFSET('672p stat'!$H$1,A102*20,0)</f>
        <v>83920.283905999997</v>
      </c>
      <c r="G102" s="5">
        <f ca="1">OFFSET('672p stat'!$K$1,A102*20,0)</f>
        <v>83758.634844</v>
      </c>
      <c r="H102" s="5">
        <f ca="1">OFFSET('672p stat'!$N$1,A102*20,0)</f>
        <v>572.775035</v>
      </c>
    </row>
    <row r="103" spans="1:8" x14ac:dyDescent="0.25">
      <c r="A103">
        <v>19</v>
      </c>
      <c r="C103" t="str">
        <f ca="1">OFFSET('672p stat'!$A$1,A103*20,0)</f>
        <v>omp</v>
      </c>
      <c r="D103" s="5">
        <f ca="1">OFFSET('672p trace'!$R$56,(A103-1)*56,0)</f>
        <v>4418.3142000000007</v>
      </c>
      <c r="E103" s="5">
        <f ca="1">OFFSET('672p trace'!$S$56,(A103-1)*56,0)</f>
        <v>4317.2568000000001</v>
      </c>
      <c r="F103" s="5">
        <f ca="1">OFFSET('672p stat'!$H$1,A103*20,0)</f>
        <v>4316.9529149999998</v>
      </c>
      <c r="G103" s="5">
        <f ca="1">OFFSET('672p stat'!$K$1,A103*20,0)</f>
        <v>4240.565415</v>
      </c>
      <c r="H103" s="5">
        <f ca="1">OFFSET('672p stat'!$N$1,A103*20,0)</f>
        <v>217.237763</v>
      </c>
    </row>
    <row r="104" spans="1:8" x14ac:dyDescent="0.25">
      <c r="A104">
        <v>20</v>
      </c>
      <c r="C104" t="str">
        <f ca="1">OFFSET('672p stat'!$A$1,A104*20,0)</f>
        <v>omp non hash</v>
      </c>
      <c r="D104" s="5">
        <f ca="1">OFFSET('672p trace'!$R$56,(A104-1)*56,0)</f>
        <v>3905.2979999999993</v>
      </c>
      <c r="E104" s="5">
        <f ca="1">OFFSET('672p trace'!$S$56,(A104-1)*56,0)</f>
        <v>3872.8058000000005</v>
      </c>
      <c r="F104" s="5">
        <f ca="1">OFFSET('672p stat'!$H$1,A104*20,0)</f>
        <v>3872.5087600000002</v>
      </c>
      <c r="G104" s="5">
        <f ca="1">OFFSET('672p stat'!$K$1,A104*20,0)</f>
        <v>3795.7455709999999</v>
      </c>
      <c r="H104" s="5">
        <f ca="1">OFFSET('672p stat'!$N$1,A104*20,0)</f>
        <v>215.06759</v>
      </c>
    </row>
    <row r="105" spans="1:8" x14ac:dyDescent="0.25">
      <c r="A105">
        <v>21</v>
      </c>
      <c r="C105" t="str">
        <f ca="1">OFFSET('672p stat'!$A$1,A105*20,0)</f>
        <v>non CUDA transp Time</v>
      </c>
      <c r="D105" s="5">
        <f ca="1">OFFSET('672p trace'!$R$56,(A105-1)*56,0)</f>
        <v>4574.8785999999991</v>
      </c>
      <c r="E105" s="5">
        <f ca="1">OFFSET('672p trace'!$S$56,(A105-1)*56,0)</f>
        <v>4471.6643999999997</v>
      </c>
      <c r="F105" s="5">
        <f ca="1">OFFSET('672p stat'!$H$1,A105*20,0)</f>
        <v>4471.3708399999996</v>
      </c>
      <c r="G105" s="5">
        <f ca="1">OFFSET('672p stat'!$K$1,A105*20,0)</f>
        <v>4356.0551070000001</v>
      </c>
      <c r="H105" s="5">
        <f ca="1">OFFSET('672p stat'!$N$1,A105*20,0)</f>
        <v>216.60713699999999</v>
      </c>
    </row>
    <row r="106" spans="1:8" x14ac:dyDescent="0.25">
      <c r="A106">
        <v>22</v>
      </c>
      <c r="C106" t="str">
        <f ca="1">OFFSET('672p stat'!$A$1,A106*20,0)</f>
        <v>non CUDA transp</v>
      </c>
      <c r="D106" s="5">
        <f ca="1">OFFSET('672p trace'!$R$56,(A106-1)*56,0)</f>
        <v>4501.5544000000018</v>
      </c>
      <c r="E106" s="5">
        <f ca="1">OFFSET('672p trace'!$S$56,(A106-1)*56,0)</f>
        <v>0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transp non hash</v>
      </c>
      <c r="D107" s="5">
        <f ca="1">OFFSET('672p trace'!$R$56,(A107-1)*56,0)</f>
        <v>4320.7520000000004</v>
      </c>
      <c r="E107" s="5">
        <f ca="1">OFFSET('672p trace'!$S$56,(A107-1)*56,0)</f>
        <v>4287.8244000000013</v>
      </c>
      <c r="F107" s="5">
        <f ca="1">OFFSET('672p stat'!$H$1,A107*20,0)</f>
        <v>4287.5030859999997</v>
      </c>
      <c r="G107" s="5">
        <f ca="1">OFFSET('672p stat'!$K$1,A107*20,0)</f>
        <v>4174.4547709999997</v>
      </c>
      <c r="H107" s="5">
        <f ca="1">OFFSET('672p stat'!$N$1,A107*20,0)</f>
        <v>216.81310099999999</v>
      </c>
    </row>
    <row r="108" spans="1:8" x14ac:dyDescent="0.25">
      <c r="A108">
        <v>24</v>
      </c>
      <c r="C108" t="str">
        <f ca="1">OFFSET('672p stat'!$A$1,A108*20,0)</f>
        <v>non CUDA AVX Time</v>
      </c>
      <c r="D108" s="5">
        <f ca="1">OFFSET('672p trace'!$R$56,(A108-1)*56,0)</f>
        <v>4551.8251999999993</v>
      </c>
      <c r="E108" s="5">
        <f ca="1">OFFSET('672p trace'!$S$56,(A108-1)*56,0)</f>
        <v>4448.1824000000006</v>
      </c>
      <c r="F108" s="5">
        <f ca="1">OFFSET('672p stat'!$H$1,A108*20,0)</f>
        <v>4447.8602929999997</v>
      </c>
      <c r="G108" s="5">
        <f ca="1">OFFSET('672p stat'!$K$1,A108*20,0)</f>
        <v>4357.0957909999997</v>
      </c>
      <c r="H108" s="5">
        <f ca="1">OFFSET('672p stat'!$N$1,A108*20,0)</f>
        <v>224.214271</v>
      </c>
    </row>
    <row r="109" spans="1:8" x14ac:dyDescent="0.25">
      <c r="A109">
        <v>25</v>
      </c>
      <c r="C109" t="str">
        <f ca="1">OFFSET('672p stat'!$A$1,A109*20,0)</f>
        <v>non CUDA AVX</v>
      </c>
      <c r="D109" s="5">
        <f ca="1">OFFSET('672p trace'!$R$56,(A109-1)*56,0)</f>
        <v>4486.2880000000023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AVX non hash</v>
      </c>
      <c r="D110" s="5">
        <f ca="1">OFFSET('672p trace'!$R$56,(A110-1)*56,0)</f>
        <v>3911.0134000000007</v>
      </c>
      <c r="E110" s="5">
        <f ca="1">OFFSET('672p trace'!$S$56,(A110-1)*56,0)</f>
        <v>3877.235200000001</v>
      </c>
      <c r="F110" s="5">
        <f ca="1">OFFSET('672p stat'!$H$1,A110*20,0)</f>
        <v>3876.911963</v>
      </c>
      <c r="G110" s="5">
        <f ca="1">OFFSET('672p stat'!$K$1,A110*20,0)</f>
        <v>3785.1327590000001</v>
      </c>
      <c r="H110" s="5">
        <f ca="1">OFFSET('672p stat'!$N$1,A110*20,0)</f>
        <v>224.02760799999999</v>
      </c>
    </row>
    <row r="111" spans="1:8" x14ac:dyDescent="0.25">
      <c r="A111">
        <v>27</v>
      </c>
      <c r="C111" t="str">
        <f ca="1">OFFSET('672p stat'!$A$1,A111*20,0)</f>
        <v>non CUDA AVX_OMP Time</v>
      </c>
      <c r="D111" s="5">
        <f ca="1">OFFSET('672p trace'!$R$56,(A111-1)*56,0)</f>
        <v>4111.9338000000007</v>
      </c>
      <c r="E111" s="5">
        <f ca="1">OFFSET('672p trace'!$S$56,(A111-1)*56,0)</f>
        <v>4006.3106000000007</v>
      </c>
      <c r="F111" s="5">
        <f ca="1">OFFSET('672p stat'!$H$1,A111*20,0)</f>
        <v>4006.0183940000002</v>
      </c>
      <c r="G111" s="5">
        <f ca="1">OFFSET('672p stat'!$K$1,A111*20,0)</f>
        <v>3913.8486670000002</v>
      </c>
      <c r="H111" s="5">
        <f ca="1">OFFSET('672p stat'!$N$1,A111*20,0)</f>
        <v>226.292575</v>
      </c>
    </row>
    <row r="112" spans="1:8" x14ac:dyDescent="0.25">
      <c r="A112">
        <v>28</v>
      </c>
      <c r="C112" t="str">
        <f ca="1">OFFSET('672p stat'!$A$1,A112*20,0)</f>
        <v>non CUDA AVX_OMP</v>
      </c>
      <c r="D112" s="5">
        <f ca="1">OFFSET('672p trace'!$R$56,(A112-1)*56,0)</f>
        <v>4536.5131999999985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AVX_OMP non hash</v>
      </c>
      <c r="D113" s="5">
        <f ca="1">OFFSET('672p trace'!$R$56,(A113-1)*56,0)</f>
        <v>4005.2699999999995</v>
      </c>
      <c r="E113" s="5">
        <f ca="1">OFFSET('672p trace'!$S$56,(A113-1)*56,0)</f>
        <v>3971.4480000000003</v>
      </c>
      <c r="F113" s="5">
        <f ca="1">OFFSET('672p stat'!$H$1,A113*20,0)</f>
        <v>3971.1410110000002</v>
      </c>
      <c r="G113" s="5">
        <f ca="1">OFFSET('672p stat'!$K$1,A113*20,0)</f>
        <v>3879.5923680000001</v>
      </c>
      <c r="H113" s="5">
        <f ca="1">OFFSET('672p stat'!$N$1,A113*20,0)</f>
        <v>222.289456</v>
      </c>
    </row>
    <row r="114" spans="1:8" x14ac:dyDescent="0.25">
      <c r="A114">
        <v>30</v>
      </c>
      <c r="C114" t="str">
        <f ca="1">OFFSET('672p stat'!$A$1,A114*20,0)</f>
        <v>non CUDA transp_AVX Time</v>
      </c>
      <c r="D114" s="5">
        <f ca="1">OFFSET('672p trace'!$R$56,(A114-1)*56,0)</f>
        <v>4651.2074000000002</v>
      </c>
      <c r="E114" s="5">
        <f ca="1">OFFSET('672p trace'!$S$56,(A114-1)*56,0)</f>
        <v>4547.4100000000017</v>
      </c>
      <c r="F114" s="5">
        <f ca="1">OFFSET('672p stat'!$H$1,A114*20,0)</f>
        <v>4547.1269730000004</v>
      </c>
      <c r="G114" s="5">
        <f ca="1">OFFSET('672p stat'!$K$1,A114*20,0)</f>
        <v>4446.6287789999997</v>
      </c>
      <c r="H114" s="5">
        <f ca="1">OFFSET('672p stat'!$N$1,A114*20,0)</f>
        <v>226.760088</v>
      </c>
    </row>
    <row r="115" spans="1:8" x14ac:dyDescent="0.25">
      <c r="A115">
        <v>31</v>
      </c>
      <c r="C115" t="str">
        <f ca="1">OFFSET('672p stat'!$A$1,A115*20,0)</f>
        <v>non CUDA transp_AVX</v>
      </c>
      <c r="D115" s="5">
        <f ca="1">OFFSET('672p trace'!$R$56,(A115-1)*56,0)</f>
        <v>4543.5115999999998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non hash</v>
      </c>
      <c r="D116" s="5">
        <f ca="1">OFFSET('672p trace'!$R$56,(A116-1)*56,0)</f>
        <v>4349.8236000000015</v>
      </c>
      <c r="E116" s="5">
        <f ca="1">OFFSET('672p trace'!$S$56,(A116-1)*56,0)</f>
        <v>4316.2480000000005</v>
      </c>
      <c r="F116" s="5">
        <f ca="1">OFFSET('672p stat'!$H$1,A116*20,0)</f>
        <v>4315.9446879999996</v>
      </c>
      <c r="G116" s="5">
        <f ca="1">OFFSET('672p stat'!$K$1,A116*20,0)</f>
        <v>4217.8718360000003</v>
      </c>
      <c r="H116" s="5">
        <f ca="1">OFFSET('672p stat'!$N$1,A116*20,0)</f>
        <v>226.7586</v>
      </c>
    </row>
    <row r="117" spans="1:8" x14ac:dyDescent="0.25">
      <c r="A117">
        <v>33</v>
      </c>
      <c r="C117" t="str">
        <f ca="1">OFFSET('672p stat'!$A$1,A117*20,0)</f>
        <v>non CUDA transp_AVX_OMP Time</v>
      </c>
      <c r="D117" s="5">
        <f ca="1">OFFSET('672p trace'!$R$56,(A117-1)*56,0)</f>
        <v>4658.8757999999998</v>
      </c>
      <c r="E117" s="5">
        <f ca="1">OFFSET('672p trace'!$S$56,(A117-1)*56,0)</f>
        <v>4555.7548000000006</v>
      </c>
      <c r="F117" s="5">
        <f ca="1">OFFSET('672p stat'!$H$1,A117*20,0)</f>
        <v>4555.4418850000002</v>
      </c>
      <c r="G117" s="5">
        <f ca="1">OFFSET('672p stat'!$K$1,A117*20,0)</f>
        <v>4453.929736</v>
      </c>
      <c r="H117" s="5">
        <f ca="1">OFFSET('672p stat'!$N$1,A117*20,0)</f>
        <v>227.04149699999999</v>
      </c>
    </row>
    <row r="118" spans="1:8" x14ac:dyDescent="0.25">
      <c r="A118">
        <v>34</v>
      </c>
      <c r="C118" t="str">
        <f ca="1">OFFSET('672p stat'!$A$1,A118*20,0)</f>
        <v>non CUDA transp_AVX_OMP</v>
      </c>
      <c r="D118" s="5">
        <f ca="1">OFFSET('672p trace'!$R$56,(A118-1)*56,0)</f>
        <v>4567.8833999999979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transp_AVX_OMP non hash</v>
      </c>
      <c r="D119" s="5">
        <f ca="1">OFFSET('672p trace'!$R$56,(A119-1)*56,0)</f>
        <v>4349.4770000000017</v>
      </c>
      <c r="E119" s="5">
        <f ca="1">OFFSET('672p trace'!$S$56,(A119-1)*56,0)</f>
        <v>4316.2860000000028</v>
      </c>
      <c r="F119" s="5">
        <f ca="1">OFFSET('672p stat'!$H$1,A119*20,0)</f>
        <v>4315.9798339999998</v>
      </c>
      <c r="G119" s="5">
        <f ca="1">OFFSET('672p stat'!$K$1,A119*20,0)</f>
        <v>4217.7508690000004</v>
      </c>
      <c r="H119" s="5">
        <f ca="1">OFFSET('672p stat'!$N$1,A119*20,0)</f>
        <v>226.21257800000001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387.26409999999964</v>
      </c>
      <c r="E139" s="5">
        <f ca="1">OFFSET('672p trace'!$V$56,(A31-1)*56,0)</f>
        <v>367.20473555999905</v>
      </c>
      <c r="F139" s="5">
        <f ca="1">OFFSET('672p stat'!$H$1,A139*20,1)</f>
        <v>229.18929800000001</v>
      </c>
      <c r="G139" s="5">
        <f ca="1">OFFSET('672p stat'!$K$1,A139*20,1)</f>
        <v>135.56155000000001</v>
      </c>
      <c r="H139" s="5">
        <f ca="1">OFFSET('672p stat'!$N$1,A139*20,1)</f>
        <v>2.457754</v>
      </c>
      <c r="J139" s="5">
        <f ca="1">SUM(D139:H139)</f>
        <v>1121.6774375599989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21.302483839999933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21.302483839999933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134.95940099999984</v>
      </c>
      <c r="E141" s="5">
        <f ca="1">OFFSET('672p trace'!$V$56,(A33-1)*56,0)</f>
        <v>134.38273299999994</v>
      </c>
      <c r="F141" s="5">
        <f ca="1">OFFSET('672p stat'!$H$1,A141*20,1)</f>
        <v>55.641652000000001</v>
      </c>
      <c r="G141" s="5">
        <f ca="1">OFFSET('672p stat'!$K$1,A141*20,1)</f>
        <v>77.845974999999996</v>
      </c>
      <c r="H141" s="5">
        <f ca="1">OFFSET('672p stat'!$N$1,A141*20,1)</f>
        <v>2.5322999999999998E-2</v>
      </c>
      <c r="J141" s="5">
        <f t="shared" ca="1" si="6"/>
        <v>402.85508399999981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36.473433000000284</v>
      </c>
      <c r="E142" s="5">
        <f ca="1">OFFSET('672p trace'!$V$56,(A34-1)*56,0)</f>
        <v>35.520730439999483</v>
      </c>
      <c r="F142" s="5">
        <f ca="1">OFFSET('672p stat'!$H$1,A142*20,1)</f>
        <v>21.970981999999999</v>
      </c>
      <c r="G142" s="5">
        <f ca="1">OFFSET('672p stat'!$K$1,A142*20,1)</f>
        <v>17.192827000000001</v>
      </c>
      <c r="H142" s="5">
        <f ca="1">OFFSET('672p stat'!$N$1,A142*20,1)</f>
        <v>1.6015999999999999E-2</v>
      </c>
      <c r="J142" s="5">
        <f t="shared" ca="1" si="6"/>
        <v>111.17398843999975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19.653080040000326</v>
      </c>
      <c r="E143" s="5">
        <f ca="1">OFFSET('672p trace'!$V$56,(A35-1)*56,0)</f>
        <v>17.956152999999571</v>
      </c>
      <c r="F143" s="5">
        <f ca="1">OFFSET('672p stat'!$H$1,A143*20,1)</f>
        <v>5.1602699999999997</v>
      </c>
      <c r="G143" s="5">
        <f ca="1">OFFSET('672p stat'!$K$1,A143*20,1)</f>
        <v>0.167992</v>
      </c>
      <c r="H143" s="5">
        <f ca="1">OFFSET('672p stat'!$N$1,A143*20,1)</f>
        <v>1.7672E-2</v>
      </c>
      <c r="J143" s="5">
        <f t="shared" ca="1" si="6"/>
        <v>42.955167039999886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51.036412039999178</v>
      </c>
      <c r="E144" s="5">
        <f ca="1">OFFSET('672p trace'!$V$56,(A36-1)*56,0)</f>
        <v>47.064044000000095</v>
      </c>
      <c r="F144" s="5">
        <f ca="1">OFFSET('672p stat'!$H$1,A144*20,1)</f>
        <v>15.653335999999999</v>
      </c>
      <c r="G144" s="5">
        <f ca="1">OFFSET('672p stat'!$K$1,A144*20,1)</f>
        <v>8.2949219999999997</v>
      </c>
      <c r="H144" s="5">
        <f ca="1">OFFSET('672p stat'!$N$1,A144*20,1)</f>
        <v>1.7919000000000001E-2</v>
      </c>
      <c r="J144" s="5">
        <f t="shared" ca="1" si="6"/>
        <v>122.06663303999927</v>
      </c>
    </row>
    <row r="145" spans="1:10" x14ac:dyDescent="0.25">
      <c r="A145">
        <v>7</v>
      </c>
      <c r="C145" t="str">
        <f ca="1">OFFSET('672p stat'!$A$1,A145*20,0)</f>
        <v>CUDA ant add CPU12</v>
      </c>
      <c r="D145" s="5">
        <f ca="1">OFFSET('672p trace'!$U$56,(A37-1)*56,0)</f>
        <v>1413020.7067422851</v>
      </c>
      <c r="E145" s="5">
        <f ca="1">OFFSET('672p trace'!$V$56,(A37-1)*56,0)</f>
        <v>1367048.1141130249</v>
      </c>
      <c r="F145" s="5">
        <f ca="1">OFFSET('672p stat'!$H$1,A145*20,1)</f>
        <v>1368356.822435</v>
      </c>
      <c r="G145" s="5">
        <f ca="1">OFFSET('672p stat'!$K$1,A145*20,1)</f>
        <v>1071456.1691620001</v>
      </c>
      <c r="H145" s="5">
        <f ca="1">OFFSET('672p stat'!$N$1,A145*20,1)</f>
        <v>29718.687188</v>
      </c>
      <c r="J145" s="5">
        <f t="shared" ca="1" si="6"/>
        <v>5249600.4996403111</v>
      </c>
    </row>
    <row r="146" spans="1:10" x14ac:dyDescent="0.25">
      <c r="A146">
        <v>8</v>
      </c>
      <c r="C146" t="str">
        <f ca="1">OFFSET('672p stat'!$A$1,A146*20,0)</f>
        <v>CUDA opt</v>
      </c>
      <c r="D146" s="5">
        <f ca="1">OFFSET('672p trace'!$U$56,(A38-1)*56,0)</f>
        <v>144.0904160400006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144.0904160400006</v>
      </c>
    </row>
    <row r="147" spans="1:10" x14ac:dyDescent="0.25">
      <c r="A147">
        <v>9</v>
      </c>
      <c r="C147" t="str">
        <f ca="1">OFFSET('672p stat'!$A$1,A147*20,0)</f>
        <v>CUDA opt Time</v>
      </c>
      <c r="D147" s="5">
        <f ca="1">OFFSET('672p trace'!$U$56,(A39-1)*56,0)</f>
        <v>243.43665764000033</v>
      </c>
      <c r="E147" s="5">
        <f ca="1">OFFSET('672p trace'!$V$56,(A39-1)*56,0)</f>
        <v>234.58063444000038</v>
      </c>
      <c r="F147" s="5">
        <f ca="1">OFFSET('672p stat'!$H$1,A147*20,1)</f>
        <v>7.6942110000000001</v>
      </c>
      <c r="G147" s="5">
        <f ca="1">OFFSET('672p stat'!$K$1,A147*20,1)</f>
        <v>1.018E-2</v>
      </c>
      <c r="H147" s="5">
        <f ca="1">OFFSET('672p stat'!$N$1,A147*20,1)</f>
        <v>0</v>
      </c>
      <c r="J147" s="5">
        <f t="shared" ca="1" si="6"/>
        <v>485.72168308000073</v>
      </c>
    </row>
    <row r="148" spans="1:10" x14ac:dyDescent="0.25">
      <c r="A148">
        <v>10</v>
      </c>
      <c r="C148" t="str">
        <f ca="1">OFFSET('672p stat'!$A$1,A148*20,0)</f>
        <v>CUDA opt non hash</v>
      </c>
      <c r="D148" s="5">
        <f ca="1">OFFSET('672p trace'!$U$56,(A40-1)*56,0)</f>
        <v>93.427612960000246</v>
      </c>
      <c r="E148" s="5">
        <f ca="1">OFFSET('672p trace'!$V$56,(A40-1)*56,0)</f>
        <v>90.776675999999682</v>
      </c>
      <c r="F148" s="5">
        <f ca="1">OFFSET('672p stat'!$H$1,A148*20,1)</f>
        <v>4.4300509999999997</v>
      </c>
      <c r="G148" s="5">
        <f ca="1">OFFSET('672p stat'!$K$1,A148*20,1)</f>
        <v>6.7650000000000002E-3</v>
      </c>
      <c r="H148" s="5">
        <f ca="1">OFFSET('672p stat'!$N$1,A148*20,1)</f>
        <v>0</v>
      </c>
      <c r="J148" s="5">
        <f t="shared" ca="1" si="6"/>
        <v>188.64110495999992</v>
      </c>
    </row>
    <row r="149" spans="1:10" x14ac:dyDescent="0.25">
      <c r="A149">
        <v>11</v>
      </c>
      <c r="C149" t="str">
        <f ca="1">OFFSET('672p stat'!$A$1,A149*20,0)</f>
        <v>CUDA opt ant</v>
      </c>
      <c r="D149" s="5">
        <f ca="1">OFFSET('672p trace'!$U$56,(A41-1)*56,0)</f>
        <v>57.365981000000431</v>
      </c>
      <c r="E149" s="5">
        <f ca="1">OFFSET('672p trace'!$V$56,(A41-1)*56,0)</f>
        <v>57.433174760000185</v>
      </c>
      <c r="F149" s="5">
        <f ca="1">OFFSET('672p stat'!$H$1,A149*20,1)</f>
        <v>10.282579</v>
      </c>
      <c r="G149" s="5">
        <f ca="1">OFFSET('672p stat'!$K$1,A149*20,1)</f>
        <v>2.0943109999999998</v>
      </c>
      <c r="H149" s="5">
        <f ca="1">OFFSET('672p stat'!$N$1,A149*20,1)</f>
        <v>0</v>
      </c>
      <c r="J149" s="5">
        <f t="shared" ca="1" si="6"/>
        <v>127.17604576000062</v>
      </c>
    </row>
    <row r="150" spans="1:10" x14ac:dyDescent="0.25">
      <c r="A150">
        <v>12</v>
      </c>
      <c r="C150" t="str">
        <f ca="1">OFFSET('672p stat'!$A$1,A150*20,0)</f>
        <v>CUDA opt ant non hash</v>
      </c>
      <c r="D150" s="5">
        <f ca="1">OFFSET('672p trace'!$U$56,(A42-1)*56,0)</f>
        <v>75.150756160000185</v>
      </c>
      <c r="E150" s="5">
        <f ca="1">OFFSET('672p trace'!$V$56,(A42-1)*56,0)</f>
        <v>73.134733640000036</v>
      </c>
      <c r="F150" s="5">
        <f ca="1">OFFSET('672p stat'!$H$1,A150*20,1)</f>
        <v>8.7899709999999995</v>
      </c>
      <c r="G150" s="5">
        <f ca="1">OFFSET('672p stat'!$K$1,A150*20,1)</f>
        <v>2.8296779999999999</v>
      </c>
      <c r="H150" s="5">
        <f ca="1">OFFSET('672p stat'!$N$1,A150*20,1)</f>
        <v>0</v>
      </c>
      <c r="J150" s="5">
        <f t="shared" ca="1" si="6"/>
        <v>159.90513880000023</v>
      </c>
    </row>
    <row r="151" spans="1:10" x14ac:dyDescent="0.25">
      <c r="A151">
        <v>13</v>
      </c>
      <c r="C151" t="str">
        <f ca="1">OFFSET('672p stat'!$A$1,A151*20,0)</f>
        <v>CUDA opt ant par</v>
      </c>
      <c r="D151" s="5">
        <f ca="1">OFFSET('672p trace'!$U$56,(A43-1)*56,0)</f>
        <v>49.766412359999805</v>
      </c>
      <c r="E151" s="5">
        <f ca="1">OFFSET('672p trace'!$V$56,(A43-1)*56,0)</f>
        <v>43.387047999999261</v>
      </c>
      <c r="F151" s="5">
        <f ca="1">OFFSET('672p stat'!$H$1,A151*20,1)</f>
        <v>2.5900569999999998</v>
      </c>
      <c r="G151" s="5">
        <f ca="1">OFFSET('672p stat'!$K$1,A151*20,1)</f>
        <v>0.12886400000000001</v>
      </c>
      <c r="H151" s="5">
        <f ca="1">OFFSET('672p stat'!$N$1,A151*20,1)</f>
        <v>0</v>
      </c>
      <c r="J151" s="5">
        <f t="shared" ca="1" si="6"/>
        <v>95.872381359999054</v>
      </c>
    </row>
    <row r="152" spans="1:10" x14ac:dyDescent="0.25">
      <c r="A152">
        <v>14</v>
      </c>
      <c r="C152" t="str">
        <f ca="1">OFFSET('672p stat'!$A$1,A152*20,0)</f>
        <v>non CUDA Time</v>
      </c>
      <c r="D152" s="5">
        <f ca="1">OFFSET('672p trace'!$U$56,(A44-1)*56,0)</f>
        <v>3059.0257330000018</v>
      </c>
      <c r="E152" s="5">
        <f ca="1">OFFSET('672p trace'!$V$56,(A44-1)*56,0)</f>
        <v>2982.6584305600013</v>
      </c>
      <c r="F152" s="5">
        <f ca="1">OFFSET('672p stat'!$H$1,A152*20,1)</f>
        <v>2980.8937420000002</v>
      </c>
      <c r="G152" s="5">
        <f ca="1">OFFSET('672p stat'!$K$1,A152*20,1)</f>
        <v>2933.723684</v>
      </c>
      <c r="H152" s="5">
        <f ca="1">OFFSET('672p stat'!$N$1,A152*20,1)</f>
        <v>8.2012429999999998</v>
      </c>
      <c r="J152" s="5">
        <f t="shared" ca="1" si="6"/>
        <v>11964.502832560003</v>
      </c>
    </row>
    <row r="153" spans="1:10" x14ac:dyDescent="0.25">
      <c r="A153">
        <v>15</v>
      </c>
      <c r="C153" t="str">
        <f ca="1">OFFSET('672p stat'!$A$1,A153*20,0)</f>
        <v>non CUDA</v>
      </c>
      <c r="D153" s="5">
        <f ca="1">OFFSET('672p trace'!$U$56,(A45-1)*56,0)</f>
        <v>1410.6061400000021</v>
      </c>
      <c r="E153" s="5">
        <f ca="1">OFFSET('672p trace'!$V$56,(A45-1)*56,0)</f>
        <v>0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6"/>
        <v>1410.6061400000021</v>
      </c>
    </row>
    <row r="154" spans="1:10" x14ac:dyDescent="0.25">
      <c r="A154">
        <v>16</v>
      </c>
      <c r="C154" t="str">
        <f ca="1">OFFSET('672p stat'!$A$1,A154*20,0)</f>
        <v>non CUDA non hash</v>
      </c>
      <c r="D154" s="5">
        <f ca="1">OFFSET('672p trace'!$U$56,(A46-1)*56,0)</f>
        <v>2955.5336878400003</v>
      </c>
      <c r="E154" s="5">
        <f ca="1">OFFSET('672p trace'!$V$56,(A46-1)*56,0)</f>
        <v>2968.2431992400002</v>
      </c>
      <c r="F154" s="5">
        <f ca="1">OFFSET('672p stat'!$H$1,A154*20,1)</f>
        <v>2965.1789229999999</v>
      </c>
      <c r="G154" s="5">
        <f ca="1">OFFSET('672p stat'!$K$1,A154*20,1)</f>
        <v>2874.0608400000001</v>
      </c>
      <c r="H154" s="5">
        <f ca="1">OFFSET('672p stat'!$N$1,A154*20,1)</f>
        <v>18.582014000000001</v>
      </c>
      <c r="J154" s="5">
        <f t="shared" ca="1" si="6"/>
        <v>11781.59866408</v>
      </c>
    </row>
    <row r="155" spans="1:10" x14ac:dyDescent="0.25">
      <c r="A155">
        <v>17</v>
      </c>
      <c r="C155" t="str">
        <f ca="1">OFFSET('672p stat'!$A$1,A155*20,0)</f>
        <v>Classic ACO</v>
      </c>
      <c r="D155" s="5">
        <f ca="1">OFFSET('672p trace'!$U$56,(A47-1)*56,0)</f>
        <v>1161292.0388360019</v>
      </c>
      <c r="E155" s="5">
        <f ca="1">OFFSET('672p trace'!$V$56,(A47-1)*56,0)</f>
        <v>1073325.2625959998</v>
      </c>
      <c r="F155" s="5">
        <f ca="1">OFFSET('672p stat'!$H$1,A155*20,1)</f>
        <v>1064772.7872250001</v>
      </c>
      <c r="G155" s="5">
        <f ca="1">OFFSET('672p stat'!$K$1,A155*20,1)</f>
        <v>1060623.457561</v>
      </c>
      <c r="H155" s="5">
        <f ca="1">OFFSET('672p stat'!$N$1,A155*20,1)</f>
        <v>106.004285</v>
      </c>
      <c r="J155" s="5">
        <f t="shared" ca="1" si="6"/>
        <v>4360119.5505030015</v>
      </c>
    </row>
    <row r="156" spans="1:10" x14ac:dyDescent="0.25">
      <c r="A156">
        <v>18</v>
      </c>
      <c r="C156" t="str">
        <f ca="1">OFFSET('672p stat'!$A$1,A156*20,0)</f>
        <v>Classic ACO non hash</v>
      </c>
      <c r="D156" s="5">
        <f ca="1">OFFSET('672p trace'!$U$56,(A48-1)*56,0)</f>
        <v>882672.84072400047</v>
      </c>
      <c r="E156" s="5">
        <f ca="1">OFFSET('672p trace'!$V$56,(A48-1)*56,0)</f>
        <v>882300.07400400087</v>
      </c>
      <c r="F156" s="5">
        <f ca="1">OFFSET('672p stat'!$H$1,A156*20,1)</f>
        <v>878443.556491</v>
      </c>
      <c r="G156" s="5">
        <f ca="1">OFFSET('672p stat'!$K$1,A156*20,1)</f>
        <v>875113.15606499999</v>
      </c>
      <c r="H156" s="5">
        <f ca="1">OFFSET('672p stat'!$N$1,A156*20,1)</f>
        <v>77.240960000000001</v>
      </c>
      <c r="J156" s="5">
        <f t="shared" ca="1" si="6"/>
        <v>3518606.8682440016</v>
      </c>
    </row>
    <row r="157" spans="1:10" x14ac:dyDescent="0.25">
      <c r="A157">
        <v>19</v>
      </c>
      <c r="C157" t="str">
        <f ca="1">OFFSET('672p stat'!$A$1,A157*20,0)</f>
        <v>omp</v>
      </c>
      <c r="D157" s="5">
        <f ca="1">OFFSET('672p trace'!$U$56,(A49-1)*56,0)</f>
        <v>21616.840280360004</v>
      </c>
      <c r="E157" s="5">
        <f ca="1">OFFSET('672p trace'!$V$56,(A49-1)*56,0)</f>
        <v>20334.419285760014</v>
      </c>
      <c r="F157" s="5">
        <f ca="1">OFFSET('672p stat'!$H$1,A157*20,1)</f>
        <v>20321.071371999999</v>
      </c>
      <c r="G157" s="5">
        <f ca="1">OFFSET('672p stat'!$K$1,A157*20,1)</f>
        <v>19594.774858000001</v>
      </c>
      <c r="H157" s="5">
        <f ca="1">OFFSET('672p stat'!$N$1,A157*20,1)</f>
        <v>240.473274</v>
      </c>
      <c r="J157" s="5">
        <f t="shared" ca="1" si="6"/>
        <v>82107.579070120017</v>
      </c>
    </row>
    <row r="158" spans="1:10" x14ac:dyDescent="0.25">
      <c r="A158">
        <v>20</v>
      </c>
      <c r="C158" t="str">
        <f ca="1">OFFSET('672p stat'!$A$1,A158*20,0)</f>
        <v>omp non hash</v>
      </c>
      <c r="D158" s="5">
        <f ca="1">OFFSET('672p trace'!$U$56,(A50-1)*56,0)</f>
        <v>1547.9362200000014</v>
      </c>
      <c r="E158" s="5">
        <f ca="1">OFFSET('672p trace'!$V$56,(A50-1)*56,0)</f>
        <v>1533.5165763599971</v>
      </c>
      <c r="F158" s="5">
        <f ca="1">OFFSET('672p stat'!$H$1,A158*20,1)</f>
        <v>1533.225923</v>
      </c>
      <c r="G158" s="5">
        <f ca="1">OFFSET('672p stat'!$K$1,A158*20,1)</f>
        <v>1489.2118439999999</v>
      </c>
      <c r="H158" s="5">
        <f ca="1">OFFSET('672p stat'!$N$1,A158*20,1)</f>
        <v>11.152896999999999</v>
      </c>
      <c r="J158" s="5">
        <f t="shared" ca="1" si="6"/>
        <v>6115.0434603599988</v>
      </c>
    </row>
    <row r="159" spans="1:10" x14ac:dyDescent="0.25">
      <c r="A159">
        <v>21</v>
      </c>
      <c r="C159" t="str">
        <f ca="1">OFFSET('672p stat'!$A$1,A159*20,0)</f>
        <v>non CUDA transp Time</v>
      </c>
      <c r="D159" s="5">
        <f ca="1">OFFSET('672p trace'!$U$56,(A51-1)*56,0)</f>
        <v>1264.0700640399989</v>
      </c>
      <c r="E159" s="5">
        <f ca="1">OFFSET('672p trace'!$V$56,(A51-1)*56,0)</f>
        <v>1235.1710886399965</v>
      </c>
      <c r="F159" s="5">
        <f ca="1">OFFSET('672p stat'!$H$1,A159*20,1)</f>
        <v>1234.77278</v>
      </c>
      <c r="G159" s="5">
        <f ca="1">OFFSET('672p stat'!$K$1,A159*20,1)</f>
        <v>1134.59413</v>
      </c>
      <c r="H159" s="5">
        <f ca="1">OFFSET('672p stat'!$N$1,A159*20,1)</f>
        <v>5.9714140000000002</v>
      </c>
      <c r="J159" s="5">
        <f t="shared" ca="1" si="6"/>
        <v>4874.5794766799954</v>
      </c>
    </row>
    <row r="160" spans="1:10" x14ac:dyDescent="0.25">
      <c r="A160">
        <v>22</v>
      </c>
      <c r="C160" t="str">
        <f ca="1">OFFSET('672p stat'!$A$1,A160*20,0)</f>
        <v>non CUDA transp</v>
      </c>
      <c r="D160" s="5">
        <f ca="1">OFFSET('672p trace'!$U$56,(A52-1)*56,0)</f>
        <v>1102.7701046399959</v>
      </c>
      <c r="E160" s="5">
        <f ca="1">OFFSET('672p trace'!$V$56,(A52-1)*56,0)</f>
        <v>0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6"/>
        <v>1102.7701046399959</v>
      </c>
    </row>
    <row r="161" spans="1:10" x14ac:dyDescent="0.25">
      <c r="A161">
        <v>23</v>
      </c>
      <c r="C161" t="str">
        <f ca="1">OFFSET('672p stat'!$A$1,A161*20,0)</f>
        <v>non CUDA transp non hash</v>
      </c>
      <c r="D161" s="5">
        <f ca="1">OFFSET('672p trace'!$U$56,(A53-1)*56,0)</f>
        <v>809.60393600000054</v>
      </c>
      <c r="E161" s="5">
        <f ca="1">OFFSET('672p trace'!$V$56,(A53-1)*56,0)</f>
        <v>787.77022063999948</v>
      </c>
      <c r="F161" s="5">
        <f ca="1">OFFSET('672p stat'!$H$1,A161*20,1)</f>
        <v>787.52419799999996</v>
      </c>
      <c r="G161" s="5">
        <f ca="1">OFFSET('672p stat'!$K$1,A161*20,1)</f>
        <v>741.28395</v>
      </c>
      <c r="H161" s="5">
        <f ca="1">OFFSET('672p stat'!$N$1,A161*20,1)</f>
        <v>5.7763530000000003</v>
      </c>
      <c r="J161" s="5">
        <f t="shared" ca="1" si="6"/>
        <v>3131.9586576400002</v>
      </c>
    </row>
    <row r="162" spans="1:10" x14ac:dyDescent="0.25">
      <c r="A162">
        <v>24</v>
      </c>
      <c r="C162" t="str">
        <f ca="1">OFFSET('672p stat'!$A$1,A162*20,0)</f>
        <v>non CUDA AVX Time</v>
      </c>
      <c r="D162" s="5">
        <f ca="1">OFFSET('672p trace'!$U$56,(A54-1)*56,0)</f>
        <v>1025.7652289600003</v>
      </c>
      <c r="E162" s="5">
        <f ca="1">OFFSET('672p trace'!$V$56,(A54-1)*56,0)</f>
        <v>961.25126224000417</v>
      </c>
      <c r="F162" s="5">
        <f ca="1">OFFSET('672p stat'!$H$1,A162*20,1)</f>
        <v>960.97781599999996</v>
      </c>
      <c r="G162" s="5">
        <f ca="1">OFFSET('672p stat'!$K$1,A162*20,1)</f>
        <v>934.90639199999998</v>
      </c>
      <c r="H162" s="5">
        <f ca="1">OFFSET('672p stat'!$N$1,A162*20,1)</f>
        <v>6.3548260000000001</v>
      </c>
      <c r="J162" s="5">
        <f t="shared" ca="1" si="6"/>
        <v>3889.2555252000043</v>
      </c>
    </row>
    <row r="163" spans="1:10" x14ac:dyDescent="0.25">
      <c r="A163">
        <v>25</v>
      </c>
      <c r="C163" t="str">
        <f ca="1">OFFSET('672p stat'!$A$1,A163*20,0)</f>
        <v>non CUDA AVX</v>
      </c>
      <c r="D163" s="5">
        <f ca="1">OFFSET('672p trace'!$U$56,(A55-1)*56,0)</f>
        <v>1025.4462320000016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1025.4462320000016</v>
      </c>
    </row>
    <row r="164" spans="1:10" x14ac:dyDescent="0.25">
      <c r="A164">
        <v>26</v>
      </c>
      <c r="C164" t="str">
        <f ca="1">OFFSET('672p stat'!$A$1,A164*20,0)</f>
        <v>non CUDA AVX non hash</v>
      </c>
      <c r="D164" s="5">
        <f ca="1">OFFSET('672p trace'!$U$56,(A56-1)*56,0)</f>
        <v>987.63261044000114</v>
      </c>
      <c r="E164" s="5">
        <f ca="1">OFFSET('672p trace'!$V$56,(A56-1)*56,0)</f>
        <v>962.39064895999957</v>
      </c>
      <c r="F164" s="5">
        <f ca="1">OFFSET('672p stat'!$H$1,A164*20,1)</f>
        <v>961.826008</v>
      </c>
      <c r="G164" s="5">
        <f ca="1">OFFSET('672p stat'!$K$1,A164*20,1)</f>
        <v>917.91097300000001</v>
      </c>
      <c r="H164" s="5">
        <f ca="1">OFFSET('672p stat'!$N$1,A164*20,1)</f>
        <v>6.1376879999999998</v>
      </c>
      <c r="J164" s="5">
        <f t="shared" ca="1" si="6"/>
        <v>3835.8979284000006</v>
      </c>
    </row>
    <row r="165" spans="1:10" x14ac:dyDescent="0.25">
      <c r="A165">
        <v>27</v>
      </c>
      <c r="C165" t="str">
        <f ca="1">OFFSET('672p stat'!$A$1,A165*20,0)</f>
        <v>non CUDA AVX_OMP Time</v>
      </c>
      <c r="D165" s="5">
        <f ca="1">OFFSET('672p trace'!$U$56,(A57-1)*56,0)</f>
        <v>1348.4167595599999</v>
      </c>
      <c r="E165" s="5">
        <f ca="1">OFFSET('672p trace'!$V$56,(A57-1)*56,0)</f>
        <v>1268.2275016400022</v>
      </c>
      <c r="F165" s="5">
        <f ca="1">OFFSET('672p stat'!$H$1,A165*20,1)</f>
        <v>1267.9228089999999</v>
      </c>
      <c r="G165" s="5">
        <f ca="1">OFFSET('672p stat'!$K$1,A165*20,1)</f>
        <v>1208.548695</v>
      </c>
      <c r="H165" s="5">
        <f ca="1">OFFSET('672p stat'!$N$1,A165*20,1)</f>
        <v>5.7455990000000003</v>
      </c>
      <c r="J165" s="5">
        <f t="shared" ca="1" si="6"/>
        <v>5098.8613642000018</v>
      </c>
    </row>
    <row r="166" spans="1:10" x14ac:dyDescent="0.25">
      <c r="A166">
        <v>28</v>
      </c>
      <c r="C166" t="str">
        <f ca="1">OFFSET('672p stat'!$A$1,A166*20,0)</f>
        <v>non CUDA AVX_OMP</v>
      </c>
      <c r="D166" s="5">
        <f ca="1">OFFSET('672p trace'!$U$56,(A58-1)*56,0)</f>
        <v>764.3823217600019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764.3823217600019</v>
      </c>
    </row>
    <row r="167" spans="1:10" x14ac:dyDescent="0.25">
      <c r="A167">
        <v>29</v>
      </c>
      <c r="C167" t="str">
        <f ca="1">OFFSET('672p stat'!$A$1,A167*20,0)</f>
        <v>non CUDA AVX_OMP non hash</v>
      </c>
      <c r="D167" s="5">
        <f ca="1">OFFSET('672p trace'!$U$56,(A59-1)*56,0)</f>
        <v>888.65128800000127</v>
      </c>
      <c r="E167" s="5">
        <f ca="1">OFFSET('672p trace'!$V$56,(A59-1)*56,0)</f>
        <v>869.64216799999735</v>
      </c>
      <c r="F167" s="5">
        <f ca="1">OFFSET('672p stat'!$H$1,A167*20,1)</f>
        <v>869.373018</v>
      </c>
      <c r="G167" s="5">
        <f ca="1">OFFSET('672p stat'!$K$1,A167*20,1)</f>
        <v>836.25009499999999</v>
      </c>
      <c r="H167" s="5">
        <f ca="1">OFFSET('672p stat'!$N$1,A167*20,1)</f>
        <v>3.823855</v>
      </c>
      <c r="J167" s="5">
        <f t="shared" ca="1" si="6"/>
        <v>3467.7404239999987</v>
      </c>
    </row>
    <row r="168" spans="1:10" x14ac:dyDescent="0.25">
      <c r="A168">
        <v>30</v>
      </c>
      <c r="C168" t="str">
        <f ca="1">OFFSET('672p stat'!$A$1,A168*20,0)</f>
        <v>non CUDA transp_AVX Time</v>
      </c>
      <c r="D168" s="5">
        <f ca="1">OFFSET('672p trace'!$U$56,(A60-1)*56,0)</f>
        <v>783.49786723999898</v>
      </c>
      <c r="E168" s="5">
        <f ca="1">OFFSET('672p trace'!$V$56,(A60-1)*56,0)</f>
        <v>735.66071599999987</v>
      </c>
      <c r="F168" s="5">
        <f ca="1">OFFSET('672p stat'!$H$1,A168*20,1)</f>
        <v>735.37656900000002</v>
      </c>
      <c r="G168" s="5">
        <f ca="1">OFFSET('672p stat'!$K$1,A168*20,1)</f>
        <v>681.39385000000004</v>
      </c>
      <c r="H168" s="5">
        <f ca="1">OFFSET('672p stat'!$N$1,A168*20,1)</f>
        <v>4.0784440000000002</v>
      </c>
      <c r="J168" s="5">
        <f t="shared" ref="J168:J188" ca="1" si="7">SUM(D168:H168)</f>
        <v>2940.0074462399989</v>
      </c>
    </row>
    <row r="169" spans="1:10" x14ac:dyDescent="0.25">
      <c r="A169">
        <v>31</v>
      </c>
      <c r="C169" t="str">
        <f ca="1">OFFSET('672p stat'!$A$1,A169*20,0)</f>
        <v>non CUDA transp_AVX</v>
      </c>
      <c r="D169" s="5">
        <f ca="1">OFFSET('672p trace'!$U$56,(A61-1)*56,0)</f>
        <v>802.7851774400001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802.7851774400001</v>
      </c>
    </row>
    <row r="170" spans="1:10" x14ac:dyDescent="0.25">
      <c r="A170">
        <v>32</v>
      </c>
      <c r="C170" t="str">
        <f ca="1">OFFSET('672p stat'!$A$1,A170*20,0)</f>
        <v>non CUDA transp_AVX non hash</v>
      </c>
      <c r="D170" s="5">
        <f ca="1">OFFSET('672p trace'!$U$56,(A62-1)*56,0)</f>
        <v>665.28950703999737</v>
      </c>
      <c r="E170" s="5">
        <f ca="1">OFFSET('672p trace'!$V$56,(A62-1)*56,0)</f>
        <v>679.78184000000033</v>
      </c>
      <c r="F170" s="5">
        <f ca="1">OFFSET('672p stat'!$H$1,A170*20,1)</f>
        <v>679.48638700000004</v>
      </c>
      <c r="G170" s="5">
        <f ca="1">OFFSET('672p stat'!$K$1,A170*20,1)</f>
        <v>628.97082399999999</v>
      </c>
      <c r="H170" s="5">
        <f ca="1">OFFSET('672p stat'!$N$1,A170*20,1)</f>
        <v>4.3300270000000003</v>
      </c>
      <c r="J170" s="5">
        <f t="shared" ca="1" si="7"/>
        <v>2657.8585850399977</v>
      </c>
    </row>
    <row r="171" spans="1:10" x14ac:dyDescent="0.25">
      <c r="A171">
        <v>33</v>
      </c>
      <c r="C171" t="str">
        <f ca="1">OFFSET('672p stat'!$A$1,A171*20,0)</f>
        <v>non CUDA transp_AVX_OMP Time</v>
      </c>
      <c r="D171" s="5">
        <f ca="1">OFFSET('672p trace'!$U$56,(A63-1)*56,0)</f>
        <v>752.08463236000364</v>
      </c>
      <c r="E171" s="5">
        <f ca="1">OFFSET('672p trace'!$V$56,(A63-1)*56,0)</f>
        <v>759.88661295999873</v>
      </c>
      <c r="F171" s="5">
        <f ca="1">OFFSET('672p stat'!$H$1,A171*20,1)</f>
        <v>759.70139900000004</v>
      </c>
      <c r="G171" s="5">
        <f ca="1">OFFSET('672p stat'!$K$1,A171*20,1)</f>
        <v>716.707224</v>
      </c>
      <c r="H171" s="5">
        <f ca="1">OFFSET('672p stat'!$N$1,A171*20,1)</f>
        <v>4.1588510000000003</v>
      </c>
      <c r="J171" s="5">
        <f t="shared" ca="1" si="7"/>
        <v>2992.5387193200022</v>
      </c>
    </row>
    <row r="172" spans="1:10" x14ac:dyDescent="0.25">
      <c r="A172">
        <v>34</v>
      </c>
      <c r="C172" t="str">
        <f ca="1">OFFSET('672p stat'!$A$1,A172*20,0)</f>
        <v>non CUDA transp_AVX_OMP</v>
      </c>
      <c r="D172" s="5">
        <f ca="1">OFFSET('672p trace'!$U$56,(A64-1)*56,0)</f>
        <v>609.29131844000051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609.29131844000051</v>
      </c>
    </row>
    <row r="173" spans="1:10" x14ac:dyDescent="0.25">
      <c r="A173">
        <v>35</v>
      </c>
      <c r="C173" t="str">
        <f ca="1">OFFSET('672p stat'!$A$1,A173*20,0)</f>
        <v>non CUDA transp_AVX_OMP non hash</v>
      </c>
      <c r="D173" s="5">
        <f ca="1">OFFSET('672p trace'!$U$56,(A65-1)*56,0)</f>
        <v>773.82014099999799</v>
      </c>
      <c r="E173" s="5">
        <f ca="1">OFFSET('672p trace'!$V$56,(A65-1)*56,0)</f>
        <v>774.66980800000022</v>
      </c>
      <c r="F173" s="5">
        <f ca="1">OFFSET('672p stat'!$H$1,A173*20,1)</f>
        <v>774.42929400000003</v>
      </c>
      <c r="G173" s="5">
        <f ca="1">OFFSET('672p stat'!$K$1,A173*20,1)</f>
        <v>728.224873</v>
      </c>
      <c r="H173" s="5">
        <f ca="1">OFFSET('672p stat'!$N$1,A173*20,1)</f>
        <v>5.3695870000000001</v>
      </c>
      <c r="J173" s="5">
        <f t="shared" ca="1" si="7"/>
        <v>3056.5137029999987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5.4547479622068673</v>
      </c>
      <c r="E194" s="8">
        <f t="shared" ca="1" si="8"/>
        <v>5.3115980874446675</v>
      </c>
      <c r="F194" s="8">
        <f t="shared" ca="1" si="8"/>
        <v>4.1963164971121998</v>
      </c>
      <c r="G194" s="8">
        <f t="shared" ca="1" si="8"/>
        <v>3.2272999565581135</v>
      </c>
      <c r="H194" s="8">
        <f t="shared" ca="1" si="8"/>
        <v>0.43455052103063918</v>
      </c>
      <c r="J194" s="8">
        <f ca="1">$D$192*SQRT(J139)/$E$192</f>
        <v>9.2833571989130004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1.2793406264145897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1.2793406264145897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3.2201243295301478</v>
      </c>
      <c r="E196" s="8">
        <f t="shared" ca="1" si="11"/>
        <v>3.2132373304591111</v>
      </c>
      <c r="F196" s="8">
        <f t="shared" ca="1" si="11"/>
        <v>2.0676216787565367</v>
      </c>
      <c r="G196" s="8">
        <f t="shared" ca="1" si="11"/>
        <v>2.4456209745584041</v>
      </c>
      <c r="H196" s="8">
        <f t="shared" ca="1" si="11"/>
        <v>4.4109145718320135E-2</v>
      </c>
      <c r="J196" s="8">
        <f t="shared" ca="1" si="10"/>
        <v>5.5634667082573594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1.6740151744401905</v>
      </c>
      <c r="E197" s="8">
        <f t="shared" ca="1" si="12"/>
        <v>1.6520074942826499</v>
      </c>
      <c r="F197" s="8">
        <f t="shared" ca="1" si="12"/>
        <v>1.2992592077888077</v>
      </c>
      <c r="G197" s="8">
        <f t="shared" ca="1" si="12"/>
        <v>1.149329928290393</v>
      </c>
      <c r="H197" s="8">
        <f t="shared" ca="1" si="12"/>
        <v>3.5079072279637039E-2</v>
      </c>
      <c r="J197" s="8">
        <f t="shared" ca="1" si="10"/>
        <v>2.922622089806012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1.2288146506423596</v>
      </c>
      <c r="E198" s="8">
        <f t="shared" ca="1" si="13"/>
        <v>1.1745667913303044</v>
      </c>
      <c r="F198" s="8">
        <f t="shared" ca="1" si="13"/>
        <v>0.62966170650596176</v>
      </c>
      <c r="G198" s="8">
        <f t="shared" ca="1" si="13"/>
        <v>0.11360968860092874</v>
      </c>
      <c r="H198" s="8">
        <f t="shared" ca="1" si="13"/>
        <v>3.6847999999999999E-2</v>
      </c>
      <c r="J198" s="8">
        <f t="shared" ca="1" si="10"/>
        <v>1.816681423369896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1.9802094863567381</v>
      </c>
      <c r="E199" s="8">
        <f t="shared" ca="1" si="14"/>
        <v>1.901584767663016</v>
      </c>
      <c r="F199" s="8">
        <f t="shared" ca="1" si="14"/>
        <v>1.0966663629162698</v>
      </c>
      <c r="G199" s="8">
        <f t="shared" ca="1" si="14"/>
        <v>0.79832039126155363</v>
      </c>
      <c r="H199" s="8">
        <f t="shared" ca="1" si="14"/>
        <v>3.7104617071194786E-2</v>
      </c>
      <c r="J199" s="8">
        <f t="shared" ca="1" si="10"/>
        <v>3.0624538445059417</v>
      </c>
    </row>
    <row r="200" spans="1:10" x14ac:dyDescent="0.25">
      <c r="A200">
        <v>7</v>
      </c>
      <c r="C200" t="str">
        <f ca="1">OFFSET('672p stat'!$A$1,A200*20,0)</f>
        <v>CUDA ant add CPU12</v>
      </c>
      <c r="D200" s="8">
        <f t="shared" ref="D200:H200" ca="1" si="15">$D$192*SQRT(D145)/$E$192</f>
        <v>329.49234731693429</v>
      </c>
      <c r="E200" s="8">
        <f t="shared" ca="1" si="15"/>
        <v>324.08801382268354</v>
      </c>
      <c r="F200" s="8">
        <f t="shared" ca="1" si="15"/>
        <v>324.24310537207401</v>
      </c>
      <c r="G200" s="8">
        <f t="shared" ca="1" si="15"/>
        <v>286.91831657991929</v>
      </c>
      <c r="H200" s="8">
        <f t="shared" ca="1" si="15"/>
        <v>47.7843716504509</v>
      </c>
      <c r="J200" s="8">
        <f t="shared" ca="1" si="10"/>
        <v>635.08842344067671</v>
      </c>
    </row>
    <row r="201" spans="1:10" x14ac:dyDescent="0.25">
      <c r="A201">
        <v>8</v>
      </c>
      <c r="C201" t="str">
        <f ca="1">OFFSET('672p stat'!$A$1,A201*20,0)</f>
        <v>CUDA opt</v>
      </c>
      <c r="D201" s="8">
        <f t="shared" ref="D201:H201" ca="1" si="16">$D$192*SQRT(D146)/$E$192</f>
        <v>3.3272743868195374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3.3272743868195374</v>
      </c>
    </row>
    <row r="202" spans="1:10" x14ac:dyDescent="0.25">
      <c r="A202">
        <v>9</v>
      </c>
      <c r="C202" t="str">
        <f ca="1">OFFSET('672p stat'!$A$1,A202*20,0)</f>
        <v>CUDA opt Time</v>
      </c>
      <c r="D202" s="8">
        <f t="shared" ref="D202:H202" ca="1" si="17">$D$192*SQRT(D147)/$E$192</f>
        <v>4.3247803735908379</v>
      </c>
      <c r="E202" s="8">
        <f t="shared" ca="1" si="17"/>
        <v>4.2453856485947306</v>
      </c>
      <c r="F202" s="8">
        <f t="shared" ca="1" si="17"/>
        <v>0.76887035288922401</v>
      </c>
      <c r="G202" s="8">
        <f t="shared" ca="1" si="17"/>
        <v>2.7966940483363567E-2</v>
      </c>
      <c r="H202" s="8">
        <f t="shared" ca="1" si="17"/>
        <v>0</v>
      </c>
      <c r="J202" s="8">
        <f t="shared" ca="1" si="10"/>
        <v>6.1089253027355479</v>
      </c>
    </row>
    <row r="203" spans="1:10" x14ac:dyDescent="0.25">
      <c r="A203">
        <v>10</v>
      </c>
      <c r="C203" t="str">
        <f ca="1">OFFSET('672p stat'!$A$1,A203*20,0)</f>
        <v>CUDA opt non hash</v>
      </c>
      <c r="D203" s="8">
        <f t="shared" ref="D203:H203" ca="1" si="18">$D$192*SQRT(D148)/$E$192</f>
        <v>2.6792219689571706</v>
      </c>
      <c r="E203" s="8">
        <f t="shared" ca="1" si="18"/>
        <v>2.6409380095776531</v>
      </c>
      <c r="F203" s="8">
        <f t="shared" ca="1" si="18"/>
        <v>0.58341210000479071</v>
      </c>
      <c r="G203" s="8">
        <f t="shared" ca="1" si="18"/>
        <v>2.2798431524997501E-2</v>
      </c>
      <c r="H203" s="8">
        <f t="shared" ca="1" si="18"/>
        <v>0</v>
      </c>
      <c r="J203" s="8">
        <f t="shared" ca="1" si="10"/>
        <v>3.8070557359049411</v>
      </c>
    </row>
    <row r="204" spans="1:10" x14ac:dyDescent="0.25">
      <c r="A204">
        <v>11</v>
      </c>
      <c r="C204" t="str">
        <f ca="1">OFFSET('672p stat'!$A$1,A204*20,0)</f>
        <v>CUDA opt ant</v>
      </c>
      <c r="D204" s="8">
        <f t="shared" ref="D204:H204" ca="1" si="19">$D$192*SQRT(D149)/$E$192</f>
        <v>2.0994149309252883</v>
      </c>
      <c r="E204" s="8">
        <f t="shared" ca="1" si="19"/>
        <v>2.1006441114954084</v>
      </c>
      <c r="F204" s="8">
        <f t="shared" ca="1" si="19"/>
        <v>0.88883694214855857</v>
      </c>
      <c r="G204" s="8">
        <f t="shared" ca="1" si="19"/>
        <v>0.40113601527661408</v>
      </c>
      <c r="H204" s="8">
        <f t="shared" ca="1" si="19"/>
        <v>0</v>
      </c>
      <c r="J204" s="8">
        <f t="shared" ca="1" si="10"/>
        <v>3.1258902648417402</v>
      </c>
    </row>
    <row r="205" spans="1:10" x14ac:dyDescent="0.25">
      <c r="A205">
        <v>12</v>
      </c>
      <c r="C205" t="str">
        <f ca="1">OFFSET('672p stat'!$A$1,A205*20,0)</f>
        <v>CUDA opt ant non hash</v>
      </c>
      <c r="D205" s="8">
        <f t="shared" ref="D205:H205" ca="1" si="20">$D$192*SQRT(D150)/$E$192</f>
        <v>2.4029113377911253</v>
      </c>
      <c r="E205" s="8">
        <f t="shared" ca="1" si="20"/>
        <v>2.3704615278524312</v>
      </c>
      <c r="F205" s="8">
        <f t="shared" ca="1" si="20"/>
        <v>0.82179745185294895</v>
      </c>
      <c r="G205" s="8">
        <f t="shared" ca="1" si="20"/>
        <v>0.46627225962521079</v>
      </c>
      <c r="H205" s="8">
        <f t="shared" ca="1" si="20"/>
        <v>0</v>
      </c>
      <c r="J205" s="8">
        <f t="shared" ca="1" si="10"/>
        <v>3.5051150657691137</v>
      </c>
    </row>
    <row r="206" spans="1:10" x14ac:dyDescent="0.25">
      <c r="A206">
        <v>13</v>
      </c>
      <c r="C206" t="str">
        <f ca="1">OFFSET('672p stat'!$A$1,A206*20,0)</f>
        <v>CUDA opt ant par</v>
      </c>
      <c r="D206" s="8">
        <f t="shared" ref="D206:H206" ca="1" si="21">$D$192*SQRT(D151)/$E$192</f>
        <v>1.9554163225368413</v>
      </c>
      <c r="E206" s="8">
        <f t="shared" ca="1" si="21"/>
        <v>1.8257912454429019</v>
      </c>
      <c r="F206" s="8">
        <f t="shared" ca="1" si="21"/>
        <v>0.44609333039622995</v>
      </c>
      <c r="G206" s="8">
        <f t="shared" ca="1" si="21"/>
        <v>9.9503159990022433E-2</v>
      </c>
      <c r="H206" s="8">
        <f t="shared" ca="1" si="21"/>
        <v>0</v>
      </c>
      <c r="J206" s="8">
        <f t="shared" ca="1" si="10"/>
        <v>2.7140498898604362</v>
      </c>
    </row>
    <row r="207" spans="1:10" x14ac:dyDescent="0.25">
      <c r="A207">
        <v>14</v>
      </c>
      <c r="C207" t="str">
        <f ca="1">OFFSET('672p stat'!$A$1,A207*20,0)</f>
        <v>non CUDA Time</v>
      </c>
      <c r="D207" s="8">
        <f t="shared" ref="D207:H207" ca="1" si="22">$D$192*SQRT(D152)/$E$192</f>
        <v>15.330722915696313</v>
      </c>
      <c r="E207" s="8">
        <f t="shared" ca="1" si="22"/>
        <v>15.138150895561385</v>
      </c>
      <c r="F207" s="8">
        <f t="shared" ca="1" si="22"/>
        <v>15.133671992789589</v>
      </c>
      <c r="G207" s="8">
        <f t="shared" ca="1" si="22"/>
        <v>15.013455900927275</v>
      </c>
      <c r="H207" s="8">
        <f t="shared" ca="1" si="22"/>
        <v>0.79379966123449563</v>
      </c>
      <c r="J207" s="8">
        <f t="shared" ca="1" si="10"/>
        <v>30.319246059743143</v>
      </c>
    </row>
    <row r="208" spans="1:10" x14ac:dyDescent="0.25">
      <c r="A208">
        <v>15</v>
      </c>
      <c r="C208" t="str">
        <f ca="1">OFFSET('672p stat'!$A$1,A208*20,0)</f>
        <v>non CUDA</v>
      </c>
      <c r="D208" s="8">
        <f t="shared" ref="D208:H208" ca="1" si="23">$D$192*SQRT(D153)/$E$192</f>
        <v>10.410556706943204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0"/>
        <v>10.410556706943204</v>
      </c>
    </row>
    <row r="209" spans="1:10" x14ac:dyDescent="0.25">
      <c r="A209">
        <v>16</v>
      </c>
      <c r="C209" t="str">
        <f ca="1">OFFSET('672p stat'!$A$1,A209*20,0)</f>
        <v>non CUDA non hash</v>
      </c>
      <c r="D209" s="8">
        <f t="shared" ref="D209:H209" ca="1" si="24">$D$192*SQRT(D154)/$E$192</f>
        <v>15.0691593761604</v>
      </c>
      <c r="E209" s="8">
        <f t="shared" ca="1" si="24"/>
        <v>15.101525137680884</v>
      </c>
      <c r="F209" s="8">
        <f t="shared" ca="1" si="24"/>
        <v>15.093728068702443</v>
      </c>
      <c r="G209" s="8">
        <f t="shared" ca="1" si="24"/>
        <v>14.86000815810274</v>
      </c>
      <c r="H209" s="8">
        <f t="shared" ca="1" si="24"/>
        <v>1.1948612051815892</v>
      </c>
      <c r="J209" s="8">
        <f t="shared" ca="1" si="10"/>
        <v>30.086604802778833</v>
      </c>
    </row>
    <row r="210" spans="1:10" x14ac:dyDescent="0.25">
      <c r="A210">
        <v>17</v>
      </c>
      <c r="C210" t="str">
        <f ca="1">OFFSET('672p stat'!$A$1,A210*20,0)</f>
        <v>Classic ACO</v>
      </c>
      <c r="D210" s="8">
        <f t="shared" ref="D210:H210" ca="1" si="25">$D$192*SQRT(D155)/$E$192</f>
        <v>298.7045194299003</v>
      </c>
      <c r="E210" s="8">
        <f t="shared" ca="1" si="25"/>
        <v>287.16846375564268</v>
      </c>
      <c r="F210" s="8">
        <f t="shared" ca="1" si="25"/>
        <v>286.02206696000081</v>
      </c>
      <c r="G210" s="8">
        <f t="shared" ca="1" si="25"/>
        <v>285.46422103536332</v>
      </c>
      <c r="H210" s="8">
        <f t="shared" ca="1" si="25"/>
        <v>2.8538607578366539</v>
      </c>
      <c r="J210" s="8">
        <f t="shared" ca="1" si="10"/>
        <v>578.78899894888002</v>
      </c>
    </row>
    <row r="211" spans="1:10" x14ac:dyDescent="0.25">
      <c r="A211">
        <v>18</v>
      </c>
      <c r="C211" t="str">
        <f ca="1">OFFSET('672p stat'!$A$1,A211*20,0)</f>
        <v>Classic ACO non hash</v>
      </c>
      <c r="D211" s="8">
        <f t="shared" ref="D211:H211" ca="1" si="26">$D$192*SQRT(D156)/$E$192</f>
        <v>260.4179711511984</v>
      </c>
      <c r="E211" s="8">
        <f t="shared" ca="1" si="26"/>
        <v>260.36297602745935</v>
      </c>
      <c r="F211" s="8">
        <f t="shared" ca="1" si="26"/>
        <v>259.79333196276713</v>
      </c>
      <c r="G211" s="8">
        <f t="shared" ca="1" si="26"/>
        <v>259.30039337954361</v>
      </c>
      <c r="H211" s="8">
        <f t="shared" ca="1" si="26"/>
        <v>2.4360988154670573</v>
      </c>
      <c r="J211" s="8">
        <f t="shared" ca="1" si="10"/>
        <v>519.94384591119365</v>
      </c>
    </row>
    <row r="212" spans="1:10" x14ac:dyDescent="0.25">
      <c r="A212">
        <v>19</v>
      </c>
      <c r="C212" t="str">
        <f ca="1">OFFSET('672p stat'!$A$1,A212*20,0)</f>
        <v>omp</v>
      </c>
      <c r="D212" s="8">
        <f t="shared" ref="D212:H212" ca="1" si="27">$D$192*SQRT(D157)/$E$192</f>
        <v>40.753712375937234</v>
      </c>
      <c r="E212" s="8">
        <f t="shared" ca="1" si="27"/>
        <v>39.52637224137213</v>
      </c>
      <c r="F212" s="8">
        <f t="shared" ca="1" si="27"/>
        <v>39.51339716670163</v>
      </c>
      <c r="G212" s="8">
        <f t="shared" ca="1" si="27"/>
        <v>38.800847180053374</v>
      </c>
      <c r="H212" s="8">
        <f t="shared" ca="1" si="27"/>
        <v>4.2983767387198624</v>
      </c>
      <c r="J212" s="8">
        <f t="shared" ca="1" si="10"/>
        <v>79.426000246238402</v>
      </c>
    </row>
    <row r="213" spans="1:10" x14ac:dyDescent="0.25">
      <c r="A213">
        <v>20</v>
      </c>
      <c r="C213" t="str">
        <f ca="1">OFFSET('672p stat'!$A$1,A213*20,0)</f>
        <v>omp non hash</v>
      </c>
      <c r="D213" s="8">
        <f t="shared" ref="D213:H213" ca="1" si="28">$D$192*SQRT(D158)/$E$192</f>
        <v>10.905550680962429</v>
      </c>
      <c r="E213" s="8">
        <f t="shared" ca="1" si="28"/>
        <v>10.854637054959106</v>
      </c>
      <c r="F213" s="8">
        <f t="shared" ca="1" si="28"/>
        <v>10.853608345427615</v>
      </c>
      <c r="G213" s="8">
        <f t="shared" ca="1" si="28"/>
        <v>10.696687543263474</v>
      </c>
      <c r="H213" s="8">
        <f t="shared" ca="1" si="28"/>
        <v>0.92568859899212319</v>
      </c>
      <c r="J213" s="8">
        <f t="shared" ca="1" si="10"/>
        <v>21.675585785541745</v>
      </c>
    </row>
    <row r="214" spans="1:10" x14ac:dyDescent="0.25">
      <c r="A214">
        <v>21</v>
      </c>
      <c r="C214" t="str">
        <f ca="1">OFFSET('672p stat'!$A$1,A214*20,0)</f>
        <v>non CUDA transp Time</v>
      </c>
      <c r="D214" s="8">
        <f t="shared" ref="D214:H214" ca="1" si="29">$D$192*SQRT(D159)/$E$192</f>
        <v>9.8550003125480004</v>
      </c>
      <c r="E214" s="8">
        <f t="shared" ca="1" si="29"/>
        <v>9.7416972382839013</v>
      </c>
      <c r="F214" s="8">
        <f t="shared" ca="1" si="29"/>
        <v>9.7401263971757555</v>
      </c>
      <c r="G214" s="8">
        <f t="shared" ca="1" si="29"/>
        <v>9.3366555144848284</v>
      </c>
      <c r="H214" s="8">
        <f t="shared" ca="1" si="29"/>
        <v>0.67734458028982547</v>
      </c>
      <c r="J214" s="8">
        <f t="shared" ca="1" si="10"/>
        <v>19.352614561145927</v>
      </c>
    </row>
    <row r="215" spans="1:10" x14ac:dyDescent="0.25">
      <c r="A215">
        <v>22</v>
      </c>
      <c r="C215" t="str">
        <f ca="1">OFFSET('672p stat'!$A$1,A215*20,0)</f>
        <v>non CUDA transp</v>
      </c>
      <c r="D215" s="8">
        <f t="shared" ref="D215:H215" ca="1" si="30">$D$192*SQRT(D160)/$E$192</f>
        <v>9.2047831413727597</v>
      </c>
      <c r="E215" s="8">
        <f t="shared" ca="1" si="30"/>
        <v>0</v>
      </c>
      <c r="F215" s="8">
        <f t="shared" ca="1" si="30"/>
        <v>0</v>
      </c>
      <c r="G215" s="8">
        <f t="shared" ca="1" si="30"/>
        <v>0</v>
      </c>
      <c r="H215" s="8">
        <f t="shared" ca="1" si="30"/>
        <v>0</v>
      </c>
      <c r="J215" s="8">
        <f t="shared" ca="1" si="10"/>
        <v>9.2047831413727597</v>
      </c>
    </row>
    <row r="216" spans="1:10" x14ac:dyDescent="0.25">
      <c r="A216">
        <v>23</v>
      </c>
      <c r="C216" t="str">
        <f ca="1">OFFSET('672p stat'!$A$1,A216*20,0)</f>
        <v>non CUDA transp non hash</v>
      </c>
      <c r="D216" s="8">
        <f t="shared" ref="D216:H216" ca="1" si="31">$D$192*SQRT(D161)/$E$192</f>
        <v>7.8869188921119271</v>
      </c>
      <c r="E216" s="8">
        <f t="shared" ca="1" si="31"/>
        <v>7.7798432884096345</v>
      </c>
      <c r="F216" s="8">
        <f t="shared" ca="1" si="31"/>
        <v>7.7786283611402842</v>
      </c>
      <c r="G216" s="8">
        <f t="shared" ca="1" si="31"/>
        <v>7.5468091566171198</v>
      </c>
      <c r="H216" s="8">
        <f t="shared" ca="1" si="31"/>
        <v>0.66618972800246634</v>
      </c>
      <c r="J216" s="8">
        <f t="shared" ca="1" si="10"/>
        <v>15.512403024154461</v>
      </c>
    </row>
    <row r="217" spans="1:10" x14ac:dyDescent="0.25">
      <c r="A217">
        <v>24</v>
      </c>
      <c r="C217" t="str">
        <f ca="1">OFFSET('672p stat'!$A$1,A217*20,0)</f>
        <v>non CUDA AVX Time</v>
      </c>
      <c r="D217" s="8">
        <f t="shared" ref="D217:H217" ca="1" si="32">$D$192*SQRT(D162)/$E$192</f>
        <v>8.8775894290879869</v>
      </c>
      <c r="E217" s="8">
        <f t="shared" ca="1" si="32"/>
        <v>8.5938848596210544</v>
      </c>
      <c r="F217" s="8">
        <f t="shared" ca="1" si="32"/>
        <v>8.5926624255181796</v>
      </c>
      <c r="G217" s="8">
        <f t="shared" ca="1" si="32"/>
        <v>8.4753010512986489</v>
      </c>
      <c r="H217" s="8">
        <f t="shared" ca="1" si="32"/>
        <v>0.69875173790982437</v>
      </c>
      <c r="J217" s="8">
        <f t="shared" ca="1" si="10"/>
        <v>17.286390037025278</v>
      </c>
    </row>
    <row r="218" spans="1:10" x14ac:dyDescent="0.25">
      <c r="A218">
        <v>25</v>
      </c>
      <c r="C218" t="str">
        <f ca="1">OFFSET('672p stat'!$A$1,A218*20,0)</f>
        <v>non CUDA AVX</v>
      </c>
      <c r="D218" s="8">
        <f t="shared" ref="D218:H218" ca="1" si="33">$D$192*SQRT(D163)/$E$192</f>
        <v>8.8762089259449102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8.8762089259449102</v>
      </c>
    </row>
    <row r="219" spans="1:10" x14ac:dyDescent="0.25">
      <c r="A219">
        <v>26</v>
      </c>
      <c r="C219" t="str">
        <f ca="1">OFFSET('672p stat'!$A$1,A219*20,0)</f>
        <v>non CUDA AVX non hash</v>
      </c>
      <c r="D219" s="8">
        <f t="shared" ref="D219:H219" ca="1" si="34">$D$192*SQRT(D164)/$E$192</f>
        <v>8.7110153670697983</v>
      </c>
      <c r="E219" s="8">
        <f t="shared" ca="1" si="34"/>
        <v>8.5989765868325669</v>
      </c>
      <c r="F219" s="8">
        <f t="shared" ca="1" si="34"/>
        <v>8.5964536785034795</v>
      </c>
      <c r="G219" s="8">
        <f t="shared" ca="1" si="34"/>
        <v>8.3979125904915186</v>
      </c>
      <c r="H219" s="8">
        <f t="shared" ca="1" si="34"/>
        <v>0.6867101604141298</v>
      </c>
      <c r="J219" s="8">
        <f t="shared" ca="1" si="10"/>
        <v>17.167402530226546</v>
      </c>
    </row>
    <row r="220" spans="1:10" x14ac:dyDescent="0.25">
      <c r="A220">
        <v>27</v>
      </c>
      <c r="C220" t="str">
        <f ca="1">OFFSET('672p stat'!$A$1,A220*20,0)</f>
        <v>non CUDA AVX_OMP Time</v>
      </c>
      <c r="D220" s="8">
        <f t="shared" ref="D220:H220" ca="1" si="35">$D$192*SQRT(D165)/$E$192</f>
        <v>10.178484979136821</v>
      </c>
      <c r="E220" s="8">
        <f t="shared" ca="1" si="35"/>
        <v>9.8711932108537219</v>
      </c>
      <c r="F220" s="8">
        <f t="shared" ca="1" si="35"/>
        <v>9.8700073587149859</v>
      </c>
      <c r="G220" s="8">
        <f t="shared" ca="1" si="35"/>
        <v>9.6361409980468817</v>
      </c>
      <c r="H220" s="8">
        <f t="shared" ca="1" si="35"/>
        <v>0.66441392397209742</v>
      </c>
      <c r="J220" s="8">
        <f t="shared" ca="1" si="10"/>
        <v>19.792819817656461</v>
      </c>
    </row>
    <row r="221" spans="1:10" x14ac:dyDescent="0.25">
      <c r="A221">
        <v>28</v>
      </c>
      <c r="C221" t="str">
        <f ca="1">OFFSET('672p stat'!$A$1,A221*20,0)</f>
        <v>non CUDA AVX_OMP</v>
      </c>
      <c r="D221" s="8">
        <f t="shared" ref="D221:H221" ca="1" si="36">$D$192*SQRT(D166)/$E$192</f>
        <v>7.6634863179537591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7.6634863179537591</v>
      </c>
    </row>
    <row r="222" spans="1:10" x14ac:dyDescent="0.25">
      <c r="A222">
        <v>29</v>
      </c>
      <c r="C222" t="str">
        <f ca="1">OFFSET('672p stat'!$A$1,A222*20,0)</f>
        <v>non CUDA AVX_OMP non hash</v>
      </c>
      <c r="D222" s="8">
        <f t="shared" ref="D222:H222" ca="1" si="37">$D$192*SQRT(D167)/$E$192</f>
        <v>8.2629810455801049</v>
      </c>
      <c r="E222" s="8">
        <f t="shared" ca="1" si="37"/>
        <v>8.1741266843483533</v>
      </c>
      <c r="F222" s="8">
        <f t="shared" ca="1" si="37"/>
        <v>8.1728616603351352</v>
      </c>
      <c r="G222" s="8">
        <f t="shared" ca="1" si="37"/>
        <v>8.0156576335968843</v>
      </c>
      <c r="H222" s="8">
        <f t="shared" ca="1" si="37"/>
        <v>0.54202806879348964</v>
      </c>
      <c r="J222" s="8">
        <f t="shared" ca="1" si="10"/>
        <v>16.322788740186766</v>
      </c>
    </row>
    <row r="223" spans="1:10" x14ac:dyDescent="0.25">
      <c r="A223">
        <v>30</v>
      </c>
      <c r="C223" t="str">
        <f ca="1">OFFSET('672p stat'!$A$1,A223*20,0)</f>
        <v>non CUDA transp_AVX Time</v>
      </c>
      <c r="D223" s="8">
        <f t="shared" ref="D223:H223" ca="1" si="38">$D$192*SQRT(D168)/$E$192</f>
        <v>7.7587182018541947</v>
      </c>
      <c r="E223" s="8">
        <f t="shared" ca="1" si="38"/>
        <v>7.518130361447052</v>
      </c>
      <c r="F223" s="8">
        <f t="shared" ca="1" si="38"/>
        <v>7.5166782922650084</v>
      </c>
      <c r="G223" s="8">
        <f t="shared" ca="1" si="38"/>
        <v>7.2355270909036049</v>
      </c>
      <c r="H223" s="8">
        <f t="shared" ca="1" si="38"/>
        <v>0.55978121566197625</v>
      </c>
      <c r="J223" s="8">
        <f t="shared" ca="1" si="10"/>
        <v>15.029526010806579</v>
      </c>
    </row>
    <row r="224" spans="1:10" x14ac:dyDescent="0.25">
      <c r="A224">
        <v>31</v>
      </c>
      <c r="C224" t="str">
        <f ca="1">OFFSET('672p stat'!$A$1,A224*20,0)</f>
        <v>non CUDA transp_AVX</v>
      </c>
      <c r="D224" s="8">
        <f t="shared" ref="D224:H224" ca="1" si="39">$D$192*SQRT(D169)/$E$192</f>
        <v>7.8536355118550079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7.8536355118550079</v>
      </c>
    </row>
    <row r="225" spans="1:10" x14ac:dyDescent="0.25">
      <c r="A225">
        <v>32</v>
      </c>
      <c r="C225" t="str">
        <f ca="1">OFFSET('672p stat'!$A$1,A225*20,0)</f>
        <v>non CUDA transp_AVX non hash</v>
      </c>
      <c r="D225" s="8">
        <f t="shared" ref="D225:H225" ca="1" si="40">$D$192*SQRT(D170)/$E$192</f>
        <v>7.1495121095706295</v>
      </c>
      <c r="E225" s="8">
        <f t="shared" ca="1" si="40"/>
        <v>7.2269632855633086</v>
      </c>
      <c r="F225" s="8">
        <f t="shared" ca="1" si="40"/>
        <v>7.2253925904399132</v>
      </c>
      <c r="G225" s="8">
        <f t="shared" ca="1" si="40"/>
        <v>6.9516247273258358</v>
      </c>
      <c r="H225" s="8">
        <f t="shared" ca="1" si="40"/>
        <v>0.57678820589883772</v>
      </c>
      <c r="J225" s="8">
        <f t="shared" ca="1" si="10"/>
        <v>14.290157130199551</v>
      </c>
    </row>
    <row r="226" spans="1:10" x14ac:dyDescent="0.25">
      <c r="A226">
        <v>33</v>
      </c>
      <c r="C226" t="str">
        <f ca="1">OFFSET('672p stat'!$A$1,A226*20,0)</f>
        <v>non CUDA transp_AVX_OMP Time</v>
      </c>
      <c r="D226" s="8">
        <f t="shared" ref="D226:H226" ca="1" si="41">$D$192*SQRT(D171)/$E$192</f>
        <v>7.6015897333047251</v>
      </c>
      <c r="E226" s="8">
        <f t="shared" ca="1" si="41"/>
        <v>7.6409167150900563</v>
      </c>
      <c r="F226" s="8">
        <f t="shared" ca="1" si="41"/>
        <v>7.6399854638584221</v>
      </c>
      <c r="G226" s="8">
        <f t="shared" ca="1" si="41"/>
        <v>7.4206502029382841</v>
      </c>
      <c r="H226" s="8">
        <f t="shared" ca="1" si="41"/>
        <v>0.56527235916149299</v>
      </c>
      <c r="J226" s="8">
        <f t="shared" ca="1" si="10"/>
        <v>15.163203318652508</v>
      </c>
    </row>
    <row r="227" spans="1:10" x14ac:dyDescent="0.25">
      <c r="A227">
        <v>34</v>
      </c>
      <c r="C227" t="str">
        <f ca="1">OFFSET('672p stat'!$A$1,A227*20,0)</f>
        <v>non CUDA transp_AVX_OMP</v>
      </c>
      <c r="D227" s="8">
        <f t="shared" ref="D227:H227" ca="1" si="42">$D$192*SQRT(D172)/$E$192</f>
        <v>6.8420077885356223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6.8420077885356223</v>
      </c>
    </row>
    <row r="228" spans="1:10" x14ac:dyDescent="0.25">
      <c r="A228">
        <v>35</v>
      </c>
      <c r="C228" t="str">
        <f ca="1">OFFSET('672p stat'!$A$1,A228*20,0)</f>
        <v>non CUDA transp_AVX_OMP non hash</v>
      </c>
      <c r="D228" s="8">
        <f t="shared" ref="D228:H228" ca="1" si="43">$D$192*SQRT(D173)/$E$192</f>
        <v>7.710651663336364</v>
      </c>
      <c r="E228" s="8">
        <f t="shared" ca="1" si="43"/>
        <v>7.7148837119075235</v>
      </c>
      <c r="F228" s="8">
        <f t="shared" ca="1" si="43"/>
        <v>7.7136859876850057</v>
      </c>
      <c r="G228" s="8">
        <f t="shared" ca="1" si="43"/>
        <v>7.4800383316087355</v>
      </c>
      <c r="H228" s="8">
        <f t="shared" ca="1" si="43"/>
        <v>0.64230530776570738</v>
      </c>
      <c r="J228" s="8">
        <f t="shared" ca="1" si="10"/>
        <v>15.324426933131818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3.0823613816866482E-5</v>
      </c>
      <c r="E248" s="9">
        <f ca="1">POWER(SQRT(E139)/E85,2)</f>
        <v>2.9853181824587549E-5</v>
      </c>
      <c r="F248" s="9">
        <f ca="1">POWER(SQRT(F139)/F85,2)</f>
        <v>1.9222373132954198E-5</v>
      </c>
      <c r="G248" s="9">
        <f ca="1">POWER(SQRT(G139)/G85,2)</f>
        <v>1.4972727152441945E-5</v>
      </c>
      <c r="H248" s="9">
        <f ca="1">POWER(SQRT(H139)/H85,2)</f>
        <v>1.3288175358740723E-5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1.6619137723940337E-6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2.6780842292260496E-5</v>
      </c>
      <c r="E250" s="9">
        <f t="shared" ca="1" si="60"/>
        <v>2.7428401962401527E-5</v>
      </c>
      <c r="F250" s="9">
        <f t="shared" ca="1" si="60"/>
        <v>1.1695384845002739E-5</v>
      </c>
      <c r="G250" s="9">
        <f t="shared" ca="1" si="60"/>
        <v>2.5766078937783089E-5</v>
      </c>
      <c r="H250" s="9">
        <f t="shared" ca="1" si="60"/>
        <v>1.3553610709330824E-7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1.3234599834753129E-6</v>
      </c>
      <c r="E251" s="9">
        <f t="shared" ca="1" si="61"/>
        <v>1.3074773622415241E-6</v>
      </c>
      <c r="F251" s="9">
        <f t="shared" ca="1" si="61"/>
        <v>8.2990018707930391E-7</v>
      </c>
      <c r="G251" s="9">
        <f t="shared" ca="1" si="61"/>
        <v>7.6720929146239388E-7</v>
      </c>
      <c r="H251" s="9">
        <f t="shared" ca="1" si="61"/>
        <v>7.4588976195813662E-8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7.3473970313548531E-7</v>
      </c>
      <c r="E252" s="9">
        <f t="shared" ca="1" si="62"/>
        <v>6.8113636437493142E-7</v>
      </c>
      <c r="F252" s="9">
        <f t="shared" ca="1" si="62"/>
        <v>2.0087027291918647E-7</v>
      </c>
      <c r="G252" s="9">
        <f t="shared" ca="1" si="62"/>
        <v>7.8550682843714746E-9</v>
      </c>
      <c r="H252" s="9">
        <f t="shared" ca="1" si="62"/>
        <v>6.4139519188393938E-8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2.0171525460278279E-6</v>
      </c>
      <c r="E253" s="9">
        <f t="shared" ca="1" si="63"/>
        <v>1.8880618264645851E-6</v>
      </c>
      <c r="F253" s="9">
        <f t="shared" ca="1" si="63"/>
        <v>6.4479426395811221E-7</v>
      </c>
      <c r="G253" s="9">
        <f t="shared" ca="1" si="63"/>
        <v>4.0684095568682099E-7</v>
      </c>
      <c r="H253" s="9">
        <f t="shared" ca="1" si="63"/>
        <v>8.348565952965995E-8</v>
      </c>
    </row>
    <row r="254" spans="1:10" x14ac:dyDescent="0.25">
      <c r="A254">
        <v>7</v>
      </c>
      <c r="C254" t="str">
        <f ca="1">OFFSET('672p stat'!$A$1,A254*20,0)</f>
        <v>CUDA ant add CPU12</v>
      </c>
      <c r="D254" s="9">
        <f t="shared" ref="D254:H254" ca="1" si="64">POWER(SQRT(D145)/D91,2)</f>
        <v>2.2491318850912236E-2</v>
      </c>
      <c r="E254" s="9">
        <f t="shared" ca="1" si="64"/>
        <v>2.2302159493632703E-2</v>
      </c>
      <c r="F254" s="9">
        <f t="shared" ca="1" si="64"/>
        <v>2.2400839898616142E-2</v>
      </c>
      <c r="G254" s="9">
        <f t="shared" ca="1" si="64"/>
        <v>2.4718591522178417E-2</v>
      </c>
      <c r="H254" s="9">
        <f t="shared" ca="1" si="64"/>
        <v>1.3498144755717112E-2</v>
      </c>
    </row>
    <row r="255" spans="1:10" x14ac:dyDescent="0.25">
      <c r="A255">
        <v>8</v>
      </c>
      <c r="C255" t="str">
        <f ca="1">OFFSET('672p stat'!$A$1,A255*20,0)</f>
        <v>CUDA opt</v>
      </c>
      <c r="D255" s="9">
        <f t="shared" ref="D255:H255" ca="1" si="65">POWER(SQRT(D146)/D92,2)</f>
        <v>1.1229096026468365E-5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opt Time</v>
      </c>
      <c r="D256" s="9">
        <f t="shared" ref="D256:H256" ca="1" si="66">POWER(SQRT(D147)/D93,2)</f>
        <v>1.9142398804891933E-5</v>
      </c>
      <c r="E256" s="9">
        <f t="shared" ca="1" si="66"/>
        <v>1.88431248145796E-5</v>
      </c>
      <c r="F256" s="9">
        <f t="shared" ca="1" si="66"/>
        <v>6.3987996052714476E-7</v>
      </c>
      <c r="G256" s="9">
        <f t="shared" ca="1" si="66"/>
        <v>1.5165386239632658E-9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OFFSET('672p stat'!$A$1,A257*20,0)</f>
        <v>CUDA opt non hash</v>
      </c>
      <c r="D257" s="9">
        <f t="shared" ref="D257:H257" ca="1" si="67">POWER(SQRT(D148)/D94,2)</f>
        <v>3.6615655680677959E-5</v>
      </c>
      <c r="E257" s="9">
        <f t="shared" ca="1" si="67"/>
        <v>3.7047897665824505E-5</v>
      </c>
      <c r="F257" s="9">
        <f t="shared" ca="1" si="67"/>
        <v>1.903008455645555E-6</v>
      </c>
      <c r="G257" s="9">
        <f t="shared" ca="1" si="67"/>
        <v>1.5977357300126527E-8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 ant</v>
      </c>
      <c r="D258" s="9">
        <f t="shared" ref="D258:H258" ca="1" si="68">POWER(SQRT(D149)/D95,2)</f>
        <v>2.0909061830206704E-6</v>
      </c>
      <c r="E258" s="9">
        <f t="shared" ca="1" si="68"/>
        <v>2.123715349600392E-6</v>
      </c>
      <c r="F258" s="9">
        <f t="shared" ca="1" si="68"/>
        <v>3.9020338356591502E-7</v>
      </c>
      <c r="G258" s="9">
        <f t="shared" ca="1" si="68"/>
        <v>1.1514310262178459E-7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ant non hash</v>
      </c>
      <c r="D259" s="9">
        <f t="shared" ref="D259:H259" ca="1" si="69">POWER(SQRT(D150)/D96,2)</f>
        <v>2.9766289187273769E-6</v>
      </c>
      <c r="E259" s="9">
        <f t="shared" ca="1" si="69"/>
        <v>2.9402946375572269E-6</v>
      </c>
      <c r="F259" s="9">
        <f t="shared" ca="1" si="69"/>
        <v>3.6298489102012602E-7</v>
      </c>
      <c r="G259" s="9">
        <f t="shared" ca="1" si="69"/>
        <v>1.7230587095167163E-7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ant par</v>
      </c>
      <c r="D260" s="9">
        <f t="shared" ref="D260:H260" ca="1" si="70">POWER(SQRT(D151)/D97,2)</f>
        <v>1.868093631496093E-6</v>
      </c>
      <c r="E260" s="9">
        <f t="shared" ca="1" si="70"/>
        <v>1.6531944441799747E-6</v>
      </c>
      <c r="F260" s="9">
        <f t="shared" ca="1" si="70"/>
        <v>1.0099235044504715E-7</v>
      </c>
      <c r="G260" s="9">
        <f t="shared" ca="1" si="70"/>
        <v>7.6712536998446715E-9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non CUDA Time</v>
      </c>
      <c r="D261" s="9">
        <f t="shared" ref="D261:H261" ca="1" si="71">POWER(SQRT(D152)/D98,2)</f>
        <v>1.8344284677297359E-4</v>
      </c>
      <c r="E261" s="9">
        <f t="shared" ca="1" si="71"/>
        <v>1.869840393618246E-4</v>
      </c>
      <c r="F261" s="9">
        <f t="shared" ca="1" si="71"/>
        <v>1.8688544488568962E-4</v>
      </c>
      <c r="G261" s="9">
        <f t="shared" ca="1" si="71"/>
        <v>1.9054509117416948E-4</v>
      </c>
      <c r="H261" s="9">
        <f t="shared" ca="1" si="71"/>
        <v>2.7181696114063835E-4</v>
      </c>
    </row>
    <row r="262" spans="1:8" x14ac:dyDescent="0.25">
      <c r="A262">
        <v>15</v>
      </c>
      <c r="C262" t="str">
        <f ca="1">OFFSET('672p stat'!$A$1,A262*20,0)</f>
        <v>non CUDA</v>
      </c>
      <c r="D262" s="9">
        <f t="shared" ref="D262:H262" ca="1" si="72">POWER(SQRT(D153)/D99,2)</f>
        <v>8.6405535656710431E-5</v>
      </c>
      <c r="E262" s="9" t="e">
        <f t="shared" ca="1" si="72"/>
        <v>#DIV/0!</v>
      </c>
      <c r="F262" s="9" t="e">
        <f t="shared" ca="1" si="72"/>
        <v>#DIV/0!</v>
      </c>
      <c r="G262" s="9" t="e">
        <f t="shared" ca="1" si="72"/>
        <v>#DIV/0!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non CUDA non hash</v>
      </c>
      <c r="D263" s="9">
        <f t="shared" ref="D263:H263" ca="1" si="73">POWER(SQRT(D154)/D100,2)</f>
        <v>2.5551861682628649E-4</v>
      </c>
      <c r="E263" s="9">
        <f t="shared" ca="1" si="73"/>
        <v>2.6109179947827647E-4</v>
      </c>
      <c r="F263" s="9">
        <f t="shared" ca="1" si="73"/>
        <v>2.6084152598758052E-4</v>
      </c>
      <c r="G263" s="9">
        <f t="shared" ca="1" si="73"/>
        <v>2.6364648869451154E-4</v>
      </c>
      <c r="H263" s="9">
        <f t="shared" ca="1" si="73"/>
        <v>6.2105002908237133E-4</v>
      </c>
    </row>
    <row r="264" spans="1:8" x14ac:dyDescent="0.25">
      <c r="A264">
        <v>17</v>
      </c>
      <c r="C264" t="str">
        <f ca="1">OFFSET('672p stat'!$A$1,A264*20,0)</f>
        <v>Classic ACO</v>
      </c>
      <c r="D264" s="9">
        <f t="shared" ref="D264:H264" ca="1" si="74">POWER(SQRT(D155)/D101,2)</f>
        <v>1.4548917192425253E-4</v>
      </c>
      <c r="E264" s="9">
        <f t="shared" ca="1" si="74"/>
        <v>1.5001489965908724E-4</v>
      </c>
      <c r="F264" s="9">
        <f t="shared" ca="1" si="74"/>
        <v>1.4909153188076462E-4</v>
      </c>
      <c r="G264" s="9">
        <f t="shared" ca="1" si="74"/>
        <v>1.4908180939067684E-4</v>
      </c>
      <c r="H264" s="9">
        <f t="shared" ca="1" si="74"/>
        <v>3.294849605278626E-4</v>
      </c>
    </row>
    <row r="265" spans="1:8" x14ac:dyDescent="0.25">
      <c r="A265">
        <v>18</v>
      </c>
      <c r="C265" t="str">
        <f ca="1">OFFSET('672p stat'!$A$1,A265*20,0)</f>
        <v>Classic ACO non hash</v>
      </c>
      <c r="D265" s="9">
        <f t="shared" ref="D265:H265" ca="1" si="75">POWER(SQRT(D156)/D102,2)</f>
        <v>1.2504809055618812E-4</v>
      </c>
      <c r="E265" s="9">
        <f t="shared" ca="1" si="75"/>
        <v>1.2510622228256932E-4</v>
      </c>
      <c r="F265" s="9">
        <f t="shared" ca="1" si="75"/>
        <v>1.247325993085303E-4</v>
      </c>
      <c r="G265" s="9">
        <f t="shared" ca="1" si="75"/>
        <v>1.2473979680954119E-4</v>
      </c>
      <c r="H265" s="9">
        <f t="shared" ca="1" si="75"/>
        <v>2.3543959485951827E-4</v>
      </c>
    </row>
    <row r="266" spans="1:8" x14ac:dyDescent="0.25">
      <c r="A266">
        <v>19</v>
      </c>
      <c r="C266" t="str">
        <f ca="1">OFFSET('672p stat'!$A$1,A266*20,0)</f>
        <v>omp</v>
      </c>
      <c r="D266" s="9">
        <f t="shared" ref="D266:H266" ca="1" si="76">POWER(SQRT(D157)/D103,2)</f>
        <v>1.1073349830050369E-3</v>
      </c>
      <c r="E266" s="9">
        <f t="shared" ca="1" si="76"/>
        <v>1.0909780423275924E-3</v>
      </c>
      <c r="F266" s="9">
        <f t="shared" ca="1" si="76"/>
        <v>1.0904154027197457E-3</v>
      </c>
      <c r="G266" s="9">
        <f t="shared" ca="1" si="76"/>
        <v>1.0896643531419737E-3</v>
      </c>
      <c r="H266" s="9">
        <f t="shared" ca="1" si="76"/>
        <v>5.095609894579297E-3</v>
      </c>
    </row>
    <row r="267" spans="1:8" x14ac:dyDescent="0.25">
      <c r="A267">
        <v>20</v>
      </c>
      <c r="C267" t="str">
        <f ca="1">OFFSET('672p stat'!$A$1,A267*20,0)</f>
        <v>omp non hash</v>
      </c>
      <c r="D267" s="9">
        <f t="shared" ref="D267:H267" ca="1" si="77">POWER(SQRT(D158)/D104,2)</f>
        <v>1.0149501319087869E-4</v>
      </c>
      <c r="E267" s="9">
        <f t="shared" ca="1" si="77"/>
        <v>1.0224381237860269E-4</v>
      </c>
      <c r="F267" s="9">
        <f t="shared" ca="1" si="77"/>
        <v>1.0224011652166589E-4</v>
      </c>
      <c r="G267" s="9">
        <f t="shared" ca="1" si="77"/>
        <v>1.0336233072190848E-4</v>
      </c>
      <c r="H267" s="9">
        <f t="shared" ca="1" si="77"/>
        <v>2.4112250916569685E-4</v>
      </c>
    </row>
    <row r="268" spans="1:8" x14ac:dyDescent="0.25">
      <c r="A268">
        <v>21</v>
      </c>
      <c r="C268" t="str">
        <f ca="1">OFFSET('672p stat'!$A$1,A268*20,0)</f>
        <v>non CUDA transp Time</v>
      </c>
      <c r="D268" s="9">
        <f t="shared" ref="D268:H268" ca="1" si="78">POWER(SQRT(D159)/D105,2)</f>
        <v>6.0396531504483901E-5</v>
      </c>
      <c r="E268" s="9">
        <f t="shared" ca="1" si="78"/>
        <v>6.1771580494802985E-5</v>
      </c>
      <c r="F268" s="9">
        <f t="shared" ca="1" si="78"/>
        <v>6.1759769522122648E-5</v>
      </c>
      <c r="G268" s="9">
        <f t="shared" ca="1" si="78"/>
        <v>5.9793476095682824E-5</v>
      </c>
      <c r="H268" s="9">
        <f t="shared" ca="1" si="78"/>
        <v>1.2727164509199326E-4</v>
      </c>
    </row>
    <row r="269" spans="1:8" x14ac:dyDescent="0.25">
      <c r="A269">
        <v>22</v>
      </c>
      <c r="C269" t="str">
        <f ca="1">OFFSET('672p stat'!$A$1,A269*20,0)</f>
        <v>non CUDA transp</v>
      </c>
      <c r="D269" s="9">
        <f t="shared" ref="D269:H269" ca="1" si="79">POWER(SQRT(D160)/D106,2)</f>
        <v>5.4420180572544633E-5</v>
      </c>
      <c r="E269" s="9" t="e">
        <f t="shared" ca="1" si="79"/>
        <v>#DIV/0!</v>
      </c>
      <c r="F269" s="9" t="e">
        <f t="shared" ca="1" si="79"/>
        <v>#DIV/0!</v>
      </c>
      <c r="G269" s="9" t="e">
        <f t="shared" ca="1" si="79"/>
        <v>#DIV/0!</v>
      </c>
      <c r="H269" s="9" t="e">
        <f t="shared" ca="1" si="79"/>
        <v>#DIV/0!</v>
      </c>
    </row>
    <row r="270" spans="1:8" x14ac:dyDescent="0.25">
      <c r="A270">
        <v>23</v>
      </c>
      <c r="C270" t="str">
        <f ca="1">OFFSET('672p stat'!$A$1,A270*20,0)</f>
        <v>non CUDA transp non hash</v>
      </c>
      <c r="D270" s="9">
        <f t="shared" ref="D270:H270" ca="1" si="80">POWER(SQRT(D161)/D107,2)</f>
        <v>4.3366455947209321E-5</v>
      </c>
      <c r="E270" s="9">
        <f t="shared" ca="1" si="80"/>
        <v>4.2847508826707105E-5</v>
      </c>
      <c r="F270" s="9">
        <f t="shared" ca="1" si="80"/>
        <v>4.2840547830716104E-5</v>
      </c>
      <c r="G270" s="9">
        <f t="shared" ca="1" si="80"/>
        <v>4.253878458568109E-5</v>
      </c>
      <c r="H270" s="9">
        <f t="shared" ca="1" si="80"/>
        <v>1.2288041900104189E-4</v>
      </c>
    </row>
    <row r="271" spans="1:8" x14ac:dyDescent="0.25">
      <c r="A271">
        <v>24</v>
      </c>
      <c r="C271" t="str">
        <f ca="1">OFFSET('672p stat'!$A$1,A271*20,0)</f>
        <v>non CUDA AVX Time</v>
      </c>
      <c r="D271" s="9">
        <f t="shared" ref="D271:H271" ca="1" si="81">POWER(SQRT(D162)/D108,2)</f>
        <v>4.9508164090845622E-5</v>
      </c>
      <c r="E271" s="9">
        <f t="shared" ca="1" si="81"/>
        <v>4.8581592661410204E-5</v>
      </c>
      <c r="F271" s="9">
        <f t="shared" ca="1" si="81"/>
        <v>4.8574807358674462E-5</v>
      </c>
      <c r="G271" s="9">
        <f t="shared" ca="1" si="81"/>
        <v>4.924633476830014E-5</v>
      </c>
      <c r="H271" s="9">
        <f t="shared" ca="1" si="81"/>
        <v>1.2640875695416756E-4</v>
      </c>
    </row>
    <row r="272" spans="1:8" x14ac:dyDescent="0.25">
      <c r="A272">
        <v>25</v>
      </c>
      <c r="C272" t="str">
        <f ca="1">OFFSET('672p stat'!$A$1,A272*20,0)</f>
        <v>non CUDA AVX</v>
      </c>
      <c r="D272" s="9">
        <f t="shared" ref="D272:H272" ca="1" si="82">POWER(SQRT(D163)/D109,2)</f>
        <v>5.0949343662265701E-5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AVX non hash</v>
      </c>
      <c r="D273" s="9">
        <f t="shared" ref="D273:H273" ca="1" si="83">POWER(SQRT(D164)/D110,2)</f>
        <v>6.456792256932529E-5</v>
      </c>
      <c r="E273" s="9">
        <f t="shared" ca="1" si="83"/>
        <v>6.401873683847749E-5</v>
      </c>
      <c r="F273" s="9">
        <f t="shared" ca="1" si="83"/>
        <v>6.3991845910390621E-5</v>
      </c>
      <c r="G273" s="9">
        <f t="shared" ca="1" si="83"/>
        <v>6.4067581297394058E-5</v>
      </c>
      <c r="H273" s="9">
        <f t="shared" ca="1" si="83"/>
        <v>1.2229303530705601E-4</v>
      </c>
    </row>
    <row r="274" spans="1:8" x14ac:dyDescent="0.25">
      <c r="A274">
        <v>27</v>
      </c>
      <c r="C274" t="str">
        <f ca="1">OFFSET('672p stat'!$A$1,A274*20,0)</f>
        <v>non CUDA AVX_OMP Time</v>
      </c>
      <c r="D274" s="9">
        <f t="shared" ref="D274:H274" ca="1" si="84">POWER(SQRT(D165)/D111,2)</f>
        <v>7.975022435577212E-5</v>
      </c>
      <c r="E274" s="9">
        <f t="shared" ca="1" si="84"/>
        <v>7.9014707081258696E-5</v>
      </c>
      <c r="F274" s="9">
        <f t="shared" ca="1" si="84"/>
        <v>7.9007248329923381E-5</v>
      </c>
      <c r="G274" s="9">
        <f t="shared" ca="1" si="84"/>
        <v>7.8896201676178468E-5</v>
      </c>
      <c r="H274" s="9">
        <f t="shared" ca="1" si="84"/>
        <v>1.1220047707249159E-4</v>
      </c>
    </row>
    <row r="275" spans="1:8" x14ac:dyDescent="0.25">
      <c r="A275">
        <v>28</v>
      </c>
      <c r="C275" t="str">
        <f ca="1">OFFSET('672p stat'!$A$1,A275*20,0)</f>
        <v>non CUDA AVX_OMP</v>
      </c>
      <c r="D275" s="9">
        <f t="shared" ref="D275:H276" ca="1" si="85">POWER(SQRT(D166)/D112,2)</f>
        <v>3.7142084745795245E-5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AVX_OMP non hash</v>
      </c>
      <c r="D276" s="9">
        <f t="shared" ca="1" si="85"/>
        <v>5.5394644457484548E-5</v>
      </c>
      <c r="E276" s="9">
        <f t="shared" ca="1" si="85"/>
        <v>5.5136961476285065E-5</v>
      </c>
      <c r="F276" s="9">
        <f t="shared" ca="1" si="85"/>
        <v>5.5128419271331762E-5</v>
      </c>
      <c r="G276" s="9">
        <f t="shared" ca="1" si="85"/>
        <v>5.5560223935824599E-5</v>
      </c>
      <c r="H276" s="9">
        <f t="shared" ca="1" si="85"/>
        <v>7.7386229948954498E-5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/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171</v>
      </c>
      <c r="G1" t="s">
        <v>194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40" zoomScaleNormal="40" workbookViewId="0">
      <selection activeCell="E1" sqref="E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N17" sqref="N17"/>
    </sheetView>
  </sheetViews>
  <sheetFormatPr defaultRowHeight="15" x14ac:dyDescent="0.25"/>
  <cols>
    <col min="3" max="3" width="27.5703125" bestFit="1" customWidth="1"/>
    <col min="4" max="4" width="13.7109375" style="13" bestFit="1" customWidth="1"/>
    <col min="5" max="5" width="12" style="13" bestFit="1" customWidth="1"/>
    <col min="6" max="6" width="12" bestFit="1" customWidth="1"/>
    <col min="7" max="7" width="12" style="13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21">
        <v>8</v>
      </c>
      <c r="G1" s="21">
        <v>16</v>
      </c>
      <c r="H1" s="21">
        <v>32</v>
      </c>
      <c r="I1" s="21">
        <v>64</v>
      </c>
      <c r="J1" s="2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3">
        <v>42</v>
      </c>
      <c r="E2" s="13">
        <v>84</v>
      </c>
      <c r="F2" s="22">
        <v>168</v>
      </c>
      <c r="G2" s="22">
        <v>336</v>
      </c>
      <c r="H2" s="22">
        <v>672</v>
      </c>
      <c r="I2" s="22">
        <v>1344</v>
      </c>
      <c r="J2" s="2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4">
        <f ca="1">'42 end'!J31</f>
        <v>52712.225999999988</v>
      </c>
      <c r="E3" s="14">
        <f ca="1">'84 end'!J31</f>
        <v>53621.880000000019</v>
      </c>
      <c r="F3" s="5">
        <f ca="1">'168 end'!J31</f>
        <v>6119.5003999999999</v>
      </c>
      <c r="G3" s="14">
        <f ca="1">'336 end'!J31</f>
        <v>6733.9151999999995</v>
      </c>
      <c r="H3" s="5">
        <f ca="1">'672 end'!J31</f>
        <v>3544.5560000000005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D$20/D3</f>
        <v>3.3065243725430995</v>
      </c>
      <c r="N3" s="5">
        <f t="shared" ref="N3:S4" ca="1" si="0">E$20/E3</f>
        <v>6.6448666104209675</v>
      </c>
      <c r="O3" s="5">
        <f t="shared" ca="1" si="0"/>
        <v>16.190955392371571</v>
      </c>
      <c r="P3" s="5">
        <f t="shared" ca="1" si="0"/>
        <v>28.505826744001769</v>
      </c>
      <c r="Q3" s="5">
        <f t="shared" ca="1" si="0"/>
        <v>23.702792112749805</v>
      </c>
      <c r="R3" s="5">
        <f t="shared" ca="1" si="0"/>
        <v>16.195959277567219</v>
      </c>
      <c r="S3" s="5">
        <f t="shared" ca="1" si="0"/>
        <v>403.22219221578206</v>
      </c>
      <c r="U3" t="str">
        <f ca="1">L3</f>
        <v>CUDA Time</v>
      </c>
      <c r="V3" s="5">
        <f t="shared" ref="V3:AB3" ca="1" si="1">D3/D$2</f>
        <v>1255.0529999999997</v>
      </c>
      <c r="W3" s="5">
        <f t="shared" ca="1" si="1"/>
        <v>638.3557142857145</v>
      </c>
      <c r="X3" s="5">
        <f t="shared" ca="1" si="1"/>
        <v>36.425597619047622</v>
      </c>
      <c r="Y3" s="5">
        <f t="shared" ca="1" si="1"/>
        <v>20.041414285714286</v>
      </c>
      <c r="Z3" s="5">
        <f t="shared" ca="1" si="1"/>
        <v>5.2746369047619055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4">
        <f ca="1">'42 end'!J32</f>
        <v>52750.832000000002</v>
      </c>
      <c r="E4" s="14">
        <f ca="1">'84 end'!J32</f>
        <v>53615.49000000002</v>
      </c>
      <c r="F4" s="5">
        <f ca="1">'168 end'!J32</f>
        <v>6145.8157999999985</v>
      </c>
      <c r="G4" s="14">
        <f ca="1">'336 end'!J32</f>
        <v>6731.8539999999994</v>
      </c>
      <c r="H4" s="5">
        <f ca="1">'672 end'!J32</f>
        <v>3580.2295999999997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D$20/D4</f>
        <v>3.3041044736507663</v>
      </c>
      <c r="N4" s="5">
        <f t="shared" ca="1" si="0"/>
        <v>6.6456585587485977</v>
      </c>
      <c r="O4" s="5">
        <f t="shared" ca="1" si="0"/>
        <v>16.121628311736909</v>
      </c>
      <c r="P4" s="5">
        <f t="shared" ca="1" si="0"/>
        <v>28.514554831403061</v>
      </c>
      <c r="Q4" s="5">
        <f t="shared" ca="1" si="0"/>
        <v>23.466616219250302</v>
      </c>
      <c r="R4" s="5">
        <f t="shared" ca="1" si="0"/>
        <v>16.172050613973386</v>
      </c>
      <c r="S4" s="5">
        <f t="shared" ca="1" si="0"/>
        <v>398.2717933172836</v>
      </c>
      <c r="U4" t="str">
        <f t="shared" ref="U4:U15" ca="1" si="4">L4</f>
        <v>CUDA</v>
      </c>
      <c r="V4" s="5">
        <f t="shared" ref="V4:V15" ca="1" si="5">D4/D$2</f>
        <v>1255.9721904761905</v>
      </c>
      <c r="W4" s="5">
        <f t="shared" ref="W4:W15" ca="1" si="6">E4/E$2</f>
        <v>638.27964285714313</v>
      </c>
      <c r="X4" s="5">
        <f t="shared" ref="X4:X15" ca="1" si="7">F4/F$2</f>
        <v>36.582236904761899</v>
      </c>
      <c r="Y4" s="5">
        <f t="shared" ref="Y4:Y15" ca="1" si="8">G4/G$2</f>
        <v>20.035279761904761</v>
      </c>
      <c r="Z4" s="5">
        <f t="shared" ref="Z4:Z15" ca="1" si="9">H4/H$2</f>
        <v>5.3277226190476181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4">
        <f ca="1">'42 end'!J33</f>
        <v>52466.056000000004</v>
      </c>
      <c r="E5" s="14">
        <f ca="1">'84 end'!J33</f>
        <v>53736.831999999995</v>
      </c>
      <c r="F5" s="5">
        <f ca="1">'168 end'!J33</f>
        <v>5852.8402000000006</v>
      </c>
      <c r="G5" s="14">
        <f ca="1">'336 end'!J33</f>
        <v>6224.0807999999997</v>
      </c>
      <c r="H5" s="5">
        <f ca="1">'672 end'!J33</f>
        <v>2244.8609999999999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D$21/D5</f>
        <v>3.1651176524494233</v>
      </c>
      <c r="N5" s="5">
        <f t="shared" ref="N5:S5" ca="1" si="12">E$21/E5</f>
        <v>7.3306007321012157</v>
      </c>
      <c r="O5" s="5">
        <f t="shared" ca="1" si="12"/>
        <v>16.094096332922259</v>
      </c>
      <c r="P5" s="5">
        <f t="shared" ca="1" si="12"/>
        <v>29.995687073985284</v>
      </c>
      <c r="Q5" s="5">
        <f t="shared" ca="1" si="12"/>
        <v>1.9681905472098278</v>
      </c>
      <c r="R5" s="5">
        <f t="shared" ca="1" si="12"/>
        <v>1.3772355201715454</v>
      </c>
      <c r="S5" s="5">
        <f t="shared" ca="1" si="12"/>
        <v>1.6121509522959423</v>
      </c>
      <c r="U5" t="str">
        <f t="shared" ca="1" si="4"/>
        <v>CUDA non hash</v>
      </c>
      <c r="V5" s="5">
        <f t="shared" ca="1" si="5"/>
        <v>1249.1918095238095</v>
      </c>
      <c r="W5" s="5">
        <f t="shared" ca="1" si="6"/>
        <v>639.72419047619042</v>
      </c>
      <c r="X5" s="5">
        <f t="shared" ca="1" si="7"/>
        <v>34.838334523809529</v>
      </c>
      <c r="Y5" s="5">
        <f t="shared" ca="1" si="8"/>
        <v>18.524049999999999</v>
      </c>
      <c r="Z5" s="5">
        <f t="shared" ca="1" si="9"/>
        <v>3.3405669642857143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4">
        <f ca="1">'42 end'!J34</f>
        <v>54386.332000000002</v>
      </c>
      <c r="E6" s="14">
        <f ca="1">'84 end'!J34</f>
        <v>63955.65</v>
      </c>
      <c r="F6" s="5">
        <f ca="1">'168 end'!J34</f>
        <v>10815.681999999999</v>
      </c>
      <c r="G6" s="14">
        <f ca="1">'336 end'!J34</f>
        <v>16986.930000000004</v>
      </c>
      <c r="H6" s="5">
        <f ca="1">'672 end'!J34</f>
        <v>5249.6810000000005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3.2047437948196249</v>
      </c>
      <c r="N6" s="5">
        <f t="shared" ref="N6:N7" ca="1" si="13">E$20/E6</f>
        <v>5.5712081731637468</v>
      </c>
      <c r="O6" s="5">
        <f t="shared" ref="O6:O7" ca="1" si="14">F$20/F6</f>
        <v>9.1608238851697017</v>
      </c>
      <c r="P6" s="5">
        <f t="shared" ref="P6:P7" ca="1" si="15">G$20/G6</f>
        <v>11.300206688318605</v>
      </c>
      <c r="Q6" s="5">
        <f t="shared" ref="Q6:Q7" ca="1" si="16">H$20/H6</f>
        <v>16.003996052331562</v>
      </c>
      <c r="R6" s="5">
        <f t="shared" ref="R6:R7" ca="1" si="17">I$20/I6</f>
        <v>16.689810921623678</v>
      </c>
      <c r="S6" s="5">
        <f t="shared" ref="S6:S7" ca="1" si="18">J$20/J6</f>
        <v>1.8701604865467945</v>
      </c>
      <c r="U6" t="str">
        <f t="shared" ca="1" si="4"/>
        <v>CUDA ant</v>
      </c>
      <c r="V6" s="5">
        <f t="shared" ca="1" si="5"/>
        <v>1294.9126666666666</v>
      </c>
      <c r="W6" s="5">
        <f t="shared" ca="1" si="6"/>
        <v>761.37678571428569</v>
      </c>
      <c r="X6" s="5">
        <f t="shared" ca="1" si="7"/>
        <v>64.379059523809516</v>
      </c>
      <c r="Y6" s="5">
        <f t="shared" ca="1" si="8"/>
        <v>50.556339285714294</v>
      </c>
      <c r="Z6" s="5">
        <f t="shared" ca="1" si="9"/>
        <v>7.8120252976190487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4">
        <f ca="1">'42 end'!J35</f>
        <v>57987.077999999987</v>
      </c>
      <c r="E7" s="14">
        <f ca="1">'84 end'!J35</f>
        <v>67456.328000000009</v>
      </c>
      <c r="F7" s="5">
        <f ca="1">'168 end'!J35</f>
        <v>10686.84</v>
      </c>
      <c r="G7" s="14">
        <f ca="1">'336 end'!J35</f>
        <v>16421.647999999997</v>
      </c>
      <c r="H7" s="5">
        <f ca="1">'672 end'!J35</f>
        <v>5171.8814000000002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3.0057431071108645</v>
      </c>
      <c r="N7" s="5">
        <f t="shared" ca="1" si="13"/>
        <v>5.2820876938335566</v>
      </c>
      <c r="O7" s="5">
        <f t="shared" ca="1" si="14"/>
        <v>9.2712680268442291</v>
      </c>
      <c r="P7" s="5">
        <f t="shared" ca="1" si="15"/>
        <v>11.689193435396986</v>
      </c>
      <c r="Q7" s="5">
        <f t="shared" ca="1" si="16"/>
        <v>16.244741033698105</v>
      </c>
      <c r="R7" s="5">
        <f t="shared" ca="1" si="17"/>
        <v>17.303395355674152</v>
      </c>
      <c r="S7" s="5">
        <f t="shared" ca="1" si="18"/>
        <v>2.1896624341665838</v>
      </c>
      <c r="U7" t="str">
        <f t="shared" ca="1" si="4"/>
        <v>CUDA ant par</v>
      </c>
      <c r="V7" s="5">
        <f t="shared" ca="1" si="5"/>
        <v>1380.6447142857139</v>
      </c>
      <c r="W7" s="5">
        <f t="shared" ca="1" si="6"/>
        <v>803.05152380952393</v>
      </c>
      <c r="X7" s="5">
        <f t="shared" ca="1" si="7"/>
        <v>63.612142857142857</v>
      </c>
      <c r="Y7" s="5">
        <f t="shared" ca="1" si="8"/>
        <v>48.873952380952375</v>
      </c>
      <c r="Z7" s="5">
        <f t="shared" ca="1" si="9"/>
        <v>7.6962520833333334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4">
        <f ca="1">'42 end'!J36</f>
        <v>54356.196000000025</v>
      </c>
      <c r="E8" s="14">
        <f ca="1">'84 end'!J36</f>
        <v>63920.01</v>
      </c>
      <c r="F8" s="5">
        <f ca="1">'168 end'!J36</f>
        <v>10765.552</v>
      </c>
      <c r="G8" s="14">
        <f ca="1">'336 end'!J36</f>
        <v>16936.734</v>
      </c>
      <c r="H8" s="5">
        <f ca="1">'672 end'!J36</f>
        <v>5030.0314000000017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D$21/D8</f>
        <v>3.0550563177747008</v>
      </c>
      <c r="N8" s="5">
        <f t="shared" ref="N8:S8" ca="1" si="19">E$21/E8</f>
        <v>6.1627534163402036</v>
      </c>
      <c r="O8" s="5">
        <f t="shared" ca="1" si="19"/>
        <v>8.7497765093698874</v>
      </c>
      <c r="P8" s="5">
        <f t="shared" ca="1" si="19"/>
        <v>11.023115790801224</v>
      </c>
      <c r="Q8" s="5">
        <f t="shared" ca="1" si="19"/>
        <v>0.87838700171931317</v>
      </c>
      <c r="R8" s="5">
        <f t="shared" ca="1" si="19"/>
        <v>0.8361427692997857</v>
      </c>
      <c r="S8" s="5">
        <f t="shared" ca="1" si="19"/>
        <v>2.1765134616247606</v>
      </c>
      <c r="U8" t="str">
        <f t="shared" ca="1" si="4"/>
        <v>CUDA ant non hash</v>
      </c>
      <c r="V8" s="5">
        <f t="shared" ca="1" si="5"/>
        <v>1294.1951428571435</v>
      </c>
      <c r="W8" s="5">
        <f t="shared" ca="1" si="6"/>
        <v>760.95249999999999</v>
      </c>
      <c r="X8" s="5">
        <f t="shared" ca="1" si="7"/>
        <v>64.080666666666659</v>
      </c>
      <c r="Y8" s="5">
        <f t="shared" ca="1" si="8"/>
        <v>50.40694642857143</v>
      </c>
      <c r="Z8" s="5">
        <f t="shared" ca="1" si="9"/>
        <v>7.4851657738095261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14">
        <f ca="1">'42 end'!J37</f>
        <v>9489.2250000000004</v>
      </c>
      <c r="E9" s="24">
        <f ca="1">'84 end'!J37</f>
        <v>339313.78600000002</v>
      </c>
      <c r="F9" s="5">
        <f ca="1">'168 end'!J37</f>
        <v>5813.594399999999</v>
      </c>
      <c r="G9" s="14">
        <f ca="1">'336 end'!J37</f>
        <v>12064.431999999997</v>
      </c>
      <c r="H9" s="5">
        <f ca="1">'672 end'!J37</f>
        <v>7926.2323999999971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 Time</v>
      </c>
      <c r="M9" s="5">
        <f t="shared" ca="1" si="3"/>
        <v>18.367596932310068</v>
      </c>
      <c r="N9" s="5">
        <f t="shared" ref="N9:N12" ca="1" si="20">E$20/E9</f>
        <v>1.0500906674036521</v>
      </c>
      <c r="O9" s="5">
        <f t="shared" ref="O9:O12" ca="1" si="21">F$20/F9</f>
        <v>17.042908600572481</v>
      </c>
      <c r="P9" s="5">
        <f t="shared" ref="P9:P12" ca="1" si="22">G$20/G9</f>
        <v>15.9108874748517</v>
      </c>
      <c r="Q9" s="5">
        <f t="shared" ref="Q9:Q12" ca="1" si="23">H$20/H9</f>
        <v>10.599723772923948</v>
      </c>
      <c r="R9" s="5">
        <f t="shared" ref="R9:R12" ca="1" si="24">I$20/I9</f>
        <v>12.829392551723965</v>
      </c>
      <c r="S9" s="5">
        <f t="shared" ref="S9:S12" ca="1" si="25">J$20/J9</f>
        <v>1.7720074948159592</v>
      </c>
      <c r="U9" t="str">
        <f t="shared" ca="1" si="4"/>
        <v>CUDA ant add CPU Time</v>
      </c>
      <c r="V9" s="5">
        <f t="shared" ca="1" si="5"/>
        <v>225.93392857142857</v>
      </c>
      <c r="W9" s="5">
        <f t="shared" ca="1" si="6"/>
        <v>4039.4498333333336</v>
      </c>
      <c r="X9" s="5">
        <f t="shared" ca="1" si="7"/>
        <v>34.604728571428566</v>
      </c>
      <c r="Y9" s="5">
        <f t="shared" ca="1" si="8"/>
        <v>35.906047619047612</v>
      </c>
      <c r="Z9" s="5">
        <f t="shared" ca="1" si="9"/>
        <v>11.794988690476186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CPU12</v>
      </c>
      <c r="D10" s="14">
        <f ca="1">'42 end'!J38</f>
        <v>53235.141999999993</v>
      </c>
      <c r="E10" s="14">
        <f ca="1">'84 end'!J38</f>
        <v>64218.836000000003</v>
      </c>
      <c r="F10" s="5">
        <f ca="1">'168 end'!J38</f>
        <v>7899.3852000000006</v>
      </c>
      <c r="G10" s="14">
        <f ca="1">'336 end'!J38</f>
        <v>10734.259999999998</v>
      </c>
      <c r="H10" s="5">
        <f ca="1">'672 end'!J38</f>
        <v>3582.1613999999995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ant add CPU12</v>
      </c>
      <c r="M10" s="5">
        <f t="shared" ca="1" si="3"/>
        <v>3.2740451786528535</v>
      </c>
      <c r="N10" s="5">
        <f t="shared" ca="1" si="20"/>
        <v>5.5483758690363052</v>
      </c>
      <c r="O10" s="5">
        <f t="shared" ca="1" si="21"/>
        <v>12.54281890190644</v>
      </c>
      <c r="P10" s="5">
        <f t="shared" ca="1" si="22"/>
        <v>17.882538712496252</v>
      </c>
      <c r="Q10" s="5">
        <f t="shared" ca="1" si="23"/>
        <v>23.453961063842634</v>
      </c>
      <c r="R10" s="5">
        <f t="shared" ca="1" si="24"/>
        <v>16.105495979749794</v>
      </c>
      <c r="S10" s="5">
        <f t="shared" ca="1" si="25"/>
        <v>1.7731738323179651</v>
      </c>
      <c r="U10" t="str">
        <f t="shared" ca="1" si="4"/>
        <v>CUDA ant add CPU12</v>
      </c>
      <c r="V10" s="5">
        <f t="shared" ca="1" si="5"/>
        <v>1267.5033809523807</v>
      </c>
      <c r="W10" s="5">
        <f t="shared" ca="1" si="6"/>
        <v>764.50995238095243</v>
      </c>
      <c r="X10" s="5">
        <f t="shared" ca="1" si="7"/>
        <v>47.020150000000001</v>
      </c>
      <c r="Y10" s="5">
        <f t="shared" ca="1" si="8"/>
        <v>31.947202380952376</v>
      </c>
      <c r="Z10" s="5">
        <f t="shared" ca="1" si="9"/>
        <v>5.3305973214285709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</v>
      </c>
      <c r="D11" s="14">
        <f ca="1">'42 end'!J39</f>
        <v>52758.821999999986</v>
      </c>
      <c r="E11" s="14">
        <f ca="1">'84 end'!J39</f>
        <v>53614.041999999987</v>
      </c>
      <c r="F11" s="5">
        <f ca="1">'168 end'!J39</f>
        <v>6157.3750000000009</v>
      </c>
      <c r="G11" s="14">
        <f ca="1">'336 end'!J39</f>
        <v>6778.4380000000019</v>
      </c>
      <c r="H11" s="5">
        <f ca="1">'672 end'!J39</f>
        <v>3566.1105999999995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</v>
      </c>
      <c r="M11" s="5">
        <f t="shared" ca="1" si="3"/>
        <v>3.3036040872936865</v>
      </c>
      <c r="N11" s="5">
        <f t="shared" ca="1" si="20"/>
        <v>6.6458380436975837</v>
      </c>
      <c r="O11" s="5">
        <f t="shared" ca="1" si="21"/>
        <v>16.091363283866905</v>
      </c>
      <c r="P11" s="5">
        <f t="shared" ca="1" si="22"/>
        <v>28.318591982400658</v>
      </c>
      <c r="Q11" s="5">
        <f t="shared" ca="1" si="23"/>
        <v>23.559525607534443</v>
      </c>
      <c r="R11" s="5">
        <f t="shared" ca="1" si="24"/>
        <v>16.114418213674949</v>
      </c>
      <c r="S11" s="5">
        <f t="shared" ca="1" si="25"/>
        <v>2.1387722108224358</v>
      </c>
      <c r="U11" t="str">
        <f t="shared" ca="1" si="4"/>
        <v>CUDA opt</v>
      </c>
      <c r="V11" s="5">
        <f t="shared" ca="1" si="5"/>
        <v>1256.1624285714283</v>
      </c>
      <c r="W11" s="5">
        <f t="shared" ca="1" si="6"/>
        <v>638.26240476190458</v>
      </c>
      <c r="X11" s="5">
        <f t="shared" ca="1" si="7"/>
        <v>36.651041666666671</v>
      </c>
      <c r="Y11" s="5">
        <f t="shared" ca="1" si="8"/>
        <v>20.173922619047623</v>
      </c>
      <c r="Z11" s="5">
        <f t="shared" ca="1" si="9"/>
        <v>5.3067122023809521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Time</v>
      </c>
      <c r="D12" s="14">
        <f ca="1">'42 end'!J40</f>
        <v>52768.533999999985</v>
      </c>
      <c r="E12" s="14">
        <f ca="1">'84 end'!J40</f>
        <v>53620.047999999988</v>
      </c>
      <c r="F12" s="5">
        <f ca="1">'168 end'!J40</f>
        <v>6159.7608</v>
      </c>
      <c r="G12" s="14">
        <f ca="1">'336 end'!J40</f>
        <v>6783.8548000000019</v>
      </c>
      <c r="H12" s="5">
        <f ca="1">'672 end'!J40</f>
        <v>1597.3652000000002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Time</v>
      </c>
      <c r="M12" s="5">
        <f t="shared" ca="1" si="3"/>
        <v>3.3029960620092282</v>
      </c>
      <c r="N12" s="5">
        <f t="shared" ca="1" si="20"/>
        <v>6.6450936410948396</v>
      </c>
      <c r="O12" s="5">
        <f t="shared" ca="1" si="21"/>
        <v>16.085130773259895</v>
      </c>
      <c r="P12" s="5">
        <f t="shared" ca="1" si="22"/>
        <v>28.295980037780282</v>
      </c>
      <c r="Q12" s="5">
        <f t="shared" ca="1" si="23"/>
        <v>52.596534593341588</v>
      </c>
      <c r="R12" s="5">
        <f t="shared" ca="1" si="24"/>
        <v>41.2599063048849</v>
      </c>
      <c r="S12" s="5">
        <f t="shared" ca="1" si="25"/>
        <v>0.81511972133301658</v>
      </c>
      <c r="U12" t="str">
        <f t="shared" ca="1" si="4"/>
        <v>CUDA opt Time</v>
      </c>
      <c r="V12" s="5">
        <f t="shared" ca="1" si="5"/>
        <v>1256.3936666666664</v>
      </c>
      <c r="W12" s="5">
        <f t="shared" ca="1" si="6"/>
        <v>638.33390476190459</v>
      </c>
      <c r="X12" s="5">
        <f t="shared" ca="1" si="7"/>
        <v>36.665242857142857</v>
      </c>
      <c r="Y12" s="5">
        <f t="shared" ca="1" si="8"/>
        <v>20.190044047619054</v>
      </c>
      <c r="Z12" s="5">
        <f t="shared" ca="1" si="9"/>
        <v>2.377031547619048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non hash</v>
      </c>
      <c r="D13" s="14">
        <f ca="1">'42 end'!J41</f>
        <v>52438.748</v>
      </c>
      <c r="E13" s="14">
        <f ca="1">'84 end'!J41</f>
        <v>53354.564000000013</v>
      </c>
      <c r="F13" s="5">
        <f ca="1">'168 end'!J41</f>
        <v>5811.6969999999983</v>
      </c>
      <c r="G13" s="14">
        <f ca="1">'336 end'!J41</f>
        <v>6205.8859999999986</v>
      </c>
      <c r="H13" s="5">
        <f ca="1">'672 end'!J41</f>
        <v>5237.933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non hash</v>
      </c>
      <c r="M13" s="5">
        <f ca="1">D$21/D13</f>
        <v>3.1667659189727413</v>
      </c>
      <c r="N13" s="5">
        <f t="shared" ref="N13:S13" ca="1" si="26">E$21/E13</f>
        <v>7.3831220886745497</v>
      </c>
      <c r="O13" s="5">
        <f t="shared" ca="1" si="26"/>
        <v>16.208032524751381</v>
      </c>
      <c r="P13" s="5">
        <f t="shared" ca="1" si="26"/>
        <v>30.083630282605906</v>
      </c>
      <c r="Q13" s="5">
        <f t="shared" ca="1" si="26"/>
        <v>0.84352247346424647</v>
      </c>
      <c r="R13" s="5">
        <f t="shared" ca="1" si="26"/>
        <v>0.79865069545754763</v>
      </c>
      <c r="S13" s="5">
        <f t="shared" ca="1" si="26"/>
        <v>264.04048411649222</v>
      </c>
      <c r="U13" t="str">
        <f t="shared" ca="1" si="4"/>
        <v>CUDA opt non hash</v>
      </c>
      <c r="V13" s="5">
        <f t="shared" ca="1" si="5"/>
        <v>1248.541619047619</v>
      </c>
      <c r="W13" s="5">
        <f t="shared" ca="1" si="6"/>
        <v>635.17338095238108</v>
      </c>
      <c r="X13" s="5">
        <f t="shared" ca="1" si="7"/>
        <v>34.593434523809513</v>
      </c>
      <c r="Y13" s="5">
        <f t="shared" ca="1" si="8"/>
        <v>18.469898809523805</v>
      </c>
      <c r="Z13" s="5">
        <f t="shared" ca="1" si="9"/>
        <v>7.7945431547619046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</v>
      </c>
      <c r="D14" s="14">
        <f ca="1">'42 end'!J42</f>
        <v>54311.63999999997</v>
      </c>
      <c r="E14" s="14">
        <f ca="1">'84 end'!J42</f>
        <v>63425.102000000021</v>
      </c>
      <c r="F14" s="5">
        <f ca="1">'168 end'!J42</f>
        <v>10786.878000000001</v>
      </c>
      <c r="G14" s="14">
        <f ca="1">'336 end'!J42</f>
        <v>17003.237999999994</v>
      </c>
      <c r="H14" s="5">
        <f ca="1">'672 end'!J42</f>
        <v>5024.6327999999994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</v>
      </c>
      <c r="M14" s="5">
        <f t="shared" ca="1" si="3"/>
        <v>3.2091511138312176</v>
      </c>
      <c r="N14" s="5">
        <f t="shared" ref="N14" ca="1" si="27">E$20/E14</f>
        <v>5.6178110679270157</v>
      </c>
      <c r="O14" s="5">
        <f t="shared" ref="O14" ca="1" si="28">F$20/F14</f>
        <v>9.1852858630643617</v>
      </c>
      <c r="P14" s="5">
        <f t="shared" ref="P14" ca="1" si="29">G$20/G14</f>
        <v>11.289368530864538</v>
      </c>
      <c r="Q14" s="5">
        <f t="shared" ref="Q14" ca="1" si="30">H$20/H14</f>
        <v>16.720798781554748</v>
      </c>
      <c r="R14" s="5">
        <f t="shared" ref="R14" ca="1" si="31">I$20/I14</f>
        <v>17.482427321080557</v>
      </c>
      <c r="S14" s="5">
        <f t="shared" ref="S14" ca="1" si="32">J$20/J14</f>
        <v>260.80044267889775</v>
      </c>
      <c r="U14" t="str">
        <f t="shared" ca="1" si="4"/>
        <v>CUDA opt ant</v>
      </c>
      <c r="V14" s="5">
        <f t="shared" ca="1" si="5"/>
        <v>1293.1342857142849</v>
      </c>
      <c r="W14" s="5">
        <f t="shared" ca="1" si="6"/>
        <v>755.06073809523832</v>
      </c>
      <c r="X14" s="5">
        <f t="shared" ca="1" si="7"/>
        <v>64.207607142857142</v>
      </c>
      <c r="Y14" s="5">
        <f t="shared" ca="1" si="8"/>
        <v>50.604874999999979</v>
      </c>
      <c r="Z14" s="5">
        <f t="shared" ca="1" si="9"/>
        <v>7.4771321428571422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4">
        <f ca="1">'42 end'!J43</f>
        <v>54324.666000000005</v>
      </c>
      <c r="E15" s="14">
        <f ca="1">'84 end'!J43</f>
        <v>63768.082000000009</v>
      </c>
      <c r="F15" s="5">
        <f ca="1">'168 end'!J43</f>
        <v>10733.72</v>
      </c>
      <c r="G15" s="14">
        <f ca="1">'336 end'!J43</f>
        <v>16906.97</v>
      </c>
      <c r="H15" s="5">
        <f ca="1">'672 end'!J43</f>
        <v>5161.4158000000034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non hash</v>
      </c>
      <c r="M15" s="5">
        <f ca="1">D$21/D15</f>
        <v>3.0568294704287733</v>
      </c>
      <c r="N15" s="5">
        <f t="shared" ref="N15:S15" ca="1" si="33">E$21/E15</f>
        <v>6.1774362289899196</v>
      </c>
      <c r="O15" s="5">
        <f t="shared" ca="1" si="33"/>
        <v>8.7757249117733647</v>
      </c>
      <c r="P15" s="5">
        <f t="shared" ca="1" si="33"/>
        <v>11.042521516274055</v>
      </c>
      <c r="Q15" s="5">
        <f t="shared" ca="1" si="33"/>
        <v>0.85602756514985634</v>
      </c>
      <c r="R15" s="5">
        <f t="shared" ca="1" si="33"/>
        <v>0.82971710448021785</v>
      </c>
      <c r="S15" s="5">
        <f t="shared" ca="1" si="33"/>
        <v>288.36243754297845</v>
      </c>
      <c r="U15" t="str">
        <f t="shared" ca="1" si="4"/>
        <v>CUDA opt ant non hash</v>
      </c>
      <c r="V15" s="5">
        <f t="shared" ca="1" si="5"/>
        <v>1293.4444285714287</v>
      </c>
      <c r="W15" s="5">
        <f t="shared" ca="1" si="6"/>
        <v>759.14383333333342</v>
      </c>
      <c r="X15" s="5">
        <f t="shared" ca="1" si="7"/>
        <v>63.891190476190474</v>
      </c>
      <c r="Y15" s="5">
        <f t="shared" ca="1" si="8"/>
        <v>50.318363095238098</v>
      </c>
      <c r="Z15" s="5">
        <f t="shared" ca="1" si="9"/>
        <v>7.6806782738095292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CUDA opt ant par</v>
      </c>
      <c r="D16" s="14">
        <f ca="1">'42 end'!J44</f>
        <v>57999.443999999996</v>
      </c>
      <c r="E16" s="14">
        <f ca="1">'84 end'!J44</f>
        <v>67443.25400000003</v>
      </c>
      <c r="F16" s="5">
        <f ca="1">'168 end'!J44</f>
        <v>10692.225999999993</v>
      </c>
      <c r="G16" s="14">
        <f ca="1">'336 end'!J44</f>
        <v>16421.679999999997</v>
      </c>
      <c r="H16" s="5">
        <f ca="1">'672 end'!J44</f>
        <v>4083.5809999999992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34">C16</f>
        <v>CUDA opt ant par</v>
      </c>
      <c r="M16" s="5">
        <f t="shared" ca="1" si="3"/>
        <v>3.0051022558078317</v>
      </c>
      <c r="N16" s="5">
        <f t="shared" ref="N16:N18" ca="1" si="35">E$20/E16</f>
        <v>5.2831116363394894</v>
      </c>
      <c r="O16" s="5">
        <f t="shared" ref="O16:O18" ca="1" si="36">F$20/F16</f>
        <v>9.2665978066681394</v>
      </c>
      <c r="P16" s="5">
        <f t="shared" ref="P16:P18" ca="1" si="37">G$20/G16</f>
        <v>11.689170657326171</v>
      </c>
      <c r="Q16" s="5">
        <f t="shared" ref="Q16:Q18" ca="1" si="38">H$20/H16</f>
        <v>20.574068201414402</v>
      </c>
      <c r="R16" s="5">
        <f t="shared" ref="R16:R18" ca="1" si="39">I$20/I16</f>
        <v>20.611256382725461</v>
      </c>
      <c r="S16" s="5">
        <f t="shared" ref="S16:S18" ca="1" si="40">J$20/J16</f>
        <v>1.8675328137748772</v>
      </c>
      <c r="U16" t="str">
        <f t="shared" ref="U16:U25" ca="1" si="41">L16</f>
        <v>CUDA opt ant par</v>
      </c>
      <c r="V16" s="5">
        <f t="shared" ref="V16:V25" ca="1" si="42">D16/D$2</f>
        <v>1380.9391428571428</v>
      </c>
      <c r="W16" s="5">
        <f t="shared" ref="W16:W25" ca="1" si="43">E16/E$2</f>
        <v>802.89588095238128</v>
      </c>
      <c r="X16" s="5">
        <f t="shared" ref="X16:X25" ca="1" si="44">F16/F$2</f>
        <v>63.644202380952343</v>
      </c>
      <c r="Y16" s="5">
        <f t="shared" ref="Y16:Y25" ca="1" si="45">G16/G$2</f>
        <v>48.874047619047609</v>
      </c>
      <c r="Z16" s="5">
        <f t="shared" ref="Z16:Z25" ca="1" si="46">H16/H$2</f>
        <v>6.0767574404761895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 Time</v>
      </c>
      <c r="D17" s="14">
        <f ca="1">'42 end'!J45</f>
        <v>5240.9033999999983</v>
      </c>
      <c r="E17" s="14">
        <f ca="1">'84 end'!J45</f>
        <v>7523.9636</v>
      </c>
      <c r="F17" s="5">
        <f ca="1">'168 end'!J45</f>
        <v>3427.5573999999997</v>
      </c>
      <c r="G17" s="14">
        <f ca="1">'336 end'!J45</f>
        <v>6497.4995999999983</v>
      </c>
      <c r="H17" s="5">
        <f ca="1">'672 end'!J45</f>
        <v>4040.4719999999998</v>
      </c>
      <c r="I17" s="5">
        <f ca="1">'1344 end'!J45</f>
        <v>7961.5523999999996</v>
      </c>
      <c r="J17" s="5">
        <f ca="1">'2688 end'!J45</f>
        <v>13124.308000000001</v>
      </c>
      <c r="L17" s="19" t="str">
        <f t="shared" ca="1" si="34"/>
        <v>non CUDA Time</v>
      </c>
      <c r="M17" s="5">
        <f t="shared" ca="1" si="3"/>
        <v>33.256529780724456</v>
      </c>
      <c r="N17" s="5">
        <f t="shared" ca="1" si="35"/>
        <v>47.356720332884116</v>
      </c>
      <c r="O17" s="5">
        <f t="shared" ca="1" si="36"/>
        <v>28.907045582956538</v>
      </c>
      <c r="P17" s="5">
        <f t="shared" ca="1" si="37"/>
        <v>29.543029136931391</v>
      </c>
      <c r="Q17" s="5">
        <f t="shared" ca="1" si="38"/>
        <v>20.793579067000096</v>
      </c>
      <c r="R17" s="5">
        <f t="shared" ca="1" si="39"/>
        <v>20.832653189596545</v>
      </c>
      <c r="S17" s="5">
        <f t="shared" ca="1" si="40"/>
        <v>2.280090500771546</v>
      </c>
      <c r="U17" t="str">
        <f t="shared" ca="1" si="41"/>
        <v>non CUDA Time</v>
      </c>
      <c r="V17" s="5">
        <f t="shared" ca="1" si="42"/>
        <v>124.78341428571424</v>
      </c>
      <c r="W17" s="5">
        <f t="shared" ca="1" si="43"/>
        <v>89.570995238095236</v>
      </c>
      <c r="X17" s="5">
        <f t="shared" ca="1" si="44"/>
        <v>20.402127380952379</v>
      </c>
      <c r="Y17" s="5">
        <f t="shared" ca="1" si="45"/>
        <v>19.337796428571423</v>
      </c>
      <c r="Z17" s="5">
        <f t="shared" ca="1" si="46"/>
        <v>6.0126071428571422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</v>
      </c>
      <c r="D18" s="14">
        <f ca="1">'42 end'!J46</f>
        <v>3722.9500000000012</v>
      </c>
      <c r="E18" s="14">
        <f ca="1">'84 end'!J46</f>
        <v>15216.365999999996</v>
      </c>
      <c r="F18" s="5">
        <f ca="1">'168 end'!J46</f>
        <v>2659.8315999999995</v>
      </c>
      <c r="G18" s="14">
        <f ca="1">'336 end'!J46</f>
        <v>5447.4513999999999</v>
      </c>
      <c r="H18" s="5">
        <f ca="1">'672 end'!J46</f>
        <v>3401.0003999999999</v>
      </c>
      <c r="I18" s="5">
        <f ca="1">'1344 end'!J46</f>
        <v>6795.7007999999969</v>
      </c>
      <c r="J18" s="5">
        <f ca="1">'2688 end'!J46</f>
        <v>13679.054000000004</v>
      </c>
      <c r="L18" s="17" t="str">
        <f t="shared" ca="1" si="34"/>
        <v>non CUDA</v>
      </c>
      <c r="M18" s="18">
        <f t="shared" ca="1" si="3"/>
        <v>46.81616997273666</v>
      </c>
      <c r="N18" s="18">
        <f ca="1">E$20/E18</f>
        <v>23.41625063434989</v>
      </c>
      <c r="O18" s="18">
        <f t="shared" ca="1" si="36"/>
        <v>37.250688351849043</v>
      </c>
      <c r="P18" s="18">
        <f t="shared" ca="1" si="37"/>
        <v>35.237729702370544</v>
      </c>
      <c r="Q18" s="18">
        <f t="shared" ca="1" si="38"/>
        <v>24.703282598849448</v>
      </c>
      <c r="R18" s="18">
        <f t="shared" ca="1" si="39"/>
        <v>24.406645448545952</v>
      </c>
      <c r="S18" s="18">
        <f t="shared" ca="1" si="40"/>
        <v>2.1876227698201935</v>
      </c>
      <c r="U18" t="str">
        <f t="shared" ca="1" si="41"/>
        <v>non CUDA</v>
      </c>
      <c r="V18" s="5">
        <f t="shared" ca="1" si="42"/>
        <v>88.641666666666694</v>
      </c>
      <c r="W18" s="5">
        <f t="shared" ca="1" si="43"/>
        <v>181.14721428571426</v>
      </c>
      <c r="X18" s="5">
        <f t="shared" ca="1" si="44"/>
        <v>15.83233095238095</v>
      </c>
      <c r="Y18" s="5">
        <f t="shared" ca="1" si="45"/>
        <v>16.212652976190476</v>
      </c>
      <c r="Z18" s="5">
        <f t="shared" ca="1" si="46"/>
        <v>5.0610124999999995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non CUDA non hash</v>
      </c>
      <c r="D19" s="14">
        <f ca="1">'42 end'!J47</f>
        <v>3607.6645999999996</v>
      </c>
      <c r="E19" s="14">
        <f ca="1">'84 end'!J47</f>
        <v>7212.8334000000023</v>
      </c>
      <c r="F19" s="5">
        <f ca="1">'168 end'!J47</f>
        <v>3660.0802000000008</v>
      </c>
      <c r="G19" s="14">
        <f ca="1">'336 end'!J47</f>
        <v>7171.7256000000007</v>
      </c>
      <c r="H19" s="5">
        <f ca="1">'672 end'!J47</f>
        <v>89341.941999999981</v>
      </c>
      <c r="I19" s="5">
        <f ca="1">'1344 end'!J47</f>
        <v>172004.44</v>
      </c>
      <c r="J19" s="5">
        <f ca="1">'2688 end'!J47</f>
        <v>30291.396000000001</v>
      </c>
      <c r="L19" t="str">
        <f t="shared" ca="1" si="34"/>
        <v>non CUDA non hash</v>
      </c>
      <c r="M19" s="5">
        <f ca="1">D$21/D19</f>
        <v>46.030121536242589</v>
      </c>
      <c r="N19" s="5">
        <f t="shared" ref="N19:S19" ca="1" si="48">E$21/E19</f>
        <v>54.61421859542741</v>
      </c>
      <c r="O19" s="5">
        <f t="shared" ca="1" si="48"/>
        <v>25.736095618888346</v>
      </c>
      <c r="P19" s="5">
        <f t="shared" ca="1" si="48"/>
        <v>26.032169998249788</v>
      </c>
      <c r="Q19" s="5">
        <f t="shared" ca="1" si="48"/>
        <v>4.9453975379223365E-2</v>
      </c>
      <c r="R19" s="5">
        <f t="shared" ca="1" si="48"/>
        <v>4.6257288474646344E-2</v>
      </c>
      <c r="S19" s="5">
        <f t="shared" ca="1" si="48"/>
        <v>0.94147480030302977</v>
      </c>
      <c r="U19" t="str">
        <f t="shared" ca="1" si="41"/>
        <v>non CUDA non hash</v>
      </c>
      <c r="V19" s="5">
        <f t="shared" ca="1" si="42"/>
        <v>85.896776190476174</v>
      </c>
      <c r="W19" s="5">
        <f t="shared" ca="1" si="43"/>
        <v>85.867064285714306</v>
      </c>
      <c r="X19" s="5">
        <f t="shared" ca="1" si="44"/>
        <v>21.786191666666671</v>
      </c>
      <c r="Y19" s="5">
        <f t="shared" ca="1" si="45"/>
        <v>21.34442142857143</v>
      </c>
      <c r="Z19" s="5">
        <f t="shared" ca="1" si="46"/>
        <v>132.94931845238094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</v>
      </c>
      <c r="D20" s="14">
        <f ca="1">'42 end'!J48</f>
        <v>174294.26</v>
      </c>
      <c r="E20" s="7">
        <f ca="1">'84 end'!J48</f>
        <v>356310.24</v>
      </c>
      <c r="F20" s="5">
        <f ca="1">'168 end'!J48</f>
        <v>99080.55799999999</v>
      </c>
      <c r="G20" s="14">
        <f ca="1">'336 end'!J48</f>
        <v>191955.82</v>
      </c>
      <c r="H20" s="5">
        <f ca="1">'672 end'!J48</f>
        <v>84015.874000000011</v>
      </c>
      <c r="I20" s="5">
        <f ca="1">'1344 end'!J48</f>
        <v>165860.26</v>
      </c>
      <c r="J20" s="5">
        <f ca="1">'2688 end'!J48</f>
        <v>29924.610000000008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>
        <f t="shared" ref="S20" ca="1" si="54">J$20/J20</f>
        <v>1</v>
      </c>
      <c r="U20" t="str">
        <f t="shared" ca="1" si="41"/>
        <v>Classic ACO</v>
      </c>
      <c r="V20" s="5">
        <f t="shared" ca="1" si="42"/>
        <v>4149.8633333333337</v>
      </c>
      <c r="W20" s="5">
        <f t="shared" ca="1" si="43"/>
        <v>4241.7885714285712</v>
      </c>
      <c r="X20" s="5">
        <f t="shared" ca="1" si="44"/>
        <v>589.76522619047614</v>
      </c>
      <c r="Y20" s="5">
        <f t="shared" ca="1" si="45"/>
        <v>571.29708333333338</v>
      </c>
      <c r="Z20" s="5">
        <f t="shared" ca="1" si="46"/>
        <v>125.02362202380954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Classic ACO non hash</v>
      </c>
      <c r="D21" s="14">
        <f ca="1">'42 end'!J49</f>
        <v>166061.24</v>
      </c>
      <c r="E21" s="24">
        <f ca="1">'84 end'!J49</f>
        <v>393923.26</v>
      </c>
      <c r="F21" s="5">
        <f ca="1">'168 end'!J49</f>
        <v>94196.173999999999</v>
      </c>
      <c r="G21" s="14">
        <f ca="1">'336 end'!J49</f>
        <v>186695.58</v>
      </c>
      <c r="H21" s="5">
        <f ca="1">'672 end'!J49</f>
        <v>4418.3142000000007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3953.8390476190475</v>
      </c>
      <c r="W21" s="5">
        <f t="shared" ca="1" si="43"/>
        <v>4689.5626190476196</v>
      </c>
      <c r="X21" s="5">
        <f t="shared" ca="1" si="44"/>
        <v>560.69151190476191</v>
      </c>
      <c r="Y21" s="5">
        <f t="shared" ca="1" si="45"/>
        <v>555.64160714285708</v>
      </c>
      <c r="Z21" s="5">
        <f t="shared" ca="1" si="46"/>
        <v>6.5748723214285727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</v>
      </c>
      <c r="D22" s="14">
        <f ca="1">'42 end'!J50</f>
        <v>3746.0001999999995</v>
      </c>
      <c r="E22" s="14">
        <f ca="1">'84 end'!J50</f>
        <v>14931.81</v>
      </c>
      <c r="F22" s="5">
        <f ca="1">'168 end'!J50</f>
        <v>2738.7930000000006</v>
      </c>
      <c r="G22" s="14">
        <f ca="1">'336 end'!J50</f>
        <v>5594.9432000000006</v>
      </c>
      <c r="H22" s="5">
        <f ca="1">'672 end'!J50</f>
        <v>3905.2979999999993</v>
      </c>
      <c r="I22" s="5">
        <f ca="1">'1344 end'!J50</f>
        <v>6982.4823999999999</v>
      </c>
      <c r="J22" s="5">
        <f ca="1">'2688 end'!J50</f>
        <v>375535.38</v>
      </c>
      <c r="L22" t="str">
        <f t="shared" ca="1" si="34"/>
        <v>omp</v>
      </c>
      <c r="M22" s="5">
        <f t="shared" ca="1" si="3"/>
        <v>46.528096821778078</v>
      </c>
      <c r="N22" s="5">
        <f t="shared" ref="N22" ca="1" si="56">E$20/E22</f>
        <v>23.862494901823691</v>
      </c>
      <c r="O22" s="5">
        <f t="shared" ref="O22" ca="1" si="57">F$20/F22</f>
        <v>36.176723834185339</v>
      </c>
      <c r="P22" s="5">
        <f t="shared" ref="P22" ca="1" si="58">G$20/G22</f>
        <v>34.30880585168407</v>
      </c>
      <c r="Q22" s="5">
        <f t="shared" ref="Q22" ca="1" si="59">H$20/H22</f>
        <v>21.513306795025635</v>
      </c>
      <c r="R22" s="5">
        <f t="shared" ref="R22" ca="1" si="60">I$20/I22</f>
        <v>23.753766998395871</v>
      </c>
      <c r="S22" s="5">
        <f t="shared" ref="S22" ca="1" si="61">J$20/J22</f>
        <v>7.9685195040744256E-2</v>
      </c>
      <c r="U22" t="str">
        <f t="shared" ca="1" si="41"/>
        <v>omp</v>
      </c>
      <c r="V22" s="5">
        <f t="shared" ca="1" si="42"/>
        <v>89.190480952380938</v>
      </c>
      <c r="W22" s="5">
        <f t="shared" ca="1" si="43"/>
        <v>177.75964285714286</v>
      </c>
      <c r="X22" s="5">
        <f t="shared" ca="1" si="44"/>
        <v>16.302339285714289</v>
      </c>
      <c r="Y22" s="5">
        <f t="shared" ca="1" si="45"/>
        <v>16.651616666666669</v>
      </c>
      <c r="Z22" s="5">
        <f t="shared" ca="1" si="46"/>
        <v>5.8114553571428562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omp non hash</v>
      </c>
      <c r="D23" s="14">
        <f ca="1">'42 end'!J51</f>
        <v>3598.7272000000003</v>
      </c>
      <c r="E23" s="14">
        <f ca="1">'84 end'!J51</f>
        <v>14754.602000000003</v>
      </c>
      <c r="F23" s="5">
        <f ca="1">'168 end'!J51</f>
        <v>2578.6000000000004</v>
      </c>
      <c r="G23" s="14">
        <f ca="1">'336 end'!J51</f>
        <v>5341.2284000000009</v>
      </c>
      <c r="H23" s="5">
        <f ca="1">'672 end'!J51</f>
        <v>4574.8785999999991</v>
      </c>
      <c r="I23" s="5">
        <f ca="1">'1344 end'!J51</f>
        <v>7804.1913999999988</v>
      </c>
      <c r="J23" s="5">
        <f ca="1">'2688 end'!J51</f>
        <v>362579.26</v>
      </c>
      <c r="L23" t="str">
        <f t="shared" ca="1" si="34"/>
        <v>omp non hash</v>
      </c>
      <c r="M23" s="5">
        <f ca="1">D$21/D23</f>
        <v>46.144436844226476</v>
      </c>
      <c r="N23" s="5">
        <f t="shared" ref="N23:S23" ca="1" si="62">E$21/E23</f>
        <v>26.698331815388848</v>
      </c>
      <c r="O23" s="5">
        <f t="shared" ca="1" si="62"/>
        <v>36.52996742418366</v>
      </c>
      <c r="P23" s="5">
        <f t="shared" ca="1" si="62"/>
        <v>34.953678445954488</v>
      </c>
      <c r="Q23" s="5">
        <f t="shared" ca="1" si="62"/>
        <v>0.96577736510866141</v>
      </c>
      <c r="R23" s="5">
        <f t="shared" ca="1" si="62"/>
        <v>1.0195110027670515</v>
      </c>
      <c r="S23" s="5">
        <f t="shared" ca="1" si="62"/>
        <v>7.8654763650849738E-2</v>
      </c>
      <c r="U23" t="str">
        <f t="shared" ca="1" si="41"/>
        <v>omp non hash</v>
      </c>
      <c r="V23" s="5">
        <f t="shared" ca="1" si="42"/>
        <v>85.683980952380963</v>
      </c>
      <c r="W23" s="5">
        <f t="shared" ca="1" si="43"/>
        <v>175.65002380952384</v>
      </c>
      <c r="X23" s="5">
        <f t="shared" ca="1" si="44"/>
        <v>15.348809523809527</v>
      </c>
      <c r="Y23" s="5">
        <f t="shared" ca="1" si="45"/>
        <v>15.896513095238097</v>
      </c>
      <c r="Z23" s="5">
        <f t="shared" ca="1" si="46"/>
        <v>6.8078550595238081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 Time</v>
      </c>
      <c r="D24" s="14">
        <f ca="1">'42 end'!J52</f>
        <v>7955.8504000000012</v>
      </c>
      <c r="E24" s="14">
        <f ca="1">'84 end'!J52</f>
        <v>14747.845999999996</v>
      </c>
      <c r="F24" s="5">
        <f ca="1">'168 end'!J52</f>
        <v>2999.574000000001</v>
      </c>
      <c r="G24" s="14">
        <f ca="1">'336 end'!J52</f>
        <v>6464.3161999999984</v>
      </c>
      <c r="H24" s="5">
        <f ca="1">'672 end'!J52</f>
        <v>4501.5544000000018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34"/>
        <v>non CUDA transp Time</v>
      </c>
      <c r="M24" s="5">
        <f t="shared" ca="1" si="3"/>
        <v>21.907684438108589</v>
      </c>
      <c r="N24" s="5">
        <f t="shared" ref="N24:N25" ca="1" si="63">E$20/E24</f>
        <v>24.160154642244034</v>
      </c>
      <c r="O24" s="5">
        <f t="shared" ref="O24:O25" ca="1" si="64">F$20/F24</f>
        <v>33.031543145793357</v>
      </c>
      <c r="P24" s="5">
        <f t="shared" ref="P24:P25" ca="1" si="65">G$20/G24</f>
        <v>29.69468294264443</v>
      </c>
      <c r="Q24" s="5">
        <f t="shared" ref="Q24:Q25" ca="1" si="66">H$20/H24</f>
        <v>18.663747349137882</v>
      </c>
      <c r="R24" s="5">
        <f t="shared" ref="R24:R25" ca="1" si="67">I$20/I24</f>
        <v>19.803958550305701</v>
      </c>
      <c r="S24" s="5">
        <f t="shared" ref="S24:S25" ca="1" si="68">J$20/J24</f>
        <v>0.99162668461923753</v>
      </c>
      <c r="U24" t="str">
        <f t="shared" ca="1" si="41"/>
        <v>non CUDA transp Time</v>
      </c>
      <c r="V24" s="5">
        <f t="shared" ca="1" si="42"/>
        <v>189.42500952380956</v>
      </c>
      <c r="W24" s="5">
        <f t="shared" ca="1" si="43"/>
        <v>175.56959523809519</v>
      </c>
      <c r="X24" s="5">
        <f t="shared" ca="1" si="44"/>
        <v>17.854607142857148</v>
      </c>
      <c r="Y24" s="5">
        <f t="shared" ca="1" si="45"/>
        <v>19.239036309523804</v>
      </c>
      <c r="Z24" s="5">
        <f t="shared" ca="1" si="46"/>
        <v>6.6987416666666695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</v>
      </c>
      <c r="D25" s="14">
        <f ca="1">'42 end'!J53</f>
        <v>4868.4808000000003</v>
      </c>
      <c r="E25" s="14">
        <f ca="1">'84 end'!J53</f>
        <v>12351.573999999999</v>
      </c>
      <c r="F25" s="5">
        <f ca="1">'168 end'!J53</f>
        <v>3795.6890000000003</v>
      </c>
      <c r="G25" s="14">
        <f ca="1">'336 end'!J53</f>
        <v>7820.0686000000023</v>
      </c>
      <c r="H25" s="5">
        <f ca="1">'672 end'!J53</f>
        <v>4320.7520000000004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34"/>
        <v>non CUDA transp</v>
      </c>
      <c r="M25" s="5">
        <f t="shared" ca="1" si="3"/>
        <v>35.800543775380611</v>
      </c>
      <c r="N25" s="5">
        <f t="shared" ca="1" si="63"/>
        <v>28.847355001071122</v>
      </c>
      <c r="O25" s="5">
        <f t="shared" ca="1" si="64"/>
        <v>26.103444723737898</v>
      </c>
      <c r="P25" s="5">
        <f t="shared" ca="1" si="65"/>
        <v>24.546564719393889</v>
      </c>
      <c r="Q25" s="5">
        <f t="shared" ca="1" si="66"/>
        <v>19.444734157387419</v>
      </c>
      <c r="R25" s="5">
        <f t="shared" ca="1" si="67"/>
        <v>22.36851719620558</v>
      </c>
      <c r="S25" s="5">
        <f t="shared" ca="1" si="68"/>
        <v>1.0413158450771862</v>
      </c>
      <c r="U25" t="str">
        <f t="shared" ca="1" si="41"/>
        <v>non CUDA transp</v>
      </c>
      <c r="V25" s="5">
        <f t="shared" ca="1" si="42"/>
        <v>115.91620952380953</v>
      </c>
      <c r="W25" s="5">
        <f t="shared" ca="1" si="43"/>
        <v>147.04254761904761</v>
      </c>
      <c r="X25" s="5">
        <f t="shared" ca="1" si="44"/>
        <v>22.593386904761907</v>
      </c>
      <c r="Y25" s="5">
        <f t="shared" ca="1" si="45"/>
        <v>23.274013690476199</v>
      </c>
      <c r="Z25" s="5">
        <f t="shared" ca="1" si="46"/>
        <v>6.4296904761904772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4">
        <f ca="1">'42 end'!J54</f>
        <v>4110.3005999999987</v>
      </c>
      <c r="E26" s="14">
        <f ca="1">'84 end'!J54</f>
        <v>8800.3935999999994</v>
      </c>
      <c r="F26" s="5">
        <f ca="1">'168 end'!J54</f>
        <v>3532.6944000000008</v>
      </c>
      <c r="G26" s="14">
        <f ca="1">'336 end'!J54</f>
        <v>7472.5160000000024</v>
      </c>
      <c r="H26" s="5">
        <f ca="1">'672 end'!J54</f>
        <v>4551.8251999999993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40.401239753608301</v>
      </c>
      <c r="N26" s="5">
        <f t="shared" ref="N26:S26" ca="1" si="70">E$21/E26</f>
        <v>44.762004735788182</v>
      </c>
      <c r="O26" s="5">
        <f t="shared" ca="1" si="70"/>
        <v>26.664116205466282</v>
      </c>
      <c r="P26" s="5">
        <f t="shared" ca="1" si="70"/>
        <v>24.984299799424978</v>
      </c>
      <c r="Q26" s="5">
        <f t="shared" ca="1" si="70"/>
        <v>0.97066868912277238</v>
      </c>
      <c r="R26" s="5">
        <f t="shared" ca="1" si="70"/>
        <v>0.98354479603908929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97.864299999999972</v>
      </c>
      <c r="W26" s="5">
        <f t="shared" ref="W26:W52" ca="1" si="73">E26/E$2</f>
        <v>104.76659047619047</v>
      </c>
      <c r="X26" s="5">
        <f t="shared" ref="X26:X52" ca="1" si="74">F26/F$2</f>
        <v>21.027942857142861</v>
      </c>
      <c r="Y26" s="5">
        <f t="shared" ref="Y26:Y52" ca="1" si="75">G26/G$2</f>
        <v>22.23963095238096</v>
      </c>
      <c r="Z26" s="5">
        <f t="shared" ref="Z26:Z52" ca="1" si="76">H26/H$2</f>
        <v>6.773549404761904</v>
      </c>
      <c r="AA26" s="5">
        <f t="shared" ref="AA26:AA52" ca="1" si="77">I26/I$2</f>
        <v>6.0190287202380963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4">
        <f ca="1">'42 end'!J55</f>
        <v>5188.4135999999999</v>
      </c>
      <c r="E27" s="14">
        <f ca="1">'84 end'!J55</f>
        <v>7514.6348000000007</v>
      </c>
      <c r="F27" s="5">
        <f ca="1">'168 end'!J55</f>
        <v>3434.9710000000009</v>
      </c>
      <c r="G27" s="14">
        <f ca="1">'336 end'!J55</f>
        <v>6508.3029999999972</v>
      </c>
      <c r="H27" s="5">
        <f ca="1">'672 end'!J55</f>
        <v>4486.2880000000023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69"/>
        <v>non CUDA AVX Time</v>
      </c>
      <c r="M27" s="5">
        <f t="shared" ca="1" si="3"/>
        <v>33.592977244528079</v>
      </c>
      <c r="N27" s="5">
        <f ca="1">E$20/E27</f>
        <v>47.415509799624587</v>
      </c>
      <c r="O27" s="5">
        <f t="shared" ref="O27:O28" ca="1" si="79">F$20/F27</f>
        <v>28.844656330431892</v>
      </c>
      <c r="P27" s="5">
        <f t="shared" ref="P27:P28" ca="1" si="80">G$20/G27</f>
        <v>29.493989447018691</v>
      </c>
      <c r="Q27" s="5">
        <f t="shared" ref="Q27:Q28" ca="1" si="81">H$20/H27</f>
        <v>18.727258258943689</v>
      </c>
      <c r="R27" s="5">
        <f t="shared" ref="R27:R28" ca="1" si="82">I$20/I27</f>
        <v>20.569501714833486</v>
      </c>
      <c r="S27" s="5" t="e">
        <f t="shared" ref="S27:S28" ca="1" si="83">J$20/J27</f>
        <v>#DIV/0!</v>
      </c>
      <c r="U27" t="str">
        <f t="shared" ca="1" si="71"/>
        <v>non CUDA AVX Time</v>
      </c>
      <c r="V27" s="5">
        <f t="shared" ca="1" si="72"/>
        <v>123.53365714285714</v>
      </c>
      <c r="W27" s="5">
        <f t="shared" ca="1" si="73"/>
        <v>89.459938095238101</v>
      </c>
      <c r="X27" s="5">
        <f t="shared" ca="1" si="74"/>
        <v>20.446255952380959</v>
      </c>
      <c r="Y27" s="5">
        <f t="shared" ca="1" si="75"/>
        <v>19.369949404761897</v>
      </c>
      <c r="Z27" s="5">
        <f t="shared" ca="1" si="76"/>
        <v>6.6760238095238131</v>
      </c>
      <c r="AA27" s="5">
        <f t="shared" ca="1" si="77"/>
        <v>5.9995586309523814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4">
        <f ca="1">'42 end'!J56</f>
        <v>3641.1650000000004</v>
      </c>
      <c r="E28" s="14">
        <f ca="1">'84 end'!J56</f>
        <v>14918.548000000001</v>
      </c>
      <c r="F28" s="5">
        <f ca="1">'168 end'!J56</f>
        <v>2688.5577999999996</v>
      </c>
      <c r="G28" s="14">
        <f ca="1">'336 end'!J56</f>
        <v>5503.9758000000011</v>
      </c>
      <c r="H28" s="5">
        <f ca="1">'672 end'!J56</f>
        <v>3911.0134000000007</v>
      </c>
      <c r="I28" s="5">
        <f ca="1">'1344 end'!J56</f>
        <v>6914.4093999999996</v>
      </c>
      <c r="J28" s="5" t="e">
        <f ca="1">'2688 end'!J56</f>
        <v>#DIV/0!</v>
      </c>
      <c r="L28" s="17" t="str">
        <f t="shared" ca="1" si="69"/>
        <v>non CUDA AVX</v>
      </c>
      <c r="M28" s="18">
        <f t="shared" ca="1" si="3"/>
        <v>47.867718161632332</v>
      </c>
      <c r="N28" s="18">
        <f t="shared" ref="N27:N28" ca="1" si="84">E$20/E28</f>
        <v>23.88370771739984</v>
      </c>
      <c r="O28" s="18">
        <f t="shared" ca="1" si="79"/>
        <v>36.852679157576603</v>
      </c>
      <c r="P28" s="18">
        <f t="shared" ca="1" si="80"/>
        <v>34.875847382904546</v>
      </c>
      <c r="Q28" s="18">
        <f t="shared" ca="1" si="81"/>
        <v>21.481868100988862</v>
      </c>
      <c r="R28" s="18">
        <f t="shared" ca="1" si="82"/>
        <v>23.987625031286118</v>
      </c>
      <c r="S28" s="18" t="e">
        <f t="shared" ca="1" si="83"/>
        <v>#DIV/0!</v>
      </c>
      <c r="U28" t="str">
        <f t="shared" ca="1" si="71"/>
        <v>non CUDA AVX</v>
      </c>
      <c r="V28" s="5">
        <f t="shared" ca="1" si="72"/>
        <v>86.694404761904778</v>
      </c>
      <c r="W28" s="5">
        <f t="shared" ca="1" si="73"/>
        <v>177.6017619047619</v>
      </c>
      <c r="X28" s="5">
        <f t="shared" ca="1" si="74"/>
        <v>16.003320238095235</v>
      </c>
      <c r="Y28" s="5">
        <f t="shared" ca="1" si="75"/>
        <v>16.380880357142861</v>
      </c>
      <c r="Z28" s="5">
        <f t="shared" ca="1" si="76"/>
        <v>5.8199604166666674</v>
      </c>
      <c r="AA28" s="5">
        <f t="shared" ca="1" si="77"/>
        <v>5.1446498511904757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4">
        <f ca="1">'42 end'!J57</f>
        <v>3557.1375999999996</v>
      </c>
      <c r="E29" s="14">
        <f ca="1">'84 end'!J57</f>
        <v>7154.532799999999</v>
      </c>
      <c r="F29" s="5">
        <f ca="1">'168 end'!J57</f>
        <v>3678.7057999999997</v>
      </c>
      <c r="G29" s="14">
        <f ca="1">'336 end'!J57</f>
        <v>7224.7528000000011</v>
      </c>
      <c r="H29" s="5">
        <f ca="1">'672 end'!J57</f>
        <v>4111.9338000000007</v>
      </c>
      <c r="I29" s="5">
        <f ca="1">'1344 end'!J57</f>
        <v>7124.6485999999995</v>
      </c>
      <c r="J29" s="5" t="e">
        <f ca="1">'2688 end'!J57</f>
        <v>#DIV/0!</v>
      </c>
      <c r="L29" s="17" t="str">
        <f t="shared" ca="1" si="69"/>
        <v>non CUDA AVX non hash</v>
      </c>
      <c r="M29" s="18">
        <f ca="1">D$21/D29</f>
        <v>46.683951725679663</v>
      </c>
      <c r="N29" s="5">
        <f t="shared" ref="N29:S29" ca="1" si="85">E$21/E29</f>
        <v>55.059256979016162</v>
      </c>
      <c r="O29" s="5">
        <f t="shared" ca="1" si="85"/>
        <v>25.605791580288919</v>
      </c>
      <c r="P29" s="5">
        <f t="shared" ca="1" si="85"/>
        <v>25.841102826383203</v>
      </c>
      <c r="Q29" s="5">
        <f t="shared" ca="1" si="85"/>
        <v>1.0745100516939257</v>
      </c>
      <c r="R29" s="5">
        <f t="shared" ca="1" si="85"/>
        <v>1.1167510773794513</v>
      </c>
      <c r="S29" s="5" t="e">
        <f t="shared" ca="1" si="85"/>
        <v>#DIV/0!</v>
      </c>
      <c r="U29" t="str">
        <f t="shared" ca="1" si="71"/>
        <v>non CUDA AVX non hash</v>
      </c>
      <c r="V29" s="5">
        <f t="shared" ca="1" si="72"/>
        <v>84.693752380952375</v>
      </c>
      <c r="W29" s="5">
        <f t="shared" ca="1" si="73"/>
        <v>85.173009523809512</v>
      </c>
      <c r="X29" s="5">
        <f t="shared" ca="1" si="74"/>
        <v>21.89705833333333</v>
      </c>
      <c r="Y29" s="5">
        <f t="shared" ca="1" si="75"/>
        <v>21.50224047619048</v>
      </c>
      <c r="Z29" s="5">
        <f t="shared" ca="1" si="76"/>
        <v>6.1189491071428579</v>
      </c>
      <c r="AA29" s="5">
        <f t="shared" ca="1" si="77"/>
        <v>5.3010778273809525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4">
        <f ca="1">'42 end'!J58</f>
        <v>3609.473</v>
      </c>
      <c r="E30" s="14">
        <f ca="1">'84 end'!J58</f>
        <v>14843.23</v>
      </c>
      <c r="F30" s="5">
        <f ca="1">'168 end'!J58</f>
        <v>2694.9826000000003</v>
      </c>
      <c r="G30" s="14">
        <f ca="1">'336 end'!J58</f>
        <v>5374.6311999999998</v>
      </c>
      <c r="H30" s="5">
        <f ca="1">'672 end'!J58</f>
        <v>4536.5131999999985</v>
      </c>
      <c r="I30" s="5">
        <f ca="1">'1344 end'!J58</f>
        <v>8190.4874000000009</v>
      </c>
      <c r="J30" s="5" t="e">
        <f ca="1">'2688 end'!J58</f>
        <v>#DIV/0!</v>
      </c>
      <c r="L30" s="17" t="str">
        <f t="shared" ca="1" si="69"/>
        <v>non CUDA AVX_OMP Time</v>
      </c>
      <c r="M30" s="18">
        <f t="shared" ca="1" si="3"/>
        <v>48.288007695306213</v>
      </c>
      <c r="N30" s="5">
        <f t="shared" ref="N30:N31" ca="1" si="86">E$20/E30</f>
        <v>24.00489920320577</v>
      </c>
      <c r="O30" s="5">
        <f t="shared" ref="O30:O31" ca="1" si="87">F$20/F30</f>
        <v>36.764822897186789</v>
      </c>
      <c r="P30" s="5">
        <f t="shared" ref="P30:P31" ca="1" si="88">G$20/G30</f>
        <v>35.715161256087676</v>
      </c>
      <c r="Q30" s="5">
        <f t="shared" ref="Q30:Q31" ca="1" si="89">H$20/H30</f>
        <v>18.519922745953885</v>
      </c>
      <c r="R30" s="5">
        <f t="shared" ref="R30:R31" ca="1" si="90">I$20/I30</f>
        <v>20.250352866668226</v>
      </c>
      <c r="S30" s="5" t="e">
        <f t="shared" ref="S30:S31" ca="1" si="91">J$20/J30</f>
        <v>#DIV/0!</v>
      </c>
      <c r="U30" t="str">
        <f t="shared" ca="1" si="71"/>
        <v>non CUDA AVX_OMP Time</v>
      </c>
      <c r="V30" s="5">
        <f t="shared" ca="1" si="72"/>
        <v>85.939833333333326</v>
      </c>
      <c r="W30" s="5">
        <f t="shared" ca="1" si="73"/>
        <v>176.70511904761904</v>
      </c>
      <c r="X30" s="5">
        <f t="shared" ca="1" si="74"/>
        <v>16.041563095238097</v>
      </c>
      <c r="Y30" s="5">
        <f t="shared" ca="1" si="75"/>
        <v>15.99592619047619</v>
      </c>
      <c r="Z30" s="5">
        <f t="shared" ca="1" si="76"/>
        <v>6.7507636904761883</v>
      </c>
      <c r="AA30" s="5">
        <f t="shared" ca="1" si="77"/>
        <v>6.0941126488095243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4">
        <f ca="1">'42 end'!J59</f>
        <v>3719.2900000000013</v>
      </c>
      <c r="E31" s="14">
        <f ca="1">'84 end'!J59</f>
        <v>14826.707999999995</v>
      </c>
      <c r="F31" s="5">
        <f ca="1">'168 end'!J59</f>
        <v>2730.0869999999995</v>
      </c>
      <c r="G31" s="14">
        <f ca="1">'336 end'!J59</f>
        <v>5500.9687999999996</v>
      </c>
      <c r="H31" s="5">
        <f ca="1">'672 end'!J59</f>
        <v>4005.2699999999995</v>
      </c>
      <c r="I31" s="5">
        <f ca="1">'1344 end'!J59</f>
        <v>7106.7519999999986</v>
      </c>
      <c r="J31" s="5" t="e">
        <f ca="1">'2688 end'!J59</f>
        <v>#DIV/0!</v>
      </c>
      <c r="L31" s="17" t="str">
        <f t="shared" ca="1" si="69"/>
        <v>non CUDA AVX_OMP</v>
      </c>
      <c r="M31" s="18">
        <f ca="1">D$20/D31</f>
        <v>46.862239836097736</v>
      </c>
      <c r="N31" s="5">
        <f t="shared" ca="1" si="86"/>
        <v>24.031648832633657</v>
      </c>
      <c r="O31" s="5">
        <f t="shared" ca="1" si="87"/>
        <v>36.292088127594468</v>
      </c>
      <c r="P31" s="5">
        <f t="shared" ca="1" si="88"/>
        <v>34.894911601752774</v>
      </c>
      <c r="Q31" s="5">
        <f t="shared" ca="1" si="89"/>
        <v>20.976332182349758</v>
      </c>
      <c r="R31" s="5">
        <f t="shared" ca="1" si="90"/>
        <v>23.338405505074618</v>
      </c>
      <c r="S31" s="5" t="e">
        <f t="shared" ca="1" si="91"/>
        <v>#DIV/0!</v>
      </c>
      <c r="U31" t="str">
        <f t="shared" ca="1" si="71"/>
        <v>non CUDA AVX_OMP</v>
      </c>
      <c r="V31" s="5">
        <f t="shared" ca="1" si="72"/>
        <v>88.554523809523843</v>
      </c>
      <c r="W31" s="5">
        <f t="shared" ca="1" si="73"/>
        <v>176.50842857142851</v>
      </c>
      <c r="X31" s="5">
        <f t="shared" ca="1" si="74"/>
        <v>16.250517857142853</v>
      </c>
      <c r="Y31" s="5">
        <f t="shared" ca="1" si="75"/>
        <v>16.37193095238095</v>
      </c>
      <c r="Z31" s="5">
        <f t="shared" ca="1" si="76"/>
        <v>5.9602232142857137</v>
      </c>
      <c r="AA31" s="5">
        <f t="shared" ca="1" si="77"/>
        <v>5.2877619047619033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4">
        <f ca="1">'42 end'!J60</f>
        <v>3559.0463999999997</v>
      </c>
      <c r="E32" s="14">
        <f ca="1">'84 end'!J60</f>
        <v>14722.916000000003</v>
      </c>
      <c r="F32" s="5">
        <f ca="1">'168 end'!J60</f>
        <v>2599.5039999999995</v>
      </c>
      <c r="G32" s="14">
        <f ca="1">'336 end'!J60</f>
        <v>5318.6181999999999</v>
      </c>
      <c r="H32" s="5">
        <f ca="1">'672 end'!J60</f>
        <v>4651.2074000000002</v>
      </c>
      <c r="I32" s="5">
        <f ca="1">'1344 end'!J60</f>
        <v>7888.0690000000022</v>
      </c>
      <c r="J32" s="5" t="e">
        <f ca="1">'2688 end'!J60</f>
        <v>#DIV/0!</v>
      </c>
      <c r="L32" s="17" t="str">
        <f t="shared" ca="1" si="69"/>
        <v>non CUDA AVX_OMP non hash</v>
      </c>
      <c r="M32" s="18">
        <f ca="1">D$21/D32</f>
        <v>46.658914028207107</v>
      </c>
      <c r="N32" s="20">
        <f t="shared" ref="N32:S32" ca="1" si="92">E$21/E32</f>
        <v>26.755790768622191</v>
      </c>
      <c r="O32" s="20">
        <f t="shared" ca="1" si="92"/>
        <v>36.236210446300532</v>
      </c>
      <c r="P32" s="20">
        <f t="shared" ca="1" si="92"/>
        <v>35.102271488485485</v>
      </c>
      <c r="Q32" s="20">
        <f t="shared" ca="1" si="92"/>
        <v>0.94992844223631057</v>
      </c>
      <c r="R32" s="20">
        <f t="shared" ca="1" si="92"/>
        <v>1.0086700560048343</v>
      </c>
      <c r="S32" s="20" t="e">
        <f t="shared" ca="1" si="92"/>
        <v>#DIV/0!</v>
      </c>
      <c r="U32" t="str">
        <f t="shared" ca="1" si="71"/>
        <v>non CUDA AVX_OMP non hash</v>
      </c>
      <c r="V32" s="5">
        <f t="shared" ca="1" si="72"/>
        <v>84.739199999999997</v>
      </c>
      <c r="W32" s="5">
        <f t="shared" ca="1" si="73"/>
        <v>175.27280952380957</v>
      </c>
      <c r="X32" s="5">
        <f t="shared" ca="1" si="74"/>
        <v>15.473238095238091</v>
      </c>
      <c r="Y32" s="5">
        <f t="shared" ca="1" si="75"/>
        <v>15.829220833333332</v>
      </c>
      <c r="Z32" s="5">
        <f t="shared" ca="1" si="76"/>
        <v>6.921439583333334</v>
      </c>
      <c r="AA32" s="5">
        <f t="shared" ca="1" si="77"/>
        <v>5.8690989583333346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4">
        <f ca="1">'42 end'!J61</f>
        <v>9264.6175999999996</v>
      </c>
      <c r="E33" s="14">
        <f ca="1">'84 end'!J61</f>
        <v>19002.508000000002</v>
      </c>
      <c r="F33" s="5">
        <f ca="1">'168 end'!J61</f>
        <v>5782.666400000001</v>
      </c>
      <c r="G33" s="14">
        <f ca="1">'336 end'!J61</f>
        <v>11938.04</v>
      </c>
      <c r="H33" s="5">
        <f ca="1">'672 end'!J61</f>
        <v>4543.5115999999998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69"/>
        <v>CUDA ant add CPU_AVX Time</v>
      </c>
      <c r="M33" s="5">
        <f t="shared" ca="1" si="3"/>
        <v>18.812893043745273</v>
      </c>
      <c r="N33" s="5">
        <f t="shared" ref="N33:N35" ca="1" si="93">E$20/E33</f>
        <v>18.75069543451843</v>
      </c>
      <c r="O33" s="5">
        <f t="shared" ref="O33:O35" ca="1" si="94">F$20/F33</f>
        <v>17.134060854694987</v>
      </c>
      <c r="P33" s="5">
        <f t="shared" ref="P33:P35" ca="1" si="95">G$20/G33</f>
        <v>16.079341332413026</v>
      </c>
      <c r="Q33" s="5">
        <f t="shared" ref="Q33:Q35" ca="1" si="96">H$20/H33</f>
        <v>18.49139639040429</v>
      </c>
      <c r="R33" s="5">
        <f t="shared" ref="R33:R35" ca="1" si="97">I$20/I33</f>
        <v>19.713220514049532</v>
      </c>
      <c r="S33" s="5" t="e">
        <f t="shared" ref="S33:S35" ca="1" si="98">J$20/J33</f>
        <v>#DIV/0!</v>
      </c>
      <c r="U33" t="str">
        <f t="shared" ca="1" si="71"/>
        <v>CUDA ant add CPU_AVX Time</v>
      </c>
      <c r="V33" s="5">
        <f t="shared" ca="1" si="72"/>
        <v>220.58613333333332</v>
      </c>
      <c r="W33" s="5">
        <f t="shared" ca="1" si="73"/>
        <v>226.22033333333334</v>
      </c>
      <c r="X33" s="5">
        <f t="shared" ca="1" si="74"/>
        <v>34.420633333333342</v>
      </c>
      <c r="Y33" s="5">
        <f t="shared" ca="1" si="75"/>
        <v>35.529880952380957</v>
      </c>
      <c r="Z33" s="5">
        <f t="shared" ca="1" si="76"/>
        <v>6.761177976190476</v>
      </c>
      <c r="AA33" s="5">
        <f t="shared" ca="1" si="77"/>
        <v>6.2601608630952379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4">
        <f ca="1">'42 end'!J62</f>
        <v>7773.2328000000007</v>
      </c>
      <c r="E34" s="14">
        <f ca="1">'84 end'!J62</f>
        <v>14672.266000000001</v>
      </c>
      <c r="F34" s="5">
        <f ca="1">'168 end'!J62</f>
        <v>3058.0083999999997</v>
      </c>
      <c r="G34" s="14">
        <f ca="1">'336 end'!J62</f>
        <v>6510.4512000000022</v>
      </c>
      <c r="H34" s="5">
        <f ca="1">'672 end'!J62</f>
        <v>4349.8236000000015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69"/>
        <v>non CUDA transp_AVX Time</v>
      </c>
      <c r="M34" s="5">
        <f ca="1">D$20/D34</f>
        <v>22.422364604852692</v>
      </c>
      <c r="N34" s="5">
        <f t="shared" ca="1" si="93"/>
        <v>24.284608798668177</v>
      </c>
      <c r="O34" s="5">
        <f t="shared" ca="1" si="94"/>
        <v>32.400355080777409</v>
      </c>
      <c r="P34" s="5">
        <f t="shared" ca="1" si="95"/>
        <v>29.484257558062939</v>
      </c>
      <c r="Q34" s="5">
        <f t="shared" ca="1" si="96"/>
        <v>19.314777270508159</v>
      </c>
      <c r="R34" s="5">
        <f t="shared" ca="1" si="97"/>
        <v>22.000298023586836</v>
      </c>
      <c r="S34" s="5" t="e">
        <f t="shared" ca="1" si="98"/>
        <v>#DIV/0!</v>
      </c>
      <c r="U34" t="str">
        <f t="shared" ca="1" si="71"/>
        <v>non CUDA transp_AVX Time</v>
      </c>
      <c r="V34" s="5">
        <f t="shared" ca="1" si="72"/>
        <v>185.07697142857145</v>
      </c>
      <c r="W34" s="5">
        <f t="shared" ca="1" si="73"/>
        <v>174.66983333333334</v>
      </c>
      <c r="X34" s="5">
        <f t="shared" ca="1" si="74"/>
        <v>18.202430952380951</v>
      </c>
      <c r="Y34" s="5">
        <f t="shared" ca="1" si="75"/>
        <v>19.376342857142863</v>
      </c>
      <c r="Z34" s="5">
        <f t="shared" ca="1" si="76"/>
        <v>6.4729517857142884</v>
      </c>
      <c r="AA34" s="5">
        <f t="shared" ca="1" si="77"/>
        <v>5.6093754464285732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4">
        <f ca="1">'42 end'!J63</f>
        <v>4793.6175999999996</v>
      </c>
      <c r="E35" s="14">
        <f ca="1">'84 end'!J63</f>
        <v>12204.797999999995</v>
      </c>
      <c r="F35" s="5">
        <f ca="1">'168 end'!J63</f>
        <v>3840.8015999999998</v>
      </c>
      <c r="G35" s="14">
        <f ca="1">'336 end'!J63</f>
        <v>7834.1323999999977</v>
      </c>
      <c r="H35" s="5">
        <f ca="1">'672 end'!J63</f>
        <v>4658.8757999999998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69"/>
        <v>non CUDA transp_AVX</v>
      </c>
      <c r="M35" s="5">
        <f t="shared" ca="1" si="3"/>
        <v>36.359650381790992</v>
      </c>
      <c r="N35" s="5">
        <f t="shared" ca="1" si="93"/>
        <v>29.194275890514543</v>
      </c>
      <c r="O35" s="5">
        <f t="shared" ca="1" si="94"/>
        <v>25.79684355474128</v>
      </c>
      <c r="P35" s="5">
        <f t="shared" ca="1" si="95"/>
        <v>24.502498834459328</v>
      </c>
      <c r="Q35" s="5">
        <f t="shared" ca="1" si="96"/>
        <v>18.033507997787794</v>
      </c>
      <c r="R35" s="5">
        <f t="shared" ca="1" si="97"/>
        <v>21.062363317400585</v>
      </c>
      <c r="S35" s="5" t="e">
        <f t="shared" ca="1" si="98"/>
        <v>#DIV/0!</v>
      </c>
      <c r="U35" t="str">
        <f t="shared" ca="1" si="71"/>
        <v>non CUDA transp_AVX</v>
      </c>
      <c r="V35" s="5">
        <f t="shared" ca="1" si="72"/>
        <v>114.13375238095237</v>
      </c>
      <c r="W35" s="5">
        <f t="shared" ca="1" si="73"/>
        <v>145.29521428571422</v>
      </c>
      <c r="X35" s="5">
        <f t="shared" ca="1" si="74"/>
        <v>22.861914285714285</v>
      </c>
      <c r="Y35" s="5">
        <f t="shared" ca="1" si="75"/>
        <v>23.315870238095233</v>
      </c>
      <c r="Z35" s="5">
        <f t="shared" ca="1" si="76"/>
        <v>6.9328508928571422</v>
      </c>
      <c r="AA35" s="5">
        <f t="shared" ca="1" si="77"/>
        <v>5.859168303571427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4">
        <f ca="1">'42 end'!J64</f>
        <v>4135.9037999999991</v>
      </c>
      <c r="E36" s="14">
        <f ca="1">'84 end'!J64</f>
        <v>8705.5361999999986</v>
      </c>
      <c r="F36" s="5">
        <f ca="1">'168 end'!J64</f>
        <v>3579.3663999999994</v>
      </c>
      <c r="G36" s="14">
        <f ca="1">'336 end'!J64</f>
        <v>7612.8924000000043</v>
      </c>
      <c r="H36" s="5">
        <f ca="1">'672 end'!J64</f>
        <v>4567.8833999999979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69"/>
        <v>non CUDA transp_AVX non hash</v>
      </c>
      <c r="M36" s="5">
        <f ca="1">D$21/D36</f>
        <v>40.151136977605724</v>
      </c>
      <c r="N36" s="5">
        <f t="shared" ref="N36:S36" ca="1" si="99">E$21/E36</f>
        <v>45.249741193425862</v>
      </c>
      <c r="O36" s="5">
        <f t="shared" ca="1" si="99"/>
        <v>26.316438015398482</v>
      </c>
      <c r="P36" s="5">
        <f t="shared" ca="1" si="99"/>
        <v>24.523606822552736</v>
      </c>
      <c r="Q36" s="5">
        <f t="shared" ca="1" si="99"/>
        <v>0.96725634459058274</v>
      </c>
      <c r="R36" s="5">
        <f t="shared" ca="1" si="99"/>
        <v>0.93090931325249837</v>
      </c>
      <c r="S36" s="5" t="e">
        <f t="shared" ca="1" si="99"/>
        <v>#DIV/0!</v>
      </c>
      <c r="U36" t="str">
        <f t="shared" ca="1" si="71"/>
        <v>non CUDA transp_AVX non hash</v>
      </c>
      <c r="V36" s="5">
        <f t="shared" ca="1" si="72"/>
        <v>98.473899999999986</v>
      </c>
      <c r="W36" s="5">
        <f t="shared" ca="1" si="73"/>
        <v>103.6373357142857</v>
      </c>
      <c r="X36" s="5">
        <f t="shared" ca="1" si="74"/>
        <v>21.305752380952377</v>
      </c>
      <c r="Y36" s="5">
        <f t="shared" ca="1" si="75"/>
        <v>22.657417857142871</v>
      </c>
      <c r="Z36" s="5">
        <f t="shared" ca="1" si="76"/>
        <v>6.7974455357142824</v>
      </c>
      <c r="AA36" s="5">
        <f t="shared" ca="1" si="77"/>
        <v>6.3593566964285726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4">
        <f ca="1">'42 end'!J65</f>
        <v>7799.113800000001</v>
      </c>
      <c r="E37" s="14">
        <f ca="1">'84 end'!J65</f>
        <v>14656.306</v>
      </c>
      <c r="F37" s="5">
        <f ca="1">'168 end'!J65</f>
        <v>3031.7523999999999</v>
      </c>
      <c r="G37" s="14">
        <f ca="1">'336 end'!J65</f>
        <v>6489.1427999999987</v>
      </c>
      <c r="H37" s="5">
        <f ca="1">'672 end'!J65</f>
        <v>4349.4770000000017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69"/>
        <v>non CUDA transp_AVX_OMP Time</v>
      </c>
      <c r="M37" s="5">
        <f t="shared" ca="1" si="3"/>
        <v>22.347957020450192</v>
      </c>
      <c r="N37" s="5">
        <f t="shared" ref="N37:N38" ca="1" si="100">E$20/E37</f>
        <v>24.311053549236757</v>
      </c>
      <c r="O37" s="5">
        <f t="shared" ref="O37:O38" ca="1" si="101">F$20/F37</f>
        <v>32.680953101579135</v>
      </c>
      <c r="P37" s="5">
        <f t="shared" ref="P37:P38" ca="1" si="102">G$20/G37</f>
        <v>29.58107502272874</v>
      </c>
      <c r="Q37" s="5">
        <f t="shared" ref="Q37:Q38" ca="1" si="103">H$20/H37</f>
        <v>19.316316421491589</v>
      </c>
      <c r="R37" s="5">
        <f t="shared" ref="R37:R38" ca="1" si="104">I$20/I37</f>
        <v>20.940772779714671</v>
      </c>
      <c r="S37" s="5" t="e">
        <f t="shared" ref="S37:S38" ca="1" si="105">J$20/J37</f>
        <v>#DIV/0!</v>
      </c>
      <c r="U37" t="str">
        <f t="shared" ca="1" si="71"/>
        <v>non CUDA transp_AVX_OMP Time</v>
      </c>
      <c r="V37" s="5">
        <f t="shared" ca="1" si="72"/>
        <v>185.69318571428573</v>
      </c>
      <c r="W37" s="5">
        <f t="shared" ca="1" si="73"/>
        <v>174.47983333333335</v>
      </c>
      <c r="X37" s="5">
        <f t="shared" ca="1" si="74"/>
        <v>18.046145238095239</v>
      </c>
      <c r="Y37" s="5">
        <f t="shared" ca="1" si="75"/>
        <v>19.312924999999996</v>
      </c>
      <c r="Z37" s="5">
        <f t="shared" ca="1" si="76"/>
        <v>6.4724360119047644</v>
      </c>
      <c r="AA37" s="5">
        <f t="shared" ca="1" si="77"/>
        <v>5.8931889880952406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4">
        <f ca="1">'42 end'!J66</f>
        <v>4799.1270000000004</v>
      </c>
      <c r="E38" s="14">
        <f ca="1">'84 end'!J66</f>
        <v>12200.862000000001</v>
      </c>
      <c r="F38" s="5">
        <f ca="1">'168 end'!J66</f>
        <v>3815.5712000000003</v>
      </c>
      <c r="G38" s="14">
        <f ca="1">'336 end'!J66</f>
        <v>7844.0680000000002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69"/>
        <v>non CUDA transp_AVX_OMP</v>
      </c>
      <c r="M38" s="5">
        <f t="shared" ca="1" si="3"/>
        <v>36.317909486454518</v>
      </c>
      <c r="N38" s="5">
        <f t="shared" ca="1" si="100"/>
        <v>29.203693968508123</v>
      </c>
      <c r="O38" s="5">
        <f t="shared" ca="1" si="101"/>
        <v>25.967424746260789</v>
      </c>
      <c r="P38" s="5">
        <f t="shared" ca="1" si="102"/>
        <v>24.471463021483242</v>
      </c>
      <c r="Q38" s="5" t="e">
        <f t="shared" ca="1" si="103"/>
        <v>#DIV/0!</v>
      </c>
      <c r="R38" s="5" t="e">
        <f t="shared" ca="1" si="104"/>
        <v>#DIV/0!</v>
      </c>
      <c r="S38" s="5" t="e">
        <f t="shared" ca="1" si="105"/>
        <v>#DIV/0!</v>
      </c>
      <c r="U38" t="str">
        <f t="shared" ca="1" si="71"/>
        <v>non CUDA transp_AVX_OMP</v>
      </c>
      <c r="V38" s="5">
        <f t="shared" ca="1" si="72"/>
        <v>114.26492857142858</v>
      </c>
      <c r="W38" s="5">
        <f t="shared" ca="1" si="73"/>
        <v>145.24835714285715</v>
      </c>
      <c r="X38" s="5">
        <f t="shared" ca="1" si="74"/>
        <v>22.711733333333335</v>
      </c>
      <c r="Y38" s="5">
        <f t="shared" ca="1" si="75"/>
        <v>23.345440476190475</v>
      </c>
      <c r="Z38" s="5" t="e">
        <f t="shared" ca="1" si="76"/>
        <v>#DIV/0!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4">
        <f ca="1">'42 end'!J67</f>
        <v>4138.4384</v>
      </c>
      <c r="E39" s="14">
        <f ca="1">'84 end'!J67</f>
        <v>8690.1152000000002</v>
      </c>
      <c r="F39" s="5">
        <f ca="1">'168 end'!J67</f>
        <v>3569.4023999999995</v>
      </c>
      <c r="G39" s="14">
        <f ca="1">'336 end'!J67</f>
        <v>7588.5083999999961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 t="str">
        <f t="shared" ca="1" si="69"/>
        <v>non CUDA transp_AVX_OMP non hash</v>
      </c>
      <c r="M39" s="5">
        <f ca="1">D$21/D39</f>
        <v>40.126546283738328</v>
      </c>
      <c r="N39" s="5">
        <f t="shared" ref="N39:S39" ca="1" si="106">E$21/E39</f>
        <v>45.330038892925145</v>
      </c>
      <c r="O39" s="5">
        <f t="shared" ca="1" si="106"/>
        <v>26.389900449442184</v>
      </c>
      <c r="P39" s="5">
        <f t="shared" ca="1" si="106"/>
        <v>24.602408030542612</v>
      </c>
      <c r="Q39" s="5" t="e">
        <f t="shared" ca="1" si="106"/>
        <v>#DIV/0!</v>
      </c>
      <c r="R39" s="5" t="e">
        <f t="shared" ca="1" si="106"/>
        <v>#DIV/0!</v>
      </c>
      <c r="S39" s="5" t="e">
        <f t="shared" ca="1" si="106"/>
        <v>#DIV/0!</v>
      </c>
      <c r="U39" t="str">
        <f t="shared" ca="1" si="71"/>
        <v>non CUDA transp_AVX_OMP non hash</v>
      </c>
      <c r="V39" s="5">
        <f t="shared" ca="1" si="72"/>
        <v>98.534247619047619</v>
      </c>
      <c r="W39" s="5">
        <f t="shared" ca="1" si="73"/>
        <v>103.45375238095238</v>
      </c>
      <c r="X39" s="5">
        <f t="shared" ca="1" si="74"/>
        <v>21.246442857142853</v>
      </c>
      <c r="Y39" s="5">
        <f t="shared" ca="1" si="75"/>
        <v>22.584846428571417</v>
      </c>
      <c r="Z39" s="5" t="e">
        <f t="shared" ca="1" si="76"/>
        <v>#DIV/0!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add CPU_AVX_transp Time</v>
      </c>
      <c r="D40" s="14">
        <f ca="1">'42 end'!J68</f>
        <v>10622.201999999999</v>
      </c>
      <c r="E40" s="14">
        <f ca="1">'84 end'!J68</f>
        <v>21222.023999999998</v>
      </c>
      <c r="F40" s="5">
        <f ca="1">'168 end'!J68</f>
        <v>6608.6750000000002</v>
      </c>
      <c r="G40" s="14">
        <f ca="1">'336 end'!J68</f>
        <v>13745.712000000001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 t="str">
        <f t="shared" ca="1" si="69"/>
        <v>CUDA ant add CPU_AVX_transp Time</v>
      </c>
      <c r="M40" s="5">
        <f t="shared" ca="1" si="3"/>
        <v>16.408486677244515</v>
      </c>
      <c r="N40" s="5">
        <f t="shared" ref="N40" ca="1" si="107">E$20/E40</f>
        <v>16.789644569245613</v>
      </c>
      <c r="O40" s="5">
        <f t="shared" ref="O40" ca="1" si="108">F$20/F40</f>
        <v>14.99249970682474</v>
      </c>
      <c r="P40" s="5">
        <f t="shared" ref="P40" ca="1" si="109">G$20/G40</f>
        <v>13.964778252301517</v>
      </c>
      <c r="Q40" s="5" t="e">
        <f t="shared" ref="Q40" ca="1" si="110">H$20/H40</f>
        <v>#DIV/0!</v>
      </c>
      <c r="R40" s="5" t="e">
        <f t="shared" ref="R40" ca="1" si="111">I$20/I40</f>
        <v>#DIV/0!</v>
      </c>
      <c r="S40" s="5" t="e">
        <f t="shared" ref="S40" ca="1" si="112">J$20/J40</f>
        <v>#DIV/0!</v>
      </c>
      <c r="U40" t="str">
        <f t="shared" ca="1" si="71"/>
        <v>CUDA ant add CPU_AVX_transp Time</v>
      </c>
      <c r="V40" s="5">
        <f t="shared" ca="1" si="72"/>
        <v>252.90957142857141</v>
      </c>
      <c r="W40" s="5">
        <f t="shared" ca="1" si="73"/>
        <v>252.64314285714283</v>
      </c>
      <c r="X40" s="5">
        <f t="shared" ca="1" si="74"/>
        <v>39.337351190476191</v>
      </c>
      <c r="Y40" s="5">
        <f t="shared" ca="1" si="75"/>
        <v>40.909857142857149</v>
      </c>
      <c r="Z40" s="5" t="e">
        <f t="shared" ca="1" si="76"/>
        <v>#DIV/0!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>
        <f ca="1">OFFSET('84p stat'!$A$1,A41*20,0)</f>
        <v>0</v>
      </c>
      <c r="D41" s="14" t="e">
        <f ca="1">'42 end'!J69</f>
        <v>#DIV/0!</v>
      </c>
      <c r="E41" s="14" t="e">
        <f ca="1">'84 end'!J69</f>
        <v>#DIV/0!</v>
      </c>
      <c r="F41" s="5" t="e">
        <f ca="1">'168 end'!J69</f>
        <v>#DIV/0!</v>
      </c>
      <c r="G41" s="14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9"/>
        <v>0</v>
      </c>
      <c r="M41" s="5" t="e">
        <f t="shared" ca="1" si="3"/>
        <v>#DIV/0!</v>
      </c>
      <c r="N41" s="5" t="e">
        <f t="shared" ref="N41:N52" ca="1" si="113">E$20/E41</f>
        <v>#DIV/0!</v>
      </c>
      <c r="O41" s="5" t="e">
        <f t="shared" ref="O41:O52" ca="1" si="114">F$20/F41</f>
        <v>#DIV/0!</v>
      </c>
      <c r="P41" s="5" t="e">
        <f t="shared" ref="P41:P52" ca="1" si="115">G$20/G41</f>
        <v>#DIV/0!</v>
      </c>
      <c r="Q41" s="5" t="e">
        <f t="shared" ref="Q41:Q52" ca="1" si="116">H$20/H41</f>
        <v>#DIV/0!</v>
      </c>
      <c r="R41" s="5" t="e">
        <f t="shared" ref="R41:R52" ca="1" si="117">I$20/I41</f>
        <v>#DIV/0!</v>
      </c>
      <c r="S41" s="5" t="e">
        <f t="shared" ref="S41:S52" ca="1" si="118">J$20/J41</f>
        <v>#DIV/0!</v>
      </c>
      <c r="U41">
        <f t="shared" ca="1" si="71"/>
        <v>0</v>
      </c>
      <c r="V41" s="5" t="e">
        <f t="shared" ca="1" si="72"/>
        <v>#DIV/0!</v>
      </c>
      <c r="W41" s="5" t="e">
        <f t="shared" ca="1" si="73"/>
        <v>#DIV/0!</v>
      </c>
      <c r="X41" s="5" t="e">
        <f t="shared" ca="1" si="74"/>
        <v>#DIV/0!</v>
      </c>
      <c r="Y41" s="5" t="e">
        <f t="shared" ca="1" si="75"/>
        <v>#DIV/0!</v>
      </c>
      <c r="Z41" s="5" t="e">
        <f t="shared" ca="1" si="76"/>
        <v>#DIV/0!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>
        <f ca="1">OFFSET('84p stat'!$A$1,A42*20,0)</f>
        <v>0</v>
      </c>
      <c r="D42" s="14" t="e">
        <f ca="1">'42 end'!J70</f>
        <v>#DIV/0!</v>
      </c>
      <c r="E42" s="14" t="e">
        <f ca="1">'84 end'!J70</f>
        <v>#DIV/0!</v>
      </c>
      <c r="F42" s="5" t="e">
        <f ca="1">'168 end'!J70</f>
        <v>#DIV/0!</v>
      </c>
      <c r="G42" s="14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9"/>
        <v>0</v>
      </c>
      <c r="M42" s="5" t="e">
        <f t="shared" ca="1" si="3"/>
        <v>#DIV/0!</v>
      </c>
      <c r="N42" s="5" t="e">
        <f t="shared" ca="1" si="113"/>
        <v>#DIV/0!</v>
      </c>
      <c r="O42" s="5" t="e">
        <f t="shared" ca="1" si="114"/>
        <v>#DIV/0!</v>
      </c>
      <c r="P42" s="5" t="e">
        <f t="shared" ca="1" si="115"/>
        <v>#DIV/0!</v>
      </c>
      <c r="Q42" s="5" t="e">
        <f t="shared" ca="1" si="116"/>
        <v>#DIV/0!</v>
      </c>
      <c r="R42" s="5" t="e">
        <f t="shared" ca="1" si="117"/>
        <v>#DIV/0!</v>
      </c>
      <c r="S42" s="5" t="e">
        <f t="shared" ca="1" si="118"/>
        <v>#DIV/0!</v>
      </c>
      <c r="U42">
        <f t="shared" ca="1" si="71"/>
        <v>0</v>
      </c>
      <c r="V42" s="5" t="e">
        <f t="shared" ca="1" si="72"/>
        <v>#DIV/0!</v>
      </c>
      <c r="W42" s="5" t="e">
        <f t="shared" ca="1" si="73"/>
        <v>#DIV/0!</v>
      </c>
      <c r="X42" s="5" t="e">
        <f t="shared" ca="1" si="74"/>
        <v>#DIV/0!</v>
      </c>
      <c r="Y42" s="5" t="e">
        <f t="shared" ca="1" si="75"/>
        <v>#DIV/0!</v>
      </c>
      <c r="Z42" s="5" t="e">
        <f t="shared" ca="1" si="76"/>
        <v>#DIV/0!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>
        <f ca="1">OFFSET('84p stat'!$A$1,A43*20,0)</f>
        <v>0</v>
      </c>
      <c r="D43" s="14" t="e">
        <f ca="1">'42 end'!J71</f>
        <v>#DIV/0!</v>
      </c>
      <c r="E43" s="14" t="e">
        <f ca="1">'84 end'!J71</f>
        <v>#DIV/0!</v>
      </c>
      <c r="F43" s="5" t="e">
        <f ca="1">'168 end'!J71</f>
        <v>#DIV/0!</v>
      </c>
      <c r="G43" s="14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9"/>
        <v>0</v>
      </c>
      <c r="M43" s="5" t="e">
        <f t="shared" ca="1" si="3"/>
        <v>#DIV/0!</v>
      </c>
      <c r="N43" s="5" t="e">
        <f t="shared" ca="1" si="113"/>
        <v>#DIV/0!</v>
      </c>
      <c r="O43" s="5" t="e">
        <f t="shared" ca="1" si="114"/>
        <v>#DIV/0!</v>
      </c>
      <c r="P43" s="5" t="e">
        <f t="shared" ca="1" si="115"/>
        <v>#DIV/0!</v>
      </c>
      <c r="Q43" s="5" t="e">
        <f t="shared" ca="1" si="116"/>
        <v>#DIV/0!</v>
      </c>
      <c r="R43" s="5" t="e">
        <f t="shared" ca="1" si="117"/>
        <v>#DIV/0!</v>
      </c>
      <c r="S43" s="5" t="e">
        <f t="shared" ca="1" si="118"/>
        <v>#DIV/0!</v>
      </c>
      <c r="U43">
        <f t="shared" ca="1" si="71"/>
        <v>0</v>
      </c>
      <c r="V43" s="5" t="e">
        <f t="shared" ca="1" si="72"/>
        <v>#DIV/0!</v>
      </c>
      <c r="W43" s="5" t="e">
        <f t="shared" ca="1" si="73"/>
        <v>#DIV/0!</v>
      </c>
      <c r="X43" s="5" t="e">
        <f t="shared" ca="1" si="74"/>
        <v>#DIV/0!</v>
      </c>
      <c r="Y43" s="5" t="e">
        <f t="shared" ca="1" si="75"/>
        <v>#DIV/0!</v>
      </c>
      <c r="Z43" s="5" t="e">
        <f t="shared" ca="1" si="76"/>
        <v>#DIV/0!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>
        <f ca="1">OFFSET('84p stat'!$A$1,A44*20,0)</f>
        <v>0</v>
      </c>
      <c r="D44" s="14" t="e">
        <f ca="1">'42 end'!J72</f>
        <v>#DIV/0!</v>
      </c>
      <c r="E44" s="14" t="e">
        <f ca="1">'84 end'!J72</f>
        <v>#DIV/0!</v>
      </c>
      <c r="F44" s="5" t="e">
        <f ca="1">'168 end'!J72</f>
        <v>#DIV/0!</v>
      </c>
      <c r="G44" s="14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9"/>
        <v>0</v>
      </c>
      <c r="M44" s="5" t="e">
        <f t="shared" ca="1" si="3"/>
        <v>#DIV/0!</v>
      </c>
      <c r="N44" s="5" t="e">
        <f t="shared" ca="1" si="113"/>
        <v>#DIV/0!</v>
      </c>
      <c r="O44" s="5" t="e">
        <f t="shared" ca="1" si="114"/>
        <v>#DIV/0!</v>
      </c>
      <c r="P44" s="5" t="e">
        <f t="shared" ca="1" si="115"/>
        <v>#DIV/0!</v>
      </c>
      <c r="Q44" s="5" t="e">
        <f t="shared" ca="1" si="116"/>
        <v>#DIV/0!</v>
      </c>
      <c r="R44" s="5" t="e">
        <f t="shared" ca="1" si="117"/>
        <v>#DIV/0!</v>
      </c>
      <c r="S44" s="5" t="e">
        <f t="shared" ca="1" si="118"/>
        <v>#DIV/0!</v>
      </c>
      <c r="U44">
        <f t="shared" ca="1" si="71"/>
        <v>0</v>
      </c>
      <c r="V44" s="5" t="e">
        <f t="shared" ca="1" si="72"/>
        <v>#DIV/0!</v>
      </c>
      <c r="W44" s="5" t="e">
        <f t="shared" ca="1" si="73"/>
        <v>#DIV/0!</v>
      </c>
      <c r="X44" s="5" t="e">
        <f t="shared" ca="1" si="74"/>
        <v>#DIV/0!</v>
      </c>
      <c r="Y44" s="5" t="e">
        <f t="shared" ca="1" si="75"/>
        <v>#DIV/0!</v>
      </c>
      <c r="Z44" s="5" t="e">
        <f t="shared" ca="1" si="76"/>
        <v>#DIV/0!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>
        <f ca="1">OFFSET('84p stat'!$A$1,A45*20,0)</f>
        <v>0</v>
      </c>
      <c r="D45" s="14" t="e">
        <f ca="1">'42 end'!J73</f>
        <v>#DIV/0!</v>
      </c>
      <c r="E45" s="14" t="e">
        <f ca="1">'84 end'!J73</f>
        <v>#DIV/0!</v>
      </c>
      <c r="F45" s="5" t="e">
        <f ca="1">'168 end'!J73</f>
        <v>#DIV/0!</v>
      </c>
      <c r="G45" s="14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9"/>
        <v>0</v>
      </c>
      <c r="M45" s="5" t="e">
        <f t="shared" ca="1" si="3"/>
        <v>#DIV/0!</v>
      </c>
      <c r="N45" s="5" t="e">
        <f t="shared" ca="1" si="113"/>
        <v>#DIV/0!</v>
      </c>
      <c r="O45" s="5" t="e">
        <f t="shared" ca="1" si="114"/>
        <v>#DIV/0!</v>
      </c>
      <c r="P45" s="5" t="e">
        <f t="shared" ca="1" si="115"/>
        <v>#DIV/0!</v>
      </c>
      <c r="Q45" s="5" t="e">
        <f t="shared" ca="1" si="116"/>
        <v>#DIV/0!</v>
      </c>
      <c r="R45" s="5" t="e">
        <f t="shared" ca="1" si="117"/>
        <v>#DIV/0!</v>
      </c>
      <c r="S45" s="5" t="e">
        <f t="shared" ca="1" si="118"/>
        <v>#DIV/0!</v>
      </c>
      <c r="U45">
        <f t="shared" ca="1" si="71"/>
        <v>0</v>
      </c>
      <c r="V45" s="5" t="e">
        <f t="shared" ca="1" si="72"/>
        <v>#DIV/0!</v>
      </c>
      <c r="W45" s="5" t="e">
        <f t="shared" ca="1" si="73"/>
        <v>#DIV/0!</v>
      </c>
      <c r="X45" s="5" t="e">
        <f t="shared" ca="1" si="74"/>
        <v>#DIV/0!</v>
      </c>
      <c r="Y45" s="5" t="e">
        <f t="shared" ca="1" si="75"/>
        <v>#DIV/0!</v>
      </c>
      <c r="Z45" s="5" t="e">
        <f t="shared" ca="1" si="76"/>
        <v>#DIV/0!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>
        <f ca="1">OFFSET('84p stat'!$A$1,A46*20,0)</f>
        <v>0</v>
      </c>
      <c r="D46" s="14" t="e">
        <f ca="1">'42 end'!J74</f>
        <v>#DIV/0!</v>
      </c>
      <c r="E46" s="14" t="e">
        <f ca="1">'84 end'!J74</f>
        <v>#DIV/0!</v>
      </c>
      <c r="F46" s="5" t="e">
        <f ca="1">'168 end'!J74</f>
        <v>#DIV/0!</v>
      </c>
      <c r="G46" s="14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9"/>
        <v>0</v>
      </c>
      <c r="M46" s="5" t="e">
        <f t="shared" ca="1" si="3"/>
        <v>#DIV/0!</v>
      </c>
      <c r="N46" s="5" t="e">
        <f t="shared" ca="1" si="113"/>
        <v>#DIV/0!</v>
      </c>
      <c r="O46" s="5" t="e">
        <f t="shared" ca="1" si="114"/>
        <v>#DIV/0!</v>
      </c>
      <c r="P46" s="5" t="e">
        <f t="shared" ca="1" si="115"/>
        <v>#DIV/0!</v>
      </c>
      <c r="Q46" s="5" t="e">
        <f t="shared" ca="1" si="116"/>
        <v>#DIV/0!</v>
      </c>
      <c r="R46" s="5" t="e">
        <f t="shared" ca="1" si="117"/>
        <v>#DIV/0!</v>
      </c>
      <c r="S46" s="5" t="e">
        <f t="shared" ca="1" si="118"/>
        <v>#DIV/0!</v>
      </c>
      <c r="U46">
        <f t="shared" ca="1" si="71"/>
        <v>0</v>
      </c>
      <c r="V46" s="5" t="e">
        <f t="shared" ca="1" si="72"/>
        <v>#DIV/0!</v>
      </c>
      <c r="W46" s="5" t="e">
        <f t="shared" ca="1" si="73"/>
        <v>#DIV/0!</v>
      </c>
      <c r="X46" s="5" t="e">
        <f t="shared" ca="1" si="74"/>
        <v>#DIV/0!</v>
      </c>
      <c r="Y46" s="5" t="e">
        <f t="shared" ca="1" si="75"/>
        <v>#DIV/0!</v>
      </c>
      <c r="Z46" s="5" t="e">
        <f t="shared" ca="1" si="76"/>
        <v>#DIV/0!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>
        <f ca="1">OFFSET('84p stat'!$A$1,A47*20,0)</f>
        <v>0</v>
      </c>
      <c r="D47" s="14" t="e">
        <f ca="1">'42 end'!J75</f>
        <v>#DIV/0!</v>
      </c>
      <c r="E47" s="14" t="e">
        <f ca="1">'84 end'!J75</f>
        <v>#DIV/0!</v>
      </c>
      <c r="F47" s="5" t="e">
        <f ca="1">'168 end'!J75</f>
        <v>#DIV/0!</v>
      </c>
      <c r="G47" s="14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9"/>
        <v>0</v>
      </c>
      <c r="M47" s="5" t="e">
        <f t="shared" ca="1" si="3"/>
        <v>#DIV/0!</v>
      </c>
      <c r="N47" s="5" t="e">
        <f t="shared" ca="1" si="113"/>
        <v>#DIV/0!</v>
      </c>
      <c r="O47" s="5" t="e">
        <f t="shared" ca="1" si="114"/>
        <v>#DIV/0!</v>
      </c>
      <c r="P47" s="5" t="e">
        <f t="shared" ca="1" si="115"/>
        <v>#DIV/0!</v>
      </c>
      <c r="Q47" s="5" t="e">
        <f t="shared" ca="1" si="116"/>
        <v>#DIV/0!</v>
      </c>
      <c r="R47" s="5" t="e">
        <f t="shared" ca="1" si="117"/>
        <v>#DIV/0!</v>
      </c>
      <c r="S47" s="5" t="e">
        <f t="shared" ca="1" si="118"/>
        <v>#DIV/0!</v>
      </c>
      <c r="U47">
        <f t="shared" ca="1" si="71"/>
        <v>0</v>
      </c>
      <c r="V47" s="5" t="e">
        <f t="shared" ca="1" si="72"/>
        <v>#DIV/0!</v>
      </c>
      <c r="W47" s="5" t="e">
        <f t="shared" ca="1" si="73"/>
        <v>#DIV/0!</v>
      </c>
      <c r="X47" s="5" t="e">
        <f t="shared" ca="1" si="74"/>
        <v>#DIV/0!</v>
      </c>
      <c r="Y47" s="5" t="e">
        <f t="shared" ca="1" si="75"/>
        <v>#DIV/0!</v>
      </c>
      <c r="Z47" s="5" t="e">
        <f t="shared" ca="1" si="76"/>
        <v>#DIV/0!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>
        <f ca="1">OFFSET('84p stat'!$A$1,A48*20,0)</f>
        <v>0</v>
      </c>
      <c r="D48" s="14" t="e">
        <f ca="1">'42 end'!J76</f>
        <v>#DIV/0!</v>
      </c>
      <c r="E48" s="14" t="e">
        <f ca="1">'84 end'!J76</f>
        <v>#DIV/0!</v>
      </c>
      <c r="F48" s="5" t="e">
        <f ca="1">'168 end'!J76</f>
        <v>#DIV/0!</v>
      </c>
      <c r="G48" s="14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9"/>
        <v>0</v>
      </c>
      <c r="M48" s="5" t="e">
        <f t="shared" ca="1" si="3"/>
        <v>#DIV/0!</v>
      </c>
      <c r="N48" s="5" t="e">
        <f t="shared" ca="1" si="113"/>
        <v>#DIV/0!</v>
      </c>
      <c r="O48" s="5" t="e">
        <f t="shared" ca="1" si="114"/>
        <v>#DIV/0!</v>
      </c>
      <c r="P48" s="5" t="e">
        <f t="shared" ca="1" si="115"/>
        <v>#DIV/0!</v>
      </c>
      <c r="Q48" s="5" t="e">
        <f t="shared" ca="1" si="116"/>
        <v>#DIV/0!</v>
      </c>
      <c r="R48" s="5" t="e">
        <f t="shared" ca="1" si="117"/>
        <v>#DIV/0!</v>
      </c>
      <c r="S48" s="5" t="e">
        <f t="shared" ca="1" si="118"/>
        <v>#DIV/0!</v>
      </c>
      <c r="U48">
        <f t="shared" ca="1" si="71"/>
        <v>0</v>
      </c>
      <c r="V48" s="5" t="e">
        <f t="shared" ca="1" si="72"/>
        <v>#DIV/0!</v>
      </c>
      <c r="W48" s="5" t="e">
        <f t="shared" ca="1" si="73"/>
        <v>#DIV/0!</v>
      </c>
      <c r="X48" s="5" t="e">
        <f t="shared" ca="1" si="74"/>
        <v>#DIV/0!</v>
      </c>
      <c r="Y48" s="5" t="e">
        <f t="shared" ca="1" si="75"/>
        <v>#DIV/0!</v>
      </c>
      <c r="Z48" s="5" t="e">
        <f t="shared" ca="1" si="76"/>
        <v>#DIV/0!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>
        <f ca="1">OFFSET('84p stat'!$A$1,A49*20,0)</f>
        <v>0</v>
      </c>
      <c r="D49" s="14">
        <f ca="1">'42 end'!J77</f>
        <v>0</v>
      </c>
      <c r="E49" s="14">
        <f ca="1">'84 end'!J77</f>
        <v>0</v>
      </c>
      <c r="F49" s="5">
        <f ca="1">'168 end'!J77</f>
        <v>0</v>
      </c>
      <c r="G49" s="14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9"/>
        <v>0</v>
      </c>
      <c r="M49" s="5" t="e">
        <f t="shared" ca="1" si="3"/>
        <v>#DIV/0!</v>
      </c>
      <c r="N49" s="5" t="e">
        <f t="shared" ca="1" si="113"/>
        <v>#DIV/0!</v>
      </c>
      <c r="O49" s="5" t="e">
        <f t="shared" ca="1" si="114"/>
        <v>#DIV/0!</v>
      </c>
      <c r="P49" s="5" t="e">
        <f t="shared" ca="1" si="115"/>
        <v>#DIV/0!</v>
      </c>
      <c r="Q49" s="5" t="e">
        <f t="shared" ca="1" si="116"/>
        <v>#DIV/0!</v>
      </c>
      <c r="R49" s="5" t="e">
        <f t="shared" ca="1" si="117"/>
        <v>#DIV/0!</v>
      </c>
      <c r="S49" s="5" t="e">
        <f t="shared" ca="1" si="118"/>
        <v>#DIV/0!</v>
      </c>
      <c r="U49">
        <f t="shared" ca="1" si="71"/>
        <v>0</v>
      </c>
      <c r="V49" s="5">
        <f t="shared" ca="1" si="72"/>
        <v>0</v>
      </c>
      <c r="W49" s="5">
        <f t="shared" ca="1" si="73"/>
        <v>0</v>
      </c>
      <c r="X49" s="5">
        <f t="shared" ca="1" si="74"/>
        <v>0</v>
      </c>
      <c r="Y49" s="5">
        <f t="shared" ca="1" si="75"/>
        <v>0</v>
      </c>
      <c r="Z49" s="5">
        <f t="shared" ca="1" si="76"/>
        <v>0</v>
      </c>
      <c r="AA49" s="5">
        <f t="shared" ca="1" si="77"/>
        <v>0</v>
      </c>
      <c r="AB49" s="5">
        <f t="shared" ca="1" si="78"/>
        <v>0</v>
      </c>
    </row>
    <row r="50" spans="1:28" x14ac:dyDescent="0.25">
      <c r="A50">
        <v>48</v>
      </c>
      <c r="C50">
        <f ca="1">OFFSET('84p stat'!$A$1,A50*20,0)</f>
        <v>0</v>
      </c>
      <c r="D50" s="14">
        <f ca="1">'42 end'!J78</f>
        <v>0</v>
      </c>
      <c r="E50" s="14">
        <f ca="1">'84 end'!J78</f>
        <v>0</v>
      </c>
      <c r="F50" s="5">
        <f ca="1">'168 end'!J78</f>
        <v>0</v>
      </c>
      <c r="G50" s="14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9"/>
        <v>0</v>
      </c>
      <c r="M50" s="5" t="e">
        <f t="shared" ca="1" si="3"/>
        <v>#DIV/0!</v>
      </c>
      <c r="N50" s="5" t="e">
        <f t="shared" ca="1" si="113"/>
        <v>#DIV/0!</v>
      </c>
      <c r="O50" s="5" t="e">
        <f t="shared" ca="1" si="114"/>
        <v>#DIV/0!</v>
      </c>
      <c r="P50" s="5" t="e">
        <f t="shared" ca="1" si="115"/>
        <v>#DIV/0!</v>
      </c>
      <c r="Q50" s="5" t="e">
        <f t="shared" ca="1" si="116"/>
        <v>#DIV/0!</v>
      </c>
      <c r="R50" s="5" t="e">
        <f t="shared" ca="1" si="117"/>
        <v>#DIV/0!</v>
      </c>
      <c r="S50" s="5" t="e">
        <f t="shared" ca="1" si="118"/>
        <v>#DIV/0!</v>
      </c>
      <c r="U50">
        <f t="shared" ca="1" si="71"/>
        <v>0</v>
      </c>
      <c r="V50" s="5">
        <f t="shared" ca="1" si="72"/>
        <v>0</v>
      </c>
      <c r="W50" s="5">
        <f t="shared" ca="1" si="73"/>
        <v>0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>
        <f t="shared" ca="1" si="77"/>
        <v>0</v>
      </c>
      <c r="AB50" s="5">
        <f t="shared" ca="1" si="78"/>
        <v>0</v>
      </c>
    </row>
    <row r="51" spans="1:28" x14ac:dyDescent="0.25">
      <c r="A51">
        <v>49</v>
      </c>
      <c r="C51">
        <f ca="1">OFFSET('84p stat'!$A$1,A51*20,0)</f>
        <v>0</v>
      </c>
      <c r="D51" s="14">
        <f ca="1">'42 end'!J79</f>
        <v>0</v>
      </c>
      <c r="E51" s="14">
        <f ca="1">'84 end'!J79</f>
        <v>0</v>
      </c>
      <c r="F51" s="5">
        <f ca="1">'168 end'!J79</f>
        <v>0</v>
      </c>
      <c r="G51" s="14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9"/>
        <v>0</v>
      </c>
      <c r="M51" s="5" t="e">
        <f t="shared" ca="1" si="3"/>
        <v>#DIV/0!</v>
      </c>
      <c r="N51" s="5" t="e">
        <f t="shared" ca="1" si="113"/>
        <v>#DIV/0!</v>
      </c>
      <c r="O51" s="5" t="e">
        <f t="shared" ca="1" si="114"/>
        <v>#DIV/0!</v>
      </c>
      <c r="P51" s="5" t="e">
        <f t="shared" ca="1" si="115"/>
        <v>#DIV/0!</v>
      </c>
      <c r="Q51" s="5" t="e">
        <f t="shared" ca="1" si="116"/>
        <v>#DIV/0!</v>
      </c>
      <c r="R51" s="5" t="e">
        <f t="shared" ca="1" si="117"/>
        <v>#DIV/0!</v>
      </c>
      <c r="S51" s="5" t="e">
        <f t="shared" ca="1" si="118"/>
        <v>#DIV/0!</v>
      </c>
      <c r="U51">
        <f t="shared" ca="1" si="71"/>
        <v>0</v>
      </c>
      <c r="V51" s="5">
        <f t="shared" ca="1" si="72"/>
        <v>0</v>
      </c>
      <c r="W51" s="5">
        <f t="shared" ca="1" si="73"/>
        <v>0</v>
      </c>
      <c r="X51" s="5">
        <f t="shared" ca="1" si="74"/>
        <v>0</v>
      </c>
      <c r="Y51" s="5">
        <f t="shared" ca="1" si="75"/>
        <v>0</v>
      </c>
      <c r="Z51" s="5">
        <f t="shared" ca="1" si="76"/>
        <v>0</v>
      </c>
      <c r="AA51" s="5">
        <f t="shared" ca="1" si="77"/>
        <v>0</v>
      </c>
      <c r="AB51" s="5">
        <f t="shared" ca="1" si="78"/>
        <v>0</v>
      </c>
    </row>
    <row r="52" spans="1:28" x14ac:dyDescent="0.25">
      <c r="A52">
        <v>50</v>
      </c>
      <c r="C52">
        <f ca="1">OFFSET('84p stat'!$A$1,A52*20,0)</f>
        <v>0</v>
      </c>
      <c r="D52" s="14">
        <f ca="1">'42 end'!J80</f>
        <v>0</v>
      </c>
      <c r="E52" s="14">
        <f ca="1">'84 end'!J80</f>
        <v>0</v>
      </c>
      <c r="F52" s="5">
        <f ca="1">'168 end'!J80</f>
        <v>0</v>
      </c>
      <c r="G52" s="14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9"/>
        <v>0</v>
      </c>
      <c r="M52" s="5" t="e">
        <f t="shared" ca="1" si="3"/>
        <v>#DIV/0!</v>
      </c>
      <c r="N52" s="5" t="e">
        <f t="shared" ca="1" si="113"/>
        <v>#DIV/0!</v>
      </c>
      <c r="O52" s="5" t="e">
        <f t="shared" ca="1" si="114"/>
        <v>#DIV/0!</v>
      </c>
      <c r="P52" s="5" t="e">
        <f t="shared" ca="1" si="115"/>
        <v>#DIV/0!</v>
      </c>
      <c r="Q52" s="5" t="e">
        <f t="shared" ca="1" si="116"/>
        <v>#DIV/0!</v>
      </c>
      <c r="R52" s="5" t="e">
        <f t="shared" ca="1" si="117"/>
        <v>#DIV/0!</v>
      </c>
      <c r="S52" s="5" t="e">
        <f t="shared" ca="1" si="118"/>
        <v>#DIV/0!</v>
      </c>
      <c r="U52">
        <f t="shared" ca="1" si="71"/>
        <v>0</v>
      </c>
      <c r="V52" s="5">
        <f t="shared" ca="1" si="72"/>
        <v>0</v>
      </c>
      <c r="W52" s="5">
        <f t="shared" ca="1" si="73"/>
        <v>0</v>
      </c>
      <c r="X52" s="5">
        <f t="shared" ca="1" si="74"/>
        <v>0</v>
      </c>
      <c r="Y52" s="5">
        <f t="shared" ca="1" si="75"/>
        <v>0</v>
      </c>
      <c r="Z52" s="5">
        <f t="shared" ca="1" si="76"/>
        <v>0</v>
      </c>
      <c r="AA52" s="5">
        <f t="shared" ca="1" si="77"/>
        <v>0</v>
      </c>
      <c r="AB52" s="5">
        <f t="shared" ca="1" si="78"/>
        <v>0</v>
      </c>
    </row>
    <row r="53" spans="1:28" x14ac:dyDescent="0.25">
      <c r="D53" s="14"/>
      <c r="L53" t="s">
        <v>76</v>
      </c>
    </row>
    <row r="54" spans="1:28" x14ac:dyDescent="0.25">
      <c r="B54" t="s">
        <v>80</v>
      </c>
      <c r="C54" t="s">
        <v>65</v>
      </c>
      <c r="D54" s="13">
        <v>42</v>
      </c>
      <c r="E54" s="13">
        <v>84</v>
      </c>
      <c r="F54">
        <v>168</v>
      </c>
      <c r="G54" s="13">
        <v>336</v>
      </c>
      <c r="H54">
        <v>672</v>
      </c>
      <c r="I54">
        <v>1344</v>
      </c>
      <c r="J54">
        <v>2688</v>
      </c>
      <c r="L54" t="s">
        <v>78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14">
        <f ca="1">'42 end'!J138</f>
        <v>24424.369381999903</v>
      </c>
      <c r="E55" s="14">
        <f ca="1">'84 end'!J138</f>
        <v>205.52629199999816</v>
      </c>
      <c r="F55" s="5">
        <f ca="1">'168 end'!J139</f>
        <v>2639.8465034000028</v>
      </c>
      <c r="G55" s="14">
        <f ca="1">'336 end'!J139</f>
        <v>1135.2378539600036</v>
      </c>
      <c r="H55" s="5">
        <f ca="1">'672 end'!J139</f>
        <v>1121.6774375599989</v>
      </c>
      <c r="I55" s="5">
        <f ca="1">'1344 end'!J139</f>
        <v>2246.839434999999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119">$B$1*POWER(M3,2)*SQRT(D55/(POWER(D3*$C$1,2))+D$74/(POWER(D$20*$C$1,2)))</f>
        <v>1.5538631236531606E-3</v>
      </c>
      <c r="N55" s="5">
        <f t="shared" ca="1" si="119"/>
        <v>1.8003091289303008E-3</v>
      </c>
      <c r="O55" s="5">
        <f t="shared" ca="1" si="119"/>
        <v>8.6616946211851314E-2</v>
      </c>
      <c r="P55" s="5">
        <f t="shared" ca="1" si="119"/>
        <v>0.16489012162451588</v>
      </c>
      <c r="Q55" s="5">
        <f t="shared" ca="1" si="119"/>
        <v>0.20910007219399004</v>
      </c>
      <c r="R55" s="5">
        <f t="shared" ca="1" si="119"/>
        <v>4.8390238489591293E-2</v>
      </c>
      <c r="S55" s="5">
        <f t="shared" ca="1" si="119"/>
        <v>1508.010258617463</v>
      </c>
    </row>
    <row r="56" spans="1:28" x14ac:dyDescent="0.25">
      <c r="A56">
        <v>2</v>
      </c>
      <c r="C56" t="str">
        <f ca="1">OFFSET('42p stat'!$A$1,A56*20,0)</f>
        <v>CUDA</v>
      </c>
      <c r="D56" s="14">
        <f ca="1">'42 end'!J139</f>
        <v>43.527375999998583</v>
      </c>
      <c r="E56" s="14">
        <f ca="1">'84 end'!J139</f>
        <v>94.77929999998733</v>
      </c>
      <c r="F56" s="5">
        <f ca="1">'168 end'!J140</f>
        <v>18.08771235999976</v>
      </c>
      <c r="G56" s="14">
        <f ca="1">'336 end'!J140</f>
        <v>52.666527999999929</v>
      </c>
      <c r="H56" s="5">
        <f ca="1">'672 end'!J140</f>
        <v>21.302483839999933</v>
      </c>
      <c r="I56" s="5">
        <f ca="1">'1344 end'!J140</f>
        <v>53.27787599999894</v>
      </c>
      <c r="J56" s="5">
        <f ca="1">'2688 end'!J140</f>
        <v>82.374851597695056</v>
      </c>
      <c r="L56" t="str">
        <f t="shared" ref="L56:L67" ca="1" si="120">C56</f>
        <v>CUDA</v>
      </c>
      <c r="M56" s="5">
        <f t="shared" ref="M56:M83" ca="1" si="121">$B$1*POWER(M4,2)*SQRT(D56/(POWER(D4*$C$1,2))+D$74/(POWER(D$20*$C$1,2)))</f>
        <v>8.946707861905163E-4</v>
      </c>
      <c r="N56" s="5">
        <f t="shared" ref="N56:N83" ca="1" si="122">$B$1*POWER(N4,2)*SQRT(E56/(POWER(E4*$C$1,2))+E$74/(POWER(E$20*$C$1,2)))</f>
        <v>1.7683997630889303E-3</v>
      </c>
      <c r="O56" s="5">
        <f t="shared" ref="O56:O83" ca="1" si="123">$B$1*POWER(O4,2)*SQRT(F56/(POWER(F4*$C$1,2))+F$74/(POWER(F$20*$C$1,2)))</f>
        <v>1.0352193999793985E-2</v>
      </c>
      <c r="P56" s="5">
        <f t="shared" ref="P56:P83" ca="1" si="124">$B$1*POWER(P4,2)*SQRT(G56/(POWER(G4*$C$1,2))+G$74/(POWER(G$20*$C$1,2)))</f>
        <v>5.4498702858110377E-2</v>
      </c>
      <c r="Q56" s="5">
        <f t="shared" ref="Q56:Q83" ca="1" si="125">$B$1*POWER(Q4,2)*SQRT(H56/(POWER(H4*$C$1,2))+H$74/(POWER(H$20*$C$1,2)))</f>
        <v>3.4323800351796607E-2</v>
      </c>
      <c r="R56" s="5">
        <f t="shared" ref="R56:R83" ca="1" si="126">$B$1*POWER(R4,2)*SQRT(I56/(POWER(I4*$C$1,2))+I$74/(POWER(I$20*$C$1,2)))</f>
        <v>1.136836336733759E-2</v>
      </c>
      <c r="S56" s="5">
        <f t="shared" ref="S56:S83" ca="1" si="127">$B$1*POWER(S4,2)*SQRT(J56/(POWER(J4*$C$1,2))+J$74/(POWER(J$20*$C$1,2)))</f>
        <v>1492.3360583234501</v>
      </c>
    </row>
    <row r="57" spans="1:28" x14ac:dyDescent="0.25">
      <c r="A57">
        <v>3</v>
      </c>
      <c r="C57" t="str">
        <f ca="1">OFFSET('42p stat'!$A$1,A57*20,0)</f>
        <v>CUDA non hash</v>
      </c>
      <c r="D57" s="14">
        <f ca="1">'42 end'!J140</f>
        <v>481.200394999992</v>
      </c>
      <c r="E57" s="14">
        <f ca="1">'84 end'!J140</f>
        <v>26284.300339999987</v>
      </c>
      <c r="F57" s="5">
        <f ca="1">'168 end'!J141</f>
        <v>389.14427440000009</v>
      </c>
      <c r="G57" s="14">
        <f ca="1">'336 end'!J141</f>
        <v>270.66474171999982</v>
      </c>
      <c r="H57" s="5">
        <f ca="1">'672 end'!J141</f>
        <v>402.85508399999981</v>
      </c>
      <c r="I57" s="5">
        <f ca="1">'1344 end'!J141</f>
        <v>1104.7554085599982</v>
      </c>
      <c r="J57" s="5">
        <f ca="1">'2688 end'!J141</f>
        <v>52797.873190000035</v>
      </c>
      <c r="L57" t="str">
        <f t="shared" ca="1" si="120"/>
        <v>CUDA non hash</v>
      </c>
      <c r="M57" s="5">
        <f t="shared" ca="1" si="121"/>
        <v>8.3580111470584189E-4</v>
      </c>
      <c r="N57" s="5">
        <f t="shared" ca="1" si="122"/>
        <v>6.6988333210021298E-3</v>
      </c>
      <c r="O57" s="5">
        <f t="shared" ca="1" si="123"/>
        <v>3.5046064690578353E-2</v>
      </c>
      <c r="P57" s="5">
        <f t="shared" ca="1" si="124"/>
        <v>0.10432007751710889</v>
      </c>
      <c r="Q57" s="5">
        <f t="shared" ca="1" si="125"/>
        <v>1.3650415571947936E-3</v>
      </c>
      <c r="R57" s="5">
        <f t="shared" ca="1" si="126"/>
        <v>4.3243057608460198E-4</v>
      </c>
      <c r="S57" s="5">
        <f t="shared" ca="1" si="127"/>
        <v>2.1170884534777168E-2</v>
      </c>
    </row>
    <row r="58" spans="1:28" x14ac:dyDescent="0.25">
      <c r="A58">
        <v>4</v>
      </c>
      <c r="C58" t="str">
        <f ca="1">OFFSET('42p stat'!$A$1,A58*20,0)</f>
        <v>CUDA ant</v>
      </c>
      <c r="D58" s="14">
        <f ca="1">'42 end'!J141</f>
        <v>65.994624000005714</v>
      </c>
      <c r="E58" s="14">
        <f ca="1">'84 end'!J141</f>
        <v>104.08287499999592</v>
      </c>
      <c r="F58" s="5">
        <f ca="1">'168 end'!J142</f>
        <v>84.550739000000789</v>
      </c>
      <c r="G58" s="14">
        <f ca="1">'336 end'!J142</f>
        <v>582.49404200000311</v>
      </c>
      <c r="H58" s="5">
        <f ca="1">'672 end'!J142</f>
        <v>111.17398843999975</v>
      </c>
      <c r="I58" s="5">
        <f ca="1">'1344 end'!J142</f>
        <v>1127.370667839991</v>
      </c>
      <c r="J58" s="5">
        <f ca="1">'2688 end'!J142</f>
        <v>2658.4628419999958</v>
      </c>
      <c r="L58" t="str">
        <f t="shared" ca="1" si="120"/>
        <v>CUDA ant</v>
      </c>
      <c r="M58" s="5">
        <f t="shared" ca="1" si="121"/>
        <v>8.4231287450372801E-4</v>
      </c>
      <c r="N58" s="5">
        <f t="shared" ca="1" si="122"/>
        <v>1.2383157350249266E-3</v>
      </c>
      <c r="O58" s="5">
        <f t="shared" ca="1" si="123"/>
        <v>3.7165207663108534E-3</v>
      </c>
      <c r="P58" s="5">
        <f t="shared" ca="1" si="124"/>
        <v>9.7323185842534514E-3</v>
      </c>
      <c r="Q58" s="5">
        <f t="shared" ca="1" si="125"/>
        <v>2.2225709300280842E-2</v>
      </c>
      <c r="R58" s="5">
        <f t="shared" ca="1" si="126"/>
        <v>3.8042423627761911E-2</v>
      </c>
      <c r="S58" s="5">
        <f t="shared" ca="1" si="127"/>
        <v>2.8437251459953166E-2</v>
      </c>
    </row>
    <row r="59" spans="1:28" x14ac:dyDescent="0.25">
      <c r="A59">
        <v>5</v>
      </c>
      <c r="C59" t="str">
        <f ca="1">OFFSET('42p stat'!$A$1,A59*20,0)</f>
        <v>CUDA ant par</v>
      </c>
      <c r="D59" s="14">
        <f ca="1">'42 end'!J142</f>
        <v>60.758511000001263</v>
      </c>
      <c r="E59" s="14">
        <f ca="1">'84 end'!J142</f>
        <v>107.64271299998805</v>
      </c>
      <c r="F59" s="5">
        <f ca="1">'168 end'!J143</f>
        <v>50.229282999999469</v>
      </c>
      <c r="G59" s="14">
        <f ca="1">'336 end'!J143</f>
        <v>73.103307999997995</v>
      </c>
      <c r="H59" s="5">
        <f ca="1">'672 end'!J143</f>
        <v>42.955167039999886</v>
      </c>
      <c r="I59" s="5">
        <f ca="1">'1344 end'!J143</f>
        <v>95.16648903999949</v>
      </c>
      <c r="J59" s="5">
        <f ca="1">'2688 end'!J143</f>
        <v>43.565183999998794</v>
      </c>
      <c r="L59" t="str">
        <f t="shared" ca="1" si="120"/>
        <v>CUDA ant par</v>
      </c>
      <c r="M59" s="5">
        <f t="shared" ca="1" si="121"/>
        <v>7.4059365084549924E-4</v>
      </c>
      <c r="N59" s="5">
        <f t="shared" ca="1" si="122"/>
        <v>1.1121624202179944E-3</v>
      </c>
      <c r="O59" s="5">
        <f t="shared" ca="1" si="123"/>
        <v>3.3582640976322349E-3</v>
      </c>
      <c r="P59" s="5">
        <f t="shared" ca="1" si="124"/>
        <v>7.6363277325687384E-3</v>
      </c>
      <c r="Q59" s="5">
        <f t="shared" ca="1" si="125"/>
        <v>1.6265030541810353E-2</v>
      </c>
      <c r="R59" s="5">
        <f t="shared" ca="1" si="126"/>
        <v>1.5565504055276813E-2</v>
      </c>
      <c r="S59" s="5">
        <f t="shared" ca="1" si="127"/>
        <v>3.8979203747703681E-2</v>
      </c>
    </row>
    <row r="60" spans="1:28" x14ac:dyDescent="0.25">
      <c r="A60">
        <v>6</v>
      </c>
      <c r="C60" t="str">
        <f ca="1">OFFSET('42p stat'!$A$1,A60*20,0)</f>
        <v>CUDA ant non hash</v>
      </c>
      <c r="D60" s="14">
        <f ca="1">'42 end'!J143</f>
        <v>76.56811699999885</v>
      </c>
      <c r="E60" s="14">
        <f ca="1">'84 end'!J143</f>
        <v>82.558046999996606</v>
      </c>
      <c r="F60" s="5">
        <f ca="1">'168 end'!J144</f>
        <v>46.280270999999466</v>
      </c>
      <c r="G60" s="14">
        <f ca="1">'336 end'!J144</f>
        <v>49.238380000000156</v>
      </c>
      <c r="H60" s="5">
        <f ca="1">'672 end'!J144</f>
        <v>122.06663303999927</v>
      </c>
      <c r="I60" s="5">
        <f ca="1">'1344 end'!J144</f>
        <v>126.73958799999846</v>
      </c>
      <c r="J60" s="5">
        <f ca="1">'2688 end'!J144</f>
        <v>82.86473000000133</v>
      </c>
      <c r="L60" t="str">
        <f t="shared" ca="1" si="120"/>
        <v>CUDA ant non hash</v>
      </c>
      <c r="M60" s="5">
        <f t="shared" ca="1" si="121"/>
        <v>7.6577984902546285E-4</v>
      </c>
      <c r="N60" s="5">
        <f t="shared" ca="1" si="122"/>
        <v>1.5114053701774579E-3</v>
      </c>
      <c r="O60" s="5">
        <f t="shared" ca="1" si="123"/>
        <v>2.9295160887126254E-3</v>
      </c>
      <c r="P60" s="5">
        <f t="shared" ca="1" si="124"/>
        <v>6.6226689744997283E-3</v>
      </c>
      <c r="Q60" s="5">
        <f t="shared" ca="1" si="125"/>
        <v>7.2151698975211431E-5</v>
      </c>
      <c r="R60" s="5">
        <f t="shared" ca="1" si="126"/>
        <v>3.9930001358354461E-5</v>
      </c>
      <c r="S60" s="5">
        <f t="shared" ca="1" si="127"/>
        <v>3.8512578999975906E-2</v>
      </c>
    </row>
    <row r="61" spans="1:28" x14ac:dyDescent="0.25">
      <c r="A61">
        <v>7</v>
      </c>
      <c r="C61" t="str">
        <f ca="1">OFFSET('42p stat'!$A$1,A61*20,0)</f>
        <v>CUDA ant add CPU Time</v>
      </c>
      <c r="D61" s="14">
        <f ca="1">'42 end'!J144</f>
        <v>513.44917599999758</v>
      </c>
      <c r="E61" s="14">
        <f ca="1">'84 end'!J144</f>
        <v>5024953890543.3604</v>
      </c>
      <c r="F61" s="5">
        <f ca="1">'168 end'!J145</f>
        <v>529.85048163999863</v>
      </c>
      <c r="G61" s="14">
        <f ca="1">'336 end'!J145</f>
        <v>651.73598900000002</v>
      </c>
      <c r="H61" s="5">
        <f ca="1">'672 end'!J145</f>
        <v>5249600.4996403111</v>
      </c>
      <c r="I61" s="5">
        <f ca="1">'1344 end'!J145</f>
        <v>23185.308232999985</v>
      </c>
      <c r="J61" s="5">
        <f ca="1">'2688 end'!J145</f>
        <v>2883.1276190000158</v>
      </c>
      <c r="L61" t="str">
        <f t="shared" ca="1" si="120"/>
        <v>CUDA ant add CPU Time</v>
      </c>
      <c r="M61" s="5">
        <f t="shared" ca="1" si="121"/>
        <v>4.1939780823752264E-2</v>
      </c>
      <c r="N61" s="5">
        <f t="shared" ca="1" si="122"/>
        <v>0.28556449209113233</v>
      </c>
      <c r="O61" s="5">
        <f t="shared" ca="1" si="123"/>
        <v>4.5871239616311121E-2</v>
      </c>
      <c r="P61" s="5">
        <f t="shared" ca="1" si="124"/>
        <v>2.4788033420452268E-2</v>
      </c>
      <c r="Q61" s="5">
        <f t="shared" ca="1" si="125"/>
        <v>1.2731328940888369</v>
      </c>
      <c r="R61" s="5">
        <f t="shared" ca="1" si="126"/>
        <v>7.6189897472102183E-2</v>
      </c>
      <c r="S61" s="5">
        <f t="shared" ca="1" si="127"/>
        <v>2.5530516032150667E-2</v>
      </c>
    </row>
    <row r="62" spans="1:28" x14ac:dyDescent="0.25">
      <c r="A62">
        <v>8</v>
      </c>
      <c r="C62" t="str">
        <f ca="1">OFFSET('42p stat'!$A$1,A62*20,0)</f>
        <v>CUDA ant add CPU12</v>
      </c>
      <c r="D62" s="14">
        <f ca="1">'42 end'!J145</f>
        <v>6345.7798949999997</v>
      </c>
      <c r="E62" s="14">
        <f ca="1">'84 end'!J145</f>
        <v>889971.43730100023</v>
      </c>
      <c r="F62" s="5">
        <f ca="1">'168 end'!J146</f>
        <v>3472.8106344000007</v>
      </c>
      <c r="G62" s="14">
        <f ca="1">'336 end'!J146</f>
        <v>22494.517257999989</v>
      </c>
      <c r="H62" s="5">
        <f ca="1">'672 end'!J146</f>
        <v>144.0904160400006</v>
      </c>
      <c r="I62" s="5">
        <f ca="1">'1344 end'!J146</f>
        <v>651.19710400000361</v>
      </c>
      <c r="J62" s="5">
        <f ca="1">'2688 end'!J146</f>
        <v>951.11259600000358</v>
      </c>
      <c r="L62" t="str">
        <f t="shared" ca="1" si="120"/>
        <v>CUDA ant add CPU12</v>
      </c>
      <c r="M62" s="5">
        <f t="shared" ca="1" si="121"/>
        <v>1.079030393434781E-3</v>
      </c>
      <c r="N62" s="5">
        <f t="shared" ca="1" si="122"/>
        <v>1.7768785754121406E-2</v>
      </c>
      <c r="O62" s="5">
        <f t="shared" ca="1" si="123"/>
        <v>4.6235201158631695E-2</v>
      </c>
      <c r="P62" s="5">
        <f t="shared" ca="1" si="124"/>
        <v>0.17593863815641708</v>
      </c>
      <c r="Q62" s="5">
        <f t="shared" ca="1" si="125"/>
        <v>7.4994397193850079E-2</v>
      </c>
      <c r="R62" s="5">
        <f t="shared" ca="1" si="126"/>
        <v>2.6637736836812375E-2</v>
      </c>
      <c r="S62" s="5">
        <f t="shared" ca="1" si="127"/>
        <v>2.5562123950957485E-2</v>
      </c>
    </row>
    <row r="63" spans="1:28" x14ac:dyDescent="0.25">
      <c r="A63">
        <v>9</v>
      </c>
      <c r="C63" t="str">
        <f ca="1">OFFSET('42p stat'!$A$1,A63*20,0)</f>
        <v>CUDA opt</v>
      </c>
      <c r="D63" s="14">
        <f ca="1">'42 end'!J146</f>
        <v>65.011716000000078</v>
      </c>
      <c r="E63" s="14">
        <f ca="1">'84 end'!J146</f>
        <v>54.857235999994955</v>
      </c>
      <c r="F63" s="5">
        <f ca="1">'168 end'!J147</f>
        <v>19.032096999999968</v>
      </c>
      <c r="G63" s="14">
        <f ca="1">'336 end'!J147</f>
        <v>17.78754799999993</v>
      </c>
      <c r="H63" s="5">
        <f ca="1">'672 end'!J147</f>
        <v>485.72168308000073</v>
      </c>
      <c r="I63" s="5">
        <f ca="1">'1344 end'!J147</f>
        <v>150.5191990000032</v>
      </c>
      <c r="J63" s="5">
        <f ca="1">'2688 end'!J147</f>
        <v>2354.0965950000013</v>
      </c>
      <c r="L63" t="str">
        <f t="shared" ca="1" si="120"/>
        <v>CUDA opt</v>
      </c>
      <c r="M63" s="5">
        <f t="shared" ca="1" si="121"/>
        <v>8.9518874760471305E-4</v>
      </c>
      <c r="N63" s="5">
        <f t="shared" ca="1" si="122"/>
        <v>1.7566869207003078E-3</v>
      </c>
      <c r="O63" s="5">
        <f t="shared" ca="1" si="123"/>
        <v>1.042816572343125E-2</v>
      </c>
      <c r="P63" s="5">
        <f t="shared" ca="1" si="124"/>
        <v>4.608027790979944E-2</v>
      </c>
      <c r="Q63" s="5">
        <f t="shared" ca="1" si="125"/>
        <v>0.13598417369214258</v>
      </c>
      <c r="R63" s="5">
        <f t="shared" ca="1" si="126"/>
        <v>1.4904489188680913E-2</v>
      </c>
      <c r="S63" s="5">
        <f t="shared" ca="1" si="127"/>
        <v>3.7193514534544593E-2</v>
      </c>
    </row>
    <row r="64" spans="1:28" x14ac:dyDescent="0.25">
      <c r="A64">
        <v>10</v>
      </c>
      <c r="C64" t="str">
        <f ca="1">OFFSET('42p stat'!$A$1,A64*20,0)</f>
        <v>CUDA opt Time</v>
      </c>
      <c r="D64" s="14">
        <f ca="1">'42 end'!J147</f>
        <v>214.5899520000018</v>
      </c>
      <c r="E64" s="14">
        <f ca="1">'84 end'!J147</f>
        <v>157.31899300000018</v>
      </c>
      <c r="F64" s="5">
        <f ca="1">'168 end'!J148</f>
        <v>82.583991320000749</v>
      </c>
      <c r="G64" s="14">
        <f ca="1">'336 end'!J148</f>
        <v>97.191744719999207</v>
      </c>
      <c r="H64" s="5">
        <f ca="1">'672 end'!J148</f>
        <v>188.64110495999992</v>
      </c>
      <c r="I64" s="5">
        <f ca="1">'1344 end'!J148</f>
        <v>194.65196159999905</v>
      </c>
      <c r="J64" s="5">
        <f ca="1">'2688 end'!J148</f>
        <v>9659.8501799999922</v>
      </c>
      <c r="L64" t="str">
        <f t="shared" ca="1" si="120"/>
        <v>CUDA opt Time</v>
      </c>
      <c r="M64" s="5">
        <f t="shared" ca="1" si="121"/>
        <v>9.0033121745785596E-4</v>
      </c>
      <c r="N64" s="5">
        <f t="shared" ca="1" si="122"/>
        <v>1.7864300329370878E-3</v>
      </c>
      <c r="O64" s="5">
        <f t="shared" ca="1" si="123"/>
        <v>1.6758064635006578E-2</v>
      </c>
      <c r="P64" s="5">
        <f t="shared" ca="1" si="124"/>
        <v>6.1771086118149056E-2</v>
      </c>
      <c r="Q64" s="5">
        <f t="shared" ca="1" si="125"/>
        <v>0.93787290224414477</v>
      </c>
      <c r="R64" s="5">
        <f t="shared" ca="1" si="126"/>
        <v>0.23846058936731301</v>
      </c>
      <c r="S64" s="5">
        <f t="shared" ca="1" si="127"/>
        <v>5.4020230594799884E-3</v>
      </c>
    </row>
    <row r="65" spans="1:19" x14ac:dyDescent="0.25">
      <c r="A65">
        <v>11</v>
      </c>
      <c r="C65" t="str">
        <f ca="1">OFFSET('42p stat'!$A$1,A65*20,0)</f>
        <v>CUDA opt non hash</v>
      </c>
      <c r="D65" s="14">
        <f ca="1">'42 end'!J148</f>
        <v>148.42702999999909</v>
      </c>
      <c r="E65" s="14">
        <f ca="1">'84 end'!J148</f>
        <v>223.58409600000454</v>
      </c>
      <c r="F65" s="5">
        <f ca="1">'168 end'!J149</f>
        <v>92.863564039999872</v>
      </c>
      <c r="G65" s="14">
        <f ca="1">'336 end'!J149</f>
        <v>98.845238840000349</v>
      </c>
      <c r="H65" s="5">
        <f ca="1">'672 end'!J149</f>
        <v>127.17604576000062</v>
      </c>
      <c r="I65" s="5">
        <f ca="1">'1344 end'!J149</f>
        <v>3485.1495991999918</v>
      </c>
      <c r="J65" s="5">
        <f ca="1">'2688 end'!J149</f>
        <v>150.45200477134438</v>
      </c>
      <c r="L65" t="str">
        <f t="shared" ca="1" si="120"/>
        <v>CUDA opt non hash</v>
      </c>
      <c r="M65" s="5">
        <f t="shared" ca="1" si="121"/>
        <v>8.2543701787691625E-4</v>
      </c>
      <c r="N65" s="5">
        <f t="shared" ca="1" si="122"/>
        <v>2.2298075067615068E-3</v>
      </c>
      <c r="O65" s="5">
        <f t="shared" ca="1" si="123"/>
        <v>1.8715347042207595E-2</v>
      </c>
      <c r="P65" s="5">
        <f t="shared" ca="1" si="124"/>
        <v>7.3806507155356887E-2</v>
      </c>
      <c r="Q65" s="5">
        <f t="shared" ca="1" si="125"/>
        <v>6.542259379299066E-5</v>
      </c>
      <c r="R65" s="5">
        <f t="shared" ca="1" si="126"/>
        <v>1.4968338528204879E-4</v>
      </c>
      <c r="S65" s="5">
        <f t="shared" ca="1" si="127"/>
        <v>646.19660887816519</v>
      </c>
    </row>
    <row r="66" spans="1:19" x14ac:dyDescent="0.25">
      <c r="A66">
        <v>12</v>
      </c>
      <c r="C66" t="str">
        <f ca="1">OFFSET('42p stat'!$A$1,A66*20,0)</f>
        <v>CUDA opt ant</v>
      </c>
      <c r="D66" s="14">
        <f ca="1">'42 end'!J149</f>
        <v>128.92158000001234</v>
      </c>
      <c r="E66" s="14">
        <f ca="1">'84 end'!J149</f>
        <v>136.9088199999924</v>
      </c>
      <c r="F66" s="5">
        <f ca="1">'168 end'!J150</f>
        <v>99.015557999996602</v>
      </c>
      <c r="G66" s="14">
        <f ca="1">'336 end'!J150</f>
        <v>94.569259999995325</v>
      </c>
      <c r="H66" s="5">
        <f ca="1">'672 end'!J150</f>
        <v>159.90513880000023</v>
      </c>
      <c r="I66" s="5">
        <f ca="1">'1344 end'!J150</f>
        <v>150.75632572000129</v>
      </c>
      <c r="J66" s="5">
        <f ca="1">'2688 end'!J150</f>
        <v>995.58092659244687</v>
      </c>
      <c r="L66" t="str">
        <f t="shared" ca="1" si="120"/>
        <v>CUDA opt ant</v>
      </c>
      <c r="M66" s="5">
        <f t="shared" ca="1" si="121"/>
        <v>8.4669285053529044E-4</v>
      </c>
      <c r="N66" s="5">
        <f t="shared" ca="1" si="122"/>
        <v>1.2643278440288978E-3</v>
      </c>
      <c r="O66" s="5">
        <f t="shared" ca="1" si="123"/>
        <v>3.9195276221640866E-3</v>
      </c>
      <c r="P66" s="5">
        <f t="shared" ca="1" si="124"/>
        <v>7.2203545149639187E-3</v>
      </c>
      <c r="Q66" s="5">
        <f t="shared" ca="1" si="125"/>
        <v>2.9407982476637604E-2</v>
      </c>
      <c r="R66" s="5">
        <f t="shared" ca="1" si="126"/>
        <v>1.8553016579506389E-2</v>
      </c>
      <c r="S66" s="5">
        <f t="shared" ca="1" si="127"/>
        <v>918.33735641557462</v>
      </c>
    </row>
    <row r="67" spans="1:19" x14ac:dyDescent="0.25">
      <c r="A67">
        <v>13</v>
      </c>
      <c r="C67" t="str">
        <f ca="1">OFFSET('42p stat'!$A$1,A67*20,0)</f>
        <v>CUDA opt ant non hash</v>
      </c>
      <c r="D67" s="14">
        <f ca="1">'42 end'!J150</f>
        <v>1955.7461249999658</v>
      </c>
      <c r="E67" s="14">
        <f ca="1">'84 end'!J150</f>
        <v>59601.913979000026</v>
      </c>
      <c r="F67" s="5">
        <f ca="1">'168 end'!J151</f>
        <v>84.779673000001452</v>
      </c>
      <c r="G67" s="14">
        <f ca="1">'336 end'!J151</f>
        <v>116.56680399999901</v>
      </c>
      <c r="H67" s="5">
        <f ca="1">'672 end'!J151</f>
        <v>95.872381359999054</v>
      </c>
      <c r="I67" s="5">
        <f ca="1">'1344 end'!J151</f>
        <v>143.58323103999936</v>
      </c>
      <c r="J67" s="5">
        <f ca="1">'2688 end'!J151</f>
        <v>1418.6313744169286</v>
      </c>
      <c r="L67" t="str">
        <f t="shared" ca="1" si="120"/>
        <v>CUDA opt ant non hash</v>
      </c>
      <c r="M67" s="5">
        <f t="shared" ca="1" si="121"/>
        <v>8.2049950317690935E-4</v>
      </c>
      <c r="N67" s="5">
        <f t="shared" ca="1" si="122"/>
        <v>5.9211346475118555E-3</v>
      </c>
      <c r="O67" s="5">
        <f t="shared" ca="1" si="123"/>
        <v>3.4280363646223225E-3</v>
      </c>
      <c r="P67" s="5">
        <f t="shared" ca="1" si="124"/>
        <v>7.0402302539459959E-3</v>
      </c>
      <c r="Q67" s="5">
        <f t="shared" ca="1" si="125"/>
        <v>6.0698397761307473E-5</v>
      </c>
      <c r="R67" s="5">
        <f t="shared" ca="1" si="126"/>
        <v>4.0789049263629924E-5</v>
      </c>
      <c r="S67" s="5">
        <f t="shared" ca="1" si="127"/>
        <v>1413.522927865524</v>
      </c>
    </row>
    <row r="68" spans="1:19" x14ac:dyDescent="0.25">
      <c r="A68">
        <v>14</v>
      </c>
      <c r="C68" t="str">
        <f ca="1">OFFSET('42p stat'!$A$1,A68*20,0)</f>
        <v>CUDA opt ant par</v>
      </c>
      <c r="D68" s="14">
        <f ca="1">'42 end'!J151</f>
        <v>245.64782999998027</v>
      </c>
      <c r="E68" s="14">
        <f ca="1">'84 end'!J151</f>
        <v>344.80652999998495</v>
      </c>
      <c r="F68" s="5">
        <f ca="1">'168 end'!J152</f>
        <v>200.69530399999871</v>
      </c>
      <c r="G68" s="14">
        <f ca="1">'336 end'!J152</f>
        <v>119.96445899999556</v>
      </c>
      <c r="H68" s="5">
        <f ca="1">'672 end'!J152</f>
        <v>11964.502832560003</v>
      </c>
      <c r="I68" s="5">
        <f ca="1">'1344 end'!J152</f>
        <v>33898.100238000006</v>
      </c>
      <c r="J68" s="5">
        <f ca="1">'2688 end'!J152</f>
        <v>3565.702983999995</v>
      </c>
      <c r="L68" t="str">
        <f t="shared" ref="L68:L83" ca="1" si="128">C68</f>
        <v>CUDA opt ant par</v>
      </c>
      <c r="M68" s="5">
        <f t="shared" ca="1" si="121"/>
        <v>7.4491480243877944E-4</v>
      </c>
      <c r="N68" s="5">
        <f t="shared" ca="1" si="122"/>
        <v>1.1403037244474552E-3</v>
      </c>
      <c r="O68" s="5">
        <f t="shared" ca="1" si="123"/>
        <v>5.1149669659796325E-3</v>
      </c>
      <c r="P68" s="5">
        <f t="shared" ca="1" si="124"/>
        <v>7.9560191557343143E-3</v>
      </c>
      <c r="Q68" s="5">
        <f t="shared" ca="1" si="125"/>
        <v>0.44472813450585802</v>
      </c>
      <c r="R68" s="5">
        <f t="shared" ca="1" si="126"/>
        <v>0.38128045266445071</v>
      </c>
      <c r="S68" s="5">
        <f t="shared" ca="1" si="127"/>
        <v>2.8358550861235034E-2</v>
      </c>
    </row>
    <row r="69" spans="1:19" x14ac:dyDescent="0.25">
      <c r="A69">
        <v>15</v>
      </c>
      <c r="C69" t="str">
        <f ca="1">OFFSET('42p stat'!$A$1,A69*20,0)</f>
        <v>non CUDA Time</v>
      </c>
      <c r="D69" s="14">
        <f ca="1">'42 end'!J152</f>
        <v>66761.850298479985</v>
      </c>
      <c r="E69" s="14">
        <f ca="1">'84 end'!J152</f>
        <v>74357.099990480012</v>
      </c>
      <c r="F69" s="5">
        <f ca="1">'168 end'!J153</f>
        <v>9948.2614572799976</v>
      </c>
      <c r="G69" s="14">
        <f ca="1">'336 end'!J153</f>
        <v>19492.714210879989</v>
      </c>
      <c r="H69" s="5">
        <f ca="1">'672 end'!J153</f>
        <v>1410.6061400000021</v>
      </c>
      <c r="I69" s="5">
        <f ca="1">'1344 end'!J153</f>
        <v>7596.1127662399995</v>
      </c>
      <c r="J69" s="5">
        <f ca="1">'2688 end'!J153</f>
        <v>23.815386000000743</v>
      </c>
      <c r="L69" t="str">
        <f t="shared" ca="1" si="128"/>
        <v>non CUDA Time</v>
      </c>
      <c r="M69" s="5">
        <f t="shared" ca="1" si="121"/>
        <v>2.1393737837477347</v>
      </c>
      <c r="N69" s="5">
        <f t="shared" ca="1" si="122"/>
        <v>3.1873577601838545</v>
      </c>
      <c r="O69" s="5">
        <f t="shared" ca="1" si="123"/>
        <v>0.95350778207290254</v>
      </c>
      <c r="P69" s="5">
        <f t="shared" ca="1" si="124"/>
        <v>0.7365680692193024</v>
      </c>
      <c r="Q69" s="5">
        <f t="shared" ca="1" si="125"/>
        <v>0.15833672617849337</v>
      </c>
      <c r="R69" s="5">
        <f t="shared" ca="1" si="126"/>
        <v>0.18680111753477102</v>
      </c>
      <c r="S69" s="5">
        <f t="shared" ca="1" si="127"/>
        <v>4.2265140674564203E-2</v>
      </c>
    </row>
    <row r="70" spans="1:19" x14ac:dyDescent="0.25">
      <c r="A70">
        <v>16</v>
      </c>
      <c r="C70" t="str">
        <f ca="1">OFFSET('42p stat'!$A$1,A70*20,0)</f>
        <v>non CUDA</v>
      </c>
      <c r="D70" s="14">
        <f ca="1">'42 end'!J153</f>
        <v>6751.6225639999948</v>
      </c>
      <c r="E70" s="14">
        <f ca="1">'84 end'!J153</f>
        <v>58513.708643999991</v>
      </c>
      <c r="F70" s="5">
        <f ca="1">'168 end'!J154</f>
        <v>1789.69516144</v>
      </c>
      <c r="G70" s="14">
        <f ca="1">'336 end'!J154</f>
        <v>5028.2824120400001</v>
      </c>
      <c r="H70" s="5">
        <f ca="1">'672 end'!J154</f>
        <v>11781.59866408</v>
      </c>
      <c r="I70" s="5">
        <f ca="1">'1344 end'!J154</f>
        <v>20598.409088360011</v>
      </c>
      <c r="J70" s="5">
        <f ca="1">'2688 end'!J154</f>
        <v>27.048402999999485</v>
      </c>
      <c r="L70" t="str">
        <f t="shared" ca="1" si="128"/>
        <v>non CUDA</v>
      </c>
      <c r="M70" s="5">
        <f t="shared" ca="1" si="121"/>
        <v>1.9047036857222419</v>
      </c>
      <c r="N70" s="5">
        <f t="shared" ca="1" si="122"/>
        <v>0.34237740694763491</v>
      </c>
      <c r="O70" s="5">
        <f t="shared" ca="1" si="123"/>
        <v>0.86609333950545331</v>
      </c>
      <c r="P70" s="5">
        <f t="shared" ca="1" si="124"/>
        <v>0.63688960221906621</v>
      </c>
      <c r="Q70" s="5">
        <f t="shared" ca="1" si="125"/>
        <v>0.76379258824729579</v>
      </c>
      <c r="R70" s="5">
        <f t="shared" ca="1" si="126"/>
        <v>0.49355616930421398</v>
      </c>
      <c r="S70" s="5">
        <f t="shared" ca="1" si="127"/>
        <v>3.8906579414666458E-2</v>
      </c>
    </row>
    <row r="71" spans="1:19" x14ac:dyDescent="0.25">
      <c r="A71">
        <v>17</v>
      </c>
      <c r="C71" t="str">
        <f ca="1">OFFSET('42p stat'!$A$1,A71*20,0)</f>
        <v>non CUDA non hash</v>
      </c>
      <c r="D71" s="14">
        <f ca="1">'42 end'!J154</f>
        <v>42503.29123748</v>
      </c>
      <c r="E71" s="14">
        <f ca="1">'84 end'!J154</f>
        <v>88716.616744199971</v>
      </c>
      <c r="F71" s="5">
        <f ca="1">'168 end'!J155</f>
        <v>8179.8032153999993</v>
      </c>
      <c r="G71" s="14">
        <f ca="1">'336 end'!J155</f>
        <v>33034.151329079999</v>
      </c>
      <c r="H71" s="5">
        <f ca="1">'672 end'!J155</f>
        <v>4360119.5505030015</v>
      </c>
      <c r="I71" s="5">
        <f ca="1">'1344 end'!J155</f>
        <v>258767.43931099999</v>
      </c>
      <c r="J71" s="5">
        <f ca="1">'2688 end'!J155</f>
        <v>68243.263104000027</v>
      </c>
      <c r="L71" t="str">
        <f t="shared" ca="1" si="128"/>
        <v>non CUDA non hash</v>
      </c>
      <c r="M71" s="5">
        <f t="shared" ca="1" si="121"/>
        <v>4.749466417727545</v>
      </c>
      <c r="N71" s="5">
        <f t="shared" ca="1" si="122"/>
        <v>4.8297285756603161</v>
      </c>
      <c r="O71" s="5">
        <f t="shared" ca="1" si="123"/>
        <v>0.64187281281906139</v>
      </c>
      <c r="P71" s="5">
        <f t="shared" ca="1" si="124"/>
        <v>0.67415456235284765</v>
      </c>
      <c r="Q71" s="5">
        <f t="shared" ca="1" si="125"/>
        <v>2.2424687806817209E-6</v>
      </c>
      <c r="R71" s="5">
        <f t="shared" ca="1" si="126"/>
        <v>2.5811307778023992E-7</v>
      </c>
      <c r="S71" s="5">
        <f t="shared" ca="1" si="127"/>
        <v>7.2122373620094986E-3</v>
      </c>
    </row>
    <row r="72" spans="1:19" x14ac:dyDescent="0.25">
      <c r="A72">
        <v>18</v>
      </c>
      <c r="C72" t="str">
        <f ca="1">OFFSET('42p stat'!$A$1,A72*20,0)</f>
        <v>Classic ACO</v>
      </c>
      <c r="D72" s="14">
        <f ca="1">'42 end'!J155</f>
        <v>248762589.24814498</v>
      </c>
      <c r="E72" s="14">
        <f ca="1">'84 end'!J155</f>
        <v>1588692130.6599069</v>
      </c>
      <c r="F72" s="5">
        <f ca="1">'168 end'!J156</f>
        <v>8022506.3393459972</v>
      </c>
      <c r="G72" s="14">
        <f ca="1">'336 end'!J156</f>
        <v>1609400.5064399999</v>
      </c>
      <c r="H72" s="5">
        <f ca="1">'672 end'!J156</f>
        <v>3518606.8682440016</v>
      </c>
      <c r="I72" s="5">
        <f ca="1">'1344 end'!J156</f>
        <v>227111.83460500004</v>
      </c>
      <c r="J72" s="5">
        <f ca="1">'2688 end'!J156</f>
        <v>19047.124899999952</v>
      </c>
      <c r="L72" t="str">
        <f t="shared" ca="1" si="128"/>
        <v>Classic ACO</v>
      </c>
      <c r="M72" s="5">
        <f t="shared" ca="1" si="121"/>
        <v>3.5482235060192162E-3</v>
      </c>
      <c r="N72" s="5">
        <f t="shared" ca="1" si="122"/>
        <v>4.3852581867758174E-3</v>
      </c>
      <c r="O72" s="5">
        <f t="shared" ca="1" si="123"/>
        <v>1.1209847244759883E-3</v>
      </c>
      <c r="P72" s="5">
        <f t="shared" ca="1" si="124"/>
        <v>2.6424239913135609E-4</v>
      </c>
      <c r="Q72" s="5">
        <f t="shared" ca="1" si="125"/>
        <v>8.7596579207070019E-4</v>
      </c>
      <c r="R72" s="5">
        <f t="shared" ca="1" si="126"/>
        <v>1.174614508681343E-4</v>
      </c>
      <c r="S72" s="5">
        <f t="shared" ca="1" si="127"/>
        <v>8.1317648008386121E-3</v>
      </c>
    </row>
    <row r="73" spans="1:19" x14ac:dyDescent="0.25">
      <c r="A73">
        <v>19</v>
      </c>
      <c r="C73" t="str">
        <f ca="1">OFFSET('42p stat'!$A$1,A73*20,0)</f>
        <v>Classic ACO non hash</v>
      </c>
      <c r="D73" s="14">
        <f ca="1">'42 end'!J156</f>
        <v>7119287734.8986444</v>
      </c>
      <c r="E73" s="14">
        <f ca="1">'84 end'!J156</f>
        <v>53771484454.631264</v>
      </c>
      <c r="F73" s="5">
        <f ca="1">'168 end'!J157</f>
        <v>7737225.3597560013</v>
      </c>
      <c r="G73" s="14">
        <f ca="1">'336 end'!J157</f>
        <v>170851.74502300002</v>
      </c>
      <c r="H73" s="5">
        <f ca="1">'672 end'!J157</f>
        <v>82107.579070120017</v>
      </c>
      <c r="I73" s="5">
        <f ca="1">'1344 end'!J157</f>
        <v>27548.260127839996</v>
      </c>
      <c r="J73" s="5">
        <f ca="1">'2688 end'!J157</f>
        <v>11363.04391599997</v>
      </c>
      <c r="L73" t="str">
        <f t="shared" ca="1" si="128"/>
        <v>Classic ACO non hash</v>
      </c>
      <c r="M73" s="5">
        <f t="shared" ca="1" si="121"/>
        <v>1.9917724748571997E-2</v>
      </c>
      <c r="N73" s="5">
        <f t="shared" ca="1" si="122"/>
        <v>2.3075498287446879E-2</v>
      </c>
      <c r="O73" s="5">
        <f t="shared" ca="1" si="123"/>
        <v>1.1579324565538728E-3</v>
      </c>
      <c r="P73" s="5">
        <f t="shared" ca="1" si="124"/>
        <v>1.0118840916337368E-4</v>
      </c>
      <c r="Q73" s="5">
        <f t="shared" ca="1" si="125"/>
        <v>2.542528416306858E-3</v>
      </c>
      <c r="R73" s="5">
        <f t="shared" ca="1" si="126"/>
        <v>8.1841549659117212E-4</v>
      </c>
      <c r="S73" s="5">
        <f t="shared" ca="1" si="127"/>
        <v>8.1310751455943315E-3</v>
      </c>
    </row>
    <row r="74" spans="1:19" x14ac:dyDescent="0.25">
      <c r="A74">
        <v>20</v>
      </c>
      <c r="C74" t="str">
        <f ca="1">OFFSET('42p stat'!$A$1,A74*20,0)</f>
        <v>omp</v>
      </c>
      <c r="D74" s="14">
        <f ca="1">'42 end'!J157</f>
        <v>132296.49132019997</v>
      </c>
      <c r="E74" s="14">
        <f ca="1">'84 end'!J157</f>
        <v>128276.69240799997</v>
      </c>
      <c r="F74" s="5">
        <f ca="1">'168 end'!J158</f>
        <v>5434.1165189999983</v>
      </c>
      <c r="G74" s="14">
        <f ca="1">'336 end'!J158</f>
        <v>64907.839197720015</v>
      </c>
      <c r="H74" s="5">
        <f ca="1">'672 end'!J158</f>
        <v>6115.0434603599988</v>
      </c>
      <c r="I74" s="5">
        <f ca="1">'1344 end'!J158</f>
        <v>19891.758799079998</v>
      </c>
      <c r="J74" s="5">
        <f ca="1">'2688 end'!J158</f>
        <v>38515874.652442999</v>
      </c>
      <c r="L74" t="str">
        <f t="shared" ca="1" si="128"/>
        <v>omp</v>
      </c>
      <c r="M74" s="5">
        <f t="shared" ca="1" si="121"/>
        <v>8.2418231849309862</v>
      </c>
      <c r="N74" s="5">
        <f t="shared" ca="1" si="122"/>
        <v>0.53587093279820386</v>
      </c>
      <c r="O74" s="5">
        <f t="shared" ca="1" si="123"/>
        <v>1.3813879258771242</v>
      </c>
      <c r="P74" s="5">
        <f t="shared" ca="1" si="124"/>
        <v>2.1020089680502769</v>
      </c>
      <c r="Q74" s="5">
        <f t="shared" ca="1" si="125"/>
        <v>0.36367603007288124</v>
      </c>
      <c r="R74" s="5">
        <f t="shared" ca="1" si="126"/>
        <v>0.44715933469241465</v>
      </c>
      <c r="S74" s="5">
        <f t="shared" ca="1" si="127"/>
        <v>5.1785383584914096E-5</v>
      </c>
    </row>
    <row r="75" spans="1:19" x14ac:dyDescent="0.25">
      <c r="A75">
        <v>21</v>
      </c>
      <c r="C75" t="str">
        <f ca="1">OFFSET('42p stat'!$A$1,A75*20,0)</f>
        <v>omp non hash</v>
      </c>
      <c r="D75" s="14">
        <f ca="1">'42 end'!J158</f>
        <v>19956.024275159998</v>
      </c>
      <c r="E75" s="14">
        <f ca="1">'84 end'!J158</f>
        <v>120452.36687299996</v>
      </c>
      <c r="F75" s="5">
        <f ca="1">'168 end'!J159</f>
        <v>5520.7416232399983</v>
      </c>
      <c r="G75" s="14">
        <f ca="1">'336 end'!J159</f>
        <v>28545.970012279999</v>
      </c>
      <c r="H75" s="5">
        <f ca="1">'672 end'!J159</f>
        <v>4874.5794766799954</v>
      </c>
      <c r="I75" s="5">
        <f ca="1">'1344 end'!J159</f>
        <v>3925.5641625999988</v>
      </c>
      <c r="J75" s="5">
        <f ca="1">'2688 end'!J159</f>
        <v>16330256.040140996</v>
      </c>
      <c r="L75" t="str">
        <f t="shared" ca="1" si="128"/>
        <v>omp non hash</v>
      </c>
      <c r="M75" s="5">
        <f t="shared" ca="1" si="121"/>
        <v>3.281147039017819</v>
      </c>
      <c r="N75" s="5">
        <f t="shared" ca="1" si="122"/>
        <v>0.6578557369094542</v>
      </c>
      <c r="O75" s="5">
        <f t="shared" ca="1" si="123"/>
        <v>1.5078012215952752</v>
      </c>
      <c r="P75" s="5">
        <f t="shared" ca="1" si="124"/>
        <v>1.5162996737765158</v>
      </c>
      <c r="Q75" s="5">
        <f t="shared" ca="1" si="125"/>
        <v>5.5903026864268597E-4</v>
      </c>
      <c r="R75" s="5">
        <f t="shared" ca="1" si="126"/>
        <v>3.2893915606192037E-4</v>
      </c>
      <c r="S75" s="5">
        <f t="shared" ca="1" si="127"/>
        <v>5.0367887778621187E-5</v>
      </c>
    </row>
    <row r="76" spans="1:19" x14ac:dyDescent="0.25">
      <c r="A76">
        <v>22</v>
      </c>
      <c r="C76" t="str">
        <f ca="1">OFFSET('42p stat'!$A$1,A76*20,0)</f>
        <v>non CUDA transp Time</v>
      </c>
      <c r="D76" s="14">
        <f ca="1">'42 end'!J159</f>
        <v>71948.225604680018</v>
      </c>
      <c r="E76" s="14">
        <f ca="1">'84 end'!J159</f>
        <v>66424.880383999989</v>
      </c>
      <c r="F76" s="5">
        <f ca="1">'168 end'!J160</f>
        <v>1110.9852658400007</v>
      </c>
      <c r="G76" s="14">
        <f ca="1">'336 end'!J160</f>
        <v>7081.6490735199959</v>
      </c>
      <c r="H76" s="5">
        <f ca="1">'672 end'!J160</f>
        <v>1102.7701046399959</v>
      </c>
      <c r="I76" s="5">
        <f ca="1">'1344 end'!J160</f>
        <v>2259.6752510399897</v>
      </c>
      <c r="J76" s="5">
        <f ca="1">'2688 end'!J160</f>
        <v>16877.483287000028</v>
      </c>
      <c r="L76" t="str">
        <f t="shared" ca="1" si="128"/>
        <v>non CUDA transp Time</v>
      </c>
      <c r="M76" s="5">
        <f t="shared" ca="1" si="121"/>
        <v>0.6355252378657068</v>
      </c>
      <c r="N76" s="5">
        <f t="shared" ca="1" si="122"/>
        <v>0.40053410943920326</v>
      </c>
      <c r="O76" s="5">
        <f t="shared" ca="1" si="123"/>
        <v>0.47633187581370728</v>
      </c>
      <c r="P76" s="5">
        <f t="shared" ca="1" si="124"/>
        <v>0.45230725845682263</v>
      </c>
      <c r="Q76" s="5">
        <f t="shared" ca="1" si="125"/>
        <v>0.10152974600223001</v>
      </c>
      <c r="R76" s="5">
        <f t="shared" ca="1" si="126"/>
        <v>8.8235384433719033E-2</v>
      </c>
      <c r="S76" s="5">
        <f t="shared" ca="1" si="127"/>
        <v>7.9959009652603181E-3</v>
      </c>
    </row>
    <row r="77" spans="1:19" x14ac:dyDescent="0.25">
      <c r="A77">
        <v>23</v>
      </c>
      <c r="C77" t="str">
        <f ca="1">OFFSET('42p stat'!$A$1,A77*20,0)</f>
        <v>non CUDA transp</v>
      </c>
      <c r="D77" s="14">
        <f ca="1">'42 end'!J160</f>
        <v>6365.9741593600038</v>
      </c>
      <c r="E77" s="14">
        <f ca="1">'84 end'!J160</f>
        <v>6094.0335239999749</v>
      </c>
      <c r="F77" s="5">
        <f ca="1">'168 end'!J161</f>
        <v>708.27625299999954</v>
      </c>
      <c r="G77" s="14">
        <f ca="1">'336 end'!J161</f>
        <v>15885.902272039999</v>
      </c>
      <c r="H77" s="5">
        <f ca="1">'672 end'!J161</f>
        <v>3131.9586576400002</v>
      </c>
      <c r="I77" s="5">
        <f ca="1">'1344 end'!J161</f>
        <v>4808.6698659999993</v>
      </c>
      <c r="J77" s="5">
        <f ca="1">'2688 end'!J161</f>
        <v>13429.207032999986</v>
      </c>
      <c r="L77" t="str">
        <f t="shared" ca="1" si="128"/>
        <v>non CUDA transp</v>
      </c>
      <c r="M77" s="5">
        <f t="shared" ca="1" si="121"/>
        <v>0.83003611001651489</v>
      </c>
      <c r="N77" s="5">
        <f t="shared" ca="1" si="122"/>
        <v>0.20876253089750058</v>
      </c>
      <c r="O77" s="5">
        <f t="shared" ca="1" si="123"/>
        <v>0.18833186305762156</v>
      </c>
      <c r="P77" s="5">
        <f t="shared" ca="1" si="124"/>
        <v>0.38197103339541133</v>
      </c>
      <c r="Q77" s="5">
        <f t="shared" ca="1" si="125"/>
        <v>0.19246741054100108</v>
      </c>
      <c r="R77" s="5">
        <f t="shared" ca="1" si="126"/>
        <v>0.18418560132386849</v>
      </c>
      <c r="S77" s="5">
        <f t="shared" ca="1" si="127"/>
        <v>8.8170740036061217E-3</v>
      </c>
    </row>
    <row r="78" spans="1:19" x14ac:dyDescent="0.25">
      <c r="A78">
        <v>24</v>
      </c>
      <c r="C78" t="str">
        <f ca="1">OFFSET('42p stat'!$A$1,A78*20,0)</f>
        <v>non CUDA transp non hash</v>
      </c>
      <c r="D78" s="14">
        <f ca="1">'42 end'!J161</f>
        <v>3748.6192960000039</v>
      </c>
      <c r="E78" s="14">
        <f ca="1">'84 end'!J161</f>
        <v>170825.43790039999</v>
      </c>
      <c r="F78" s="5">
        <f ca="1">'168 end'!J162</f>
        <v>9876.9140014799996</v>
      </c>
      <c r="G78" s="14">
        <f ca="1">'336 end'!J162</f>
        <v>25009.755054640013</v>
      </c>
      <c r="H78" s="5">
        <f ca="1">'672 end'!J162</f>
        <v>3889.2555252000043</v>
      </c>
      <c r="I78" s="5">
        <f ca="1">'1344 end'!J162</f>
        <v>28753.700776880007</v>
      </c>
      <c r="J78" s="5" t="e">
        <f ca="1">'2688 end'!J162</f>
        <v>#DIV/0!</v>
      </c>
      <c r="L78" t="str">
        <f t="shared" ca="1" si="128"/>
        <v>non CUDA transp non hash</v>
      </c>
      <c r="M78" s="5">
        <f t="shared" ca="1" si="121"/>
        <v>0.96240581337495157</v>
      </c>
      <c r="N78" s="5">
        <f t="shared" ca="1" si="122"/>
        <v>3.6895954317305462</v>
      </c>
      <c r="O78" s="5">
        <f t="shared" ca="1" si="123"/>
        <v>0.78432642241976491</v>
      </c>
      <c r="P78" s="5">
        <f t="shared" ca="1" si="124"/>
        <v>0.51887249860734119</v>
      </c>
      <c r="Q78" s="5">
        <f t="shared" ca="1" si="125"/>
        <v>5.071957703552414E-4</v>
      </c>
      <c r="R78" s="5">
        <f t="shared" ca="1" si="126"/>
        <v>7.9552275870399048E-4</v>
      </c>
      <c r="S78" s="5" t="e">
        <f t="shared" ca="1" si="127"/>
        <v>#DIV/0!</v>
      </c>
    </row>
    <row r="79" spans="1:19" x14ac:dyDescent="0.25">
      <c r="A79">
        <v>25</v>
      </c>
      <c r="C79" t="str">
        <f ca="1">OFFSET('42p stat'!$A$1,A79*20,0)</f>
        <v>non CUDA AVX Time</v>
      </c>
      <c r="D79" s="14">
        <f ca="1">'42 end'!J162</f>
        <v>70236.415823800038</v>
      </c>
      <c r="E79" s="14">
        <f ca="1">'84 end'!J162</f>
        <v>42299.915281960013</v>
      </c>
      <c r="F79" s="5">
        <f ca="1">'168 end'!J163</f>
        <v>5519.9587829599986</v>
      </c>
      <c r="G79" s="14">
        <f ca="1">'336 end'!J163</f>
        <v>27487.954394359997</v>
      </c>
      <c r="H79" s="5">
        <f ca="1">'672 end'!J163</f>
        <v>1025.4462320000016</v>
      </c>
      <c r="I79" s="5">
        <f ca="1">'1344 end'!J163</f>
        <v>7658.2292217600088</v>
      </c>
      <c r="J79" s="5" t="e">
        <f ca="1">'2688 end'!J163</f>
        <v>#DIV/0!</v>
      </c>
      <c r="L79" t="str">
        <f t="shared" ca="1" si="128"/>
        <v>non CUDA AVX Time</v>
      </c>
      <c r="M79" s="5">
        <f t="shared" ca="1" si="121"/>
        <v>2.2614749631253823</v>
      </c>
      <c r="N79" s="5">
        <f t="shared" ca="1" si="122"/>
        <v>2.4136899900188289</v>
      </c>
      <c r="O79" s="5">
        <f t="shared" ca="1" si="123"/>
        <v>0.70585976417953511</v>
      </c>
      <c r="P79" s="5">
        <f t="shared" ca="1" si="124"/>
        <v>0.8698516664915521</v>
      </c>
      <c r="Q79" s="5">
        <f t="shared" ca="1" si="125"/>
        <v>9.8961207642042595E-2</v>
      </c>
      <c r="R79" s="5">
        <f t="shared" ca="1" si="126"/>
        <v>0.18055445566730419</v>
      </c>
      <c r="S79" s="5" t="e">
        <f t="shared" ca="1" si="127"/>
        <v>#DIV/0!</v>
      </c>
    </row>
    <row r="80" spans="1:19" x14ac:dyDescent="0.25">
      <c r="A80">
        <v>26</v>
      </c>
      <c r="C80" t="str">
        <f ca="1">OFFSET('42p stat'!$A$1,A80*20,0)</f>
        <v>non CUDA AVX</v>
      </c>
      <c r="D80" s="14">
        <f ca="1">'42 end'!J163</f>
        <v>3426.6815929999993</v>
      </c>
      <c r="E80" s="14">
        <f ca="1">'84 end'!J163</f>
        <v>17102.946895999987</v>
      </c>
      <c r="F80" s="5">
        <f ca="1">'168 end'!J164</f>
        <v>809.22197716000039</v>
      </c>
      <c r="G80" s="14">
        <f ca="1">'336 end'!J164</f>
        <v>6393.4593203599952</v>
      </c>
      <c r="H80" s="5">
        <f ca="1">'672 end'!J164</f>
        <v>3835.8979284000006</v>
      </c>
      <c r="I80" s="5">
        <f ca="1">'1344 end'!J164</f>
        <v>23659.842105640015</v>
      </c>
      <c r="J80" s="5" t="e">
        <f ca="1">'2688 end'!J164</f>
        <v>#DIV/0!</v>
      </c>
      <c r="L80" t="str">
        <f t="shared" ca="1" si="128"/>
        <v>non CUDA AVX</v>
      </c>
      <c r="M80" s="5">
        <f t="shared" ca="1" si="121"/>
        <v>1.4561173985830216</v>
      </c>
      <c r="N80" s="5">
        <f t="shared" ca="1" si="122"/>
        <v>0.19730360218954276</v>
      </c>
      <c r="O80" s="5">
        <f t="shared" ca="1" si="123"/>
        <v>0.56468947992473595</v>
      </c>
      <c r="P80" s="5">
        <f t="shared" ca="1" si="124"/>
        <v>0.69555578864439493</v>
      </c>
      <c r="Q80" s="5">
        <f t="shared" ca="1" si="125"/>
        <v>0.28696122892370785</v>
      </c>
      <c r="R80" s="5">
        <f t="shared" ca="1" si="126"/>
        <v>0.50214419658785614</v>
      </c>
      <c r="S80" s="5" t="e">
        <f t="shared" ca="1" si="127"/>
        <v>#DIV/0!</v>
      </c>
    </row>
    <row r="81" spans="1:19" x14ac:dyDescent="0.25">
      <c r="A81">
        <v>27</v>
      </c>
      <c r="C81" t="str">
        <f ca="1">OFFSET('84p stat'!$A$1,A81*20,0)</f>
        <v>non CUDA AVX non hash</v>
      </c>
      <c r="D81" s="14">
        <f ca="1">'42 end'!J164</f>
        <v>9070.8605327999976</v>
      </c>
      <c r="E81" s="14">
        <f ca="1">'84 end'!J164</f>
        <v>74653.606912800038</v>
      </c>
      <c r="F81" s="5">
        <f ca="1">'168 end'!J165</f>
        <v>10527.401977519994</v>
      </c>
      <c r="G81" s="14">
        <f ca="1">'336 end'!J165</f>
        <v>42059.478673399994</v>
      </c>
      <c r="H81" s="5">
        <f ca="1">'672 end'!J165</f>
        <v>5098.8613642000018</v>
      </c>
      <c r="I81" s="5">
        <f ca="1">'1344 end'!J165</f>
        <v>18668.580103479992</v>
      </c>
      <c r="J81" s="5" t="e">
        <f ca="1">'2688 end'!J165</f>
        <v>#DIV/0!</v>
      </c>
      <c r="L81" t="str">
        <f t="shared" ca="1" si="128"/>
        <v>non CUDA AVX non hash</v>
      </c>
      <c r="M81" s="5">
        <f t="shared" ca="1" si="121"/>
        <v>2.2943518179525748</v>
      </c>
      <c r="N81" s="5">
        <f t="shared" ca="1" si="122"/>
        <v>4.5398474970130787</v>
      </c>
      <c r="O81" s="5">
        <f t="shared" ca="1" si="123"/>
        <v>0.71710456510993037</v>
      </c>
      <c r="P81" s="5">
        <f t="shared" ca="1" si="124"/>
        <v>0.7438601627647593</v>
      </c>
      <c r="Q81" s="5">
        <f t="shared" ca="1" si="125"/>
        <v>7.8708281915237618E-4</v>
      </c>
      <c r="R81" s="5">
        <f t="shared" ca="1" si="126"/>
        <v>9.3846382086223306E-4</v>
      </c>
      <c r="S81" s="5" t="e">
        <f t="shared" ca="1" si="127"/>
        <v>#DIV/0!</v>
      </c>
    </row>
    <row r="82" spans="1:19" x14ac:dyDescent="0.25">
      <c r="A82">
        <v>28</v>
      </c>
      <c r="C82" t="str">
        <f ca="1">OFFSET('84p stat'!$A$1,A82*20,0)</f>
        <v>non CUDA AVX_OMP Time</v>
      </c>
      <c r="D82" s="14">
        <f ca="1">'42 end'!J165</f>
        <v>13162.544042959995</v>
      </c>
      <c r="E82" s="14">
        <f ca="1">'84 end'!J165</f>
        <v>91523.442696999991</v>
      </c>
      <c r="F82" s="5">
        <f ca="1">'168 end'!J166</f>
        <v>4838.6843356000008</v>
      </c>
      <c r="G82" s="14">
        <f ca="1">'336 end'!J166</f>
        <v>26774.657080560017</v>
      </c>
      <c r="H82" s="5">
        <f ca="1">'672 end'!J166</f>
        <v>764.3823217600019</v>
      </c>
      <c r="I82" s="5">
        <f ca="1">'1344 end'!J166</f>
        <v>24843.94099924</v>
      </c>
      <c r="J82" s="5" t="e">
        <f ca="1">'2688 end'!J166</f>
        <v>#DIV/0!</v>
      </c>
      <c r="L82" t="str">
        <f t="shared" ca="1" si="128"/>
        <v>non CUDA AVX_OMP Time</v>
      </c>
      <c r="M82" s="5">
        <f t="shared" ca="1" si="121"/>
        <v>2.911553463737222</v>
      </c>
      <c r="N82" s="5">
        <f t="shared" ca="1" si="122"/>
        <v>0.4609471366090136</v>
      </c>
      <c r="O82" s="5">
        <f t="shared" ca="1" si="123"/>
        <v>1.3681668107580411</v>
      </c>
      <c r="P82" s="5">
        <f t="shared" ca="1" si="124"/>
        <v>1.5237611066689194</v>
      </c>
      <c r="Q82" s="5">
        <f t="shared" ca="1" si="125"/>
        <v>8.2890395643533343E-2</v>
      </c>
      <c r="R82" s="5">
        <f t="shared" ca="1" si="126"/>
        <v>0.30965301916967924</v>
      </c>
      <c r="S82" s="5" t="e">
        <f t="shared" ca="1" si="127"/>
        <v>#DIV/0!</v>
      </c>
    </row>
    <row r="83" spans="1:19" x14ac:dyDescent="0.25">
      <c r="A83">
        <v>29</v>
      </c>
      <c r="C83" t="str">
        <f ca="1">OFFSET('84p stat'!$A$1,A83*20,0)</f>
        <v>non CUDA AVX_OMP</v>
      </c>
      <c r="D83" s="14">
        <f ca="1">'42 end'!J166</f>
        <v>3504.1638479999988</v>
      </c>
      <c r="E83" s="14">
        <f ca="1">'84 end'!J166</f>
        <v>226574.12113600009</v>
      </c>
      <c r="F83" s="5">
        <f ca="1">'168 end'!J167</f>
        <v>1055.1207329999988</v>
      </c>
      <c r="G83" s="14">
        <f ca="1">'336 end'!J167</f>
        <v>5286.6060865600102</v>
      </c>
      <c r="H83" s="5">
        <f ca="1">'672 end'!J167</f>
        <v>3467.7404239999987</v>
      </c>
      <c r="I83" s="5">
        <f ca="1">'1344 end'!J167</f>
        <v>16119.308739000002</v>
      </c>
      <c r="J83" s="5" t="e">
        <f ca="1">'2688 end'!J167</f>
        <v>#DIV/0!</v>
      </c>
      <c r="L83" t="str">
        <f t="shared" ca="1" si="128"/>
        <v>non CUDA AVX_OMP</v>
      </c>
      <c r="M83" s="5">
        <f t="shared" ca="1" si="121"/>
        <v>1.3818652868388277</v>
      </c>
      <c r="N83" s="5">
        <f t="shared" ca="1" si="122"/>
        <v>0.72715399336075393</v>
      </c>
      <c r="O83" s="5">
        <f t="shared" ca="1" si="123"/>
        <v>0.61550560643230512</v>
      </c>
      <c r="P83" s="5">
        <f t="shared" ca="1" si="124"/>
        <v>0.63407134659513431</v>
      </c>
      <c r="Q83" s="5">
        <f t="shared" ca="1" si="125"/>
        <v>0.2541003029196216</v>
      </c>
      <c r="R83" s="5">
        <f t="shared" ca="1" si="126"/>
        <v>0.38187558241392688</v>
      </c>
      <c r="S83" s="5" t="e">
        <f t="shared" ca="1" si="127"/>
        <v>#DIV/0!</v>
      </c>
    </row>
    <row r="84" spans="1:19" x14ac:dyDescent="0.25">
      <c r="A84">
        <v>30</v>
      </c>
      <c r="C84" t="str">
        <f ca="1">OFFSET('84p stat'!$A$1,A84*20,0)</f>
        <v>non CUDA AVX_OMP non hash</v>
      </c>
      <c r="D84" s="14">
        <f ca="1">'42 end'!J167</f>
        <v>13795.96507928</v>
      </c>
      <c r="E84" s="14">
        <f ca="1">'84 end'!J167</f>
        <v>90416.828617999985</v>
      </c>
      <c r="F84" s="5">
        <f ca="1">'168 end'!J168</f>
        <v>3926.2286616399997</v>
      </c>
      <c r="G84" s="14">
        <f ca="1">'336 end'!J168</f>
        <v>25073.62889475999</v>
      </c>
      <c r="H84" s="5">
        <f ca="1">'672 end'!J168</f>
        <v>2940.0074462399989</v>
      </c>
      <c r="I84" s="5">
        <f ca="1">'1344 end'!J168</f>
        <v>11369.303266560011</v>
      </c>
      <c r="J84" s="5" t="e">
        <f ca="1">'2688 end'!J168</f>
        <v>#DIV/0!</v>
      </c>
      <c r="L84" t="str">
        <f t="shared" ref="L84:L104" ca="1" si="129">C84</f>
        <v>non CUDA AVX_OMP non hash</v>
      </c>
      <c r="M84" s="5">
        <f t="shared" ref="M84:S84" ca="1" si="130">$B$1*POWER(M32,2)*SQRT(D84/(POWER(D32*$C$1,2))+D$74/(POWER(D$20*$C$1,2)))</f>
        <v>2.8220470211532063</v>
      </c>
      <c r="N84" s="5">
        <f t="shared" ca="1" si="130"/>
        <v>0.57382281496597931</v>
      </c>
      <c r="O84" s="5">
        <f t="shared" ca="1" si="130"/>
        <v>1.2412969727901526</v>
      </c>
      <c r="P84" s="5">
        <f t="shared" ca="1" si="130"/>
        <v>1.4394527380980413</v>
      </c>
      <c r="Q84" s="5">
        <f t="shared" ca="1" si="130"/>
        <v>4.1367208447298554E-4</v>
      </c>
      <c r="R84" s="5">
        <f t="shared" ca="1" si="130"/>
        <v>5.4017958073080145E-4</v>
      </c>
      <c r="S84" s="5" t="e">
        <f t="shared" ca="1" si="130"/>
        <v>#DIV/0!</v>
      </c>
    </row>
    <row r="85" spans="1:19" x14ac:dyDescent="0.25">
      <c r="A85">
        <v>31</v>
      </c>
      <c r="C85" t="str">
        <f ca="1">OFFSET('84p stat'!$A$1,A85*20,0)</f>
        <v>CUDA ant add CPU_AVX Time</v>
      </c>
      <c r="D85" s="14">
        <f ca="1">'42 end'!J168</f>
        <v>1503.5368754800015</v>
      </c>
      <c r="E85" s="14">
        <f ca="1">'84 end'!J168</f>
        <v>1820.6221179999895</v>
      </c>
      <c r="F85" s="5">
        <f ca="1">'168 end'!J169</f>
        <v>2176.5979940400002</v>
      </c>
      <c r="G85" s="14">
        <f ca="1">'336 end'!J169</f>
        <v>6073.0845340000014</v>
      </c>
      <c r="H85" s="5">
        <f ca="1">'672 end'!J169</f>
        <v>802.7851774400001</v>
      </c>
      <c r="I85" s="5">
        <f ca="1">'1344 end'!J169</f>
        <v>2441.8725355600022</v>
      </c>
      <c r="J85" s="5" t="e">
        <f ca="1">'2688 end'!J169</f>
        <v>#DIV/0!</v>
      </c>
      <c r="L85" t="str">
        <f t="shared" ca="1" si="129"/>
        <v>CUDA ant add CPU_AVX Time</v>
      </c>
      <c r="M85" s="5">
        <f t="shared" ref="M85:S85" ca="1" si="131">$B$1*POWER(M33,2)*SQRT(D85/(POWER(D33*$C$1,2))+D$74/(POWER(D$20*$C$1,2)))</f>
        <v>6.4884450874196864E-2</v>
      </c>
      <c r="N85" s="5">
        <f t="shared" ca="1" si="131"/>
        <v>3.3906458008890673E-2</v>
      </c>
      <c r="O85" s="5">
        <f t="shared" ca="1" si="131"/>
        <v>9.3240907573349074E-2</v>
      </c>
      <c r="P85" s="5">
        <f t="shared" ca="1" si="131"/>
        <v>6.7513419417579754E-2</v>
      </c>
      <c r="Q85" s="5">
        <f t="shared" ca="1" si="131"/>
        <v>8.4511897859915572E-2</v>
      </c>
      <c r="R85" s="5">
        <f t="shared" ca="1" si="131"/>
        <v>9.0402985522897286E-2</v>
      </c>
      <c r="S85" s="5" t="e">
        <f t="shared" ca="1" si="131"/>
        <v>#DIV/0!</v>
      </c>
    </row>
    <row r="86" spans="1:19" x14ac:dyDescent="0.25">
      <c r="A86">
        <v>32</v>
      </c>
      <c r="C86" t="str">
        <f ca="1">OFFSET('84p stat'!$A$1,A86*20,0)</f>
        <v>non CUDA transp_AVX Time</v>
      </c>
      <c r="D86" s="14">
        <f ca="1">'42 end'!J169</f>
        <v>59722.870280919997</v>
      </c>
      <c r="E86" s="14">
        <f ca="1">'84 end'!J169</f>
        <v>51420.320841000001</v>
      </c>
      <c r="F86" s="5">
        <f ca="1">'168 end'!J170</f>
        <v>3661.6898514799996</v>
      </c>
      <c r="G86" s="14">
        <f ca="1">'336 end'!J170</f>
        <v>11647.277044559998</v>
      </c>
      <c r="H86" s="5">
        <f ca="1">'672 end'!J170</f>
        <v>2657.8585850399977</v>
      </c>
      <c r="I86" s="5">
        <f ca="1">'1344 end'!J170</f>
        <v>18136.070228279994</v>
      </c>
      <c r="J86" s="5" t="e">
        <f ca="1">'2688 end'!J170</f>
        <v>#DIV/0!</v>
      </c>
      <c r="L86" t="str">
        <f t="shared" ca="1" si="129"/>
        <v>non CUDA transp_AVX Time</v>
      </c>
      <c r="M86" s="5">
        <f t="shared" ref="M86:S86" ca="1" si="132">$B$1*POWER(M34,2)*SQRT(D86/(POWER(D34*$C$1,2))+D$74/(POWER(D$20*$C$1,2)))</f>
        <v>0.62097225846406034</v>
      </c>
      <c r="N86" s="5">
        <f t="shared" ca="1" si="132"/>
        <v>0.35804293393301506</v>
      </c>
      <c r="O86" s="5">
        <f t="shared" ca="1" si="132"/>
        <v>0.81488151878789605</v>
      </c>
      <c r="P86" s="5">
        <f t="shared" ca="1" si="132"/>
        <v>0.56670253532904902</v>
      </c>
      <c r="Q86" s="5">
        <f t="shared" ca="1" si="132"/>
        <v>0.17385806599612852</v>
      </c>
      <c r="R86" s="5">
        <f t="shared" ca="1" si="132"/>
        <v>0.33930677013018384</v>
      </c>
      <c r="S86" s="5" t="e">
        <f t="shared" ca="1" si="132"/>
        <v>#DIV/0!</v>
      </c>
    </row>
    <row r="87" spans="1:19" x14ac:dyDescent="0.25">
      <c r="A87">
        <v>33</v>
      </c>
      <c r="C87" t="str">
        <f ca="1">OFFSET('84p stat'!$A$1,A87*20,0)</f>
        <v>non CUDA transp_AVX</v>
      </c>
      <c r="D87" s="14">
        <f ca="1">'42 end'!J170</f>
        <v>5768.3459302400042</v>
      </c>
      <c r="E87" s="14">
        <f ca="1">'84 end'!J170</f>
        <v>9173.9193959999557</v>
      </c>
      <c r="F87" s="5">
        <f ca="1">'168 end'!J171</f>
        <v>1559.8317574399991</v>
      </c>
      <c r="G87" s="14">
        <f ca="1">'336 end'!J171</f>
        <v>15741.728546239996</v>
      </c>
      <c r="H87" s="5">
        <f ca="1">'672 end'!J171</f>
        <v>2992.5387193200022</v>
      </c>
      <c r="I87" s="5">
        <f ca="1">'1344 end'!J171</f>
        <v>4294.8399175199947</v>
      </c>
      <c r="J87" s="5" t="e">
        <f ca="1">'2688 end'!J171</f>
        <v>#DIV/0!</v>
      </c>
      <c r="L87" t="str">
        <f t="shared" ca="1" si="129"/>
        <v>non CUDA transp_AVX</v>
      </c>
      <c r="M87" s="5">
        <f t="shared" ref="M87:S87" ca="1" si="133">$B$1*POWER(M35,2)*SQRT(D87/(POWER(D35*$C$1,2))+D$74/(POWER(D$20*$C$1,2)))</f>
        <v>0.82817585460003362</v>
      </c>
      <c r="N87" s="5">
        <f t="shared" ca="1" si="133"/>
        <v>0.26433940872532152</v>
      </c>
      <c r="O87" s="5">
        <f t="shared" ca="1" si="133"/>
        <v>0.26894905100736816</v>
      </c>
      <c r="P87" s="5">
        <f t="shared" ca="1" si="133"/>
        <v>0.37820596279503638</v>
      </c>
      <c r="Q87" s="5">
        <f t="shared" ca="1" si="133"/>
        <v>0.15015694561382459</v>
      </c>
      <c r="R87" s="5">
        <f t="shared" ca="1" si="133"/>
        <v>0.14547683363335098</v>
      </c>
      <c r="S87" s="5" t="e">
        <f t="shared" ca="1" si="133"/>
        <v>#DIV/0!</v>
      </c>
    </row>
    <row r="88" spans="1:19" x14ac:dyDescent="0.25">
      <c r="A88">
        <v>34</v>
      </c>
      <c r="C88" t="str">
        <f ca="1">OFFSET('84p stat'!$A$1,A88*20,0)</f>
        <v>non CUDA transp_AVX non hash</v>
      </c>
      <c r="D88" s="14">
        <f ca="1">'42 end'!J171</f>
        <v>4888.1518817999986</v>
      </c>
      <c r="E88" s="14">
        <f ca="1">'84 end'!J171</f>
        <v>22169.700272719998</v>
      </c>
      <c r="F88" s="5">
        <f ca="1">'168 end'!J172</f>
        <v>9096.3257852800016</v>
      </c>
      <c r="G88" s="14">
        <f ca="1">'336 end'!J172</f>
        <v>41546.582252239976</v>
      </c>
      <c r="H88" s="5">
        <f ca="1">'672 end'!J172</f>
        <v>609.29131844000051</v>
      </c>
      <c r="I88" s="5">
        <f ca="1">'1344 end'!J172</f>
        <v>11834.868988839999</v>
      </c>
      <c r="J88" s="5" t="e">
        <f ca="1">'2688 end'!J172</f>
        <v>#DIV/0!</v>
      </c>
      <c r="L88" t="str">
        <f t="shared" ca="1" si="129"/>
        <v>non CUDA transp_AVX non hash</v>
      </c>
      <c r="M88" s="5">
        <f t="shared" ref="M88:S88" ca="1" si="134">$B$1*POWER(M36,2)*SQRT(D88/(POWER(D36*$C$1,2))+D$74/(POWER(D$20*$C$1,2)))</f>
        <v>1.0763858756834517</v>
      </c>
      <c r="N88" s="5">
        <f t="shared" ca="1" si="134"/>
        <v>1.3751541556297131</v>
      </c>
      <c r="O88" s="5">
        <f t="shared" ca="1" si="134"/>
        <v>0.72366298296693166</v>
      </c>
      <c r="P88" s="5">
        <f t="shared" ca="1" si="134"/>
        <v>0.63198338150361844</v>
      </c>
      <c r="Q88" s="5">
        <f t="shared" ca="1" si="134"/>
        <v>2.0110146879266124E-4</v>
      </c>
      <c r="R88" s="5">
        <f t="shared" ca="1" si="134"/>
        <v>4.3334831677279269E-4</v>
      </c>
      <c r="S88" s="5" t="e">
        <f t="shared" ca="1" si="134"/>
        <v>#DIV/0!</v>
      </c>
    </row>
    <row r="89" spans="1:19" x14ac:dyDescent="0.25">
      <c r="A89">
        <v>35</v>
      </c>
      <c r="C89" t="str">
        <f ca="1">OFFSET('84p stat'!$A$1,A89*20,0)</f>
        <v>non CUDA transp_AVX_OMP Time</v>
      </c>
      <c r="D89" s="14">
        <f ca="1">'42 end'!J172</f>
        <v>55163.190008800004</v>
      </c>
      <c r="E89" s="14">
        <f ca="1">'84 end'!J172</f>
        <v>89368.378116000007</v>
      </c>
      <c r="F89" s="5">
        <f ca="1">'168 end'!J173</f>
        <v>648.59248100000093</v>
      </c>
      <c r="G89" s="14">
        <f ca="1">'336 end'!J173</f>
        <v>14235.596264320013</v>
      </c>
      <c r="H89" s="5">
        <f ca="1">'672 end'!J173</f>
        <v>3056.5137029999987</v>
      </c>
      <c r="I89" s="5">
        <f ca="1">'1344 end'!J173</f>
        <v>825090.82482184016</v>
      </c>
      <c r="J89" s="5" t="e">
        <f ca="1">'2688 end'!J173</f>
        <v>#DIV/0!</v>
      </c>
      <c r="L89" t="str">
        <f t="shared" ca="1" si="129"/>
        <v>non CUDA transp_AVX_OMP Time</v>
      </c>
      <c r="M89" s="5">
        <f t="shared" ref="M89:S89" ca="1" si="135">$B$1*POWER(M37,2)*SQRT(D89/(POWER(D37*$C$1,2))+D$74/(POWER(D$20*$C$1,2)))</f>
        <v>0.59099172387539689</v>
      </c>
      <c r="N89" s="5">
        <f t="shared" ca="1" si="135"/>
        <v>0.47313793066281179</v>
      </c>
      <c r="O89" s="5">
        <f t="shared" ca="1" si="135"/>
        <v>0.35307298841810614</v>
      </c>
      <c r="P89" s="5">
        <f t="shared" ca="1" si="135"/>
        <v>0.6323288801562803</v>
      </c>
      <c r="Q89" s="5">
        <f t="shared" ca="1" si="135"/>
        <v>0.18641122095387191</v>
      </c>
      <c r="R89" s="5">
        <f t="shared" ca="1" si="135"/>
        <v>1.971444953793384</v>
      </c>
      <c r="S89" s="5" t="e">
        <f t="shared" ca="1" si="135"/>
        <v>#DIV/0!</v>
      </c>
    </row>
    <row r="90" spans="1:19" x14ac:dyDescent="0.25">
      <c r="A90">
        <v>36</v>
      </c>
      <c r="C90" t="str">
        <f ca="1">OFFSET('84p stat'!$A$1,A90*20,0)</f>
        <v>non CUDA transp_AVX_OMP</v>
      </c>
      <c r="D90" s="14">
        <f ca="1">'42 end'!J173</f>
        <v>4018.5518370000018</v>
      </c>
      <c r="E90" s="14">
        <f ca="1">'84 end'!J173</f>
        <v>10051.653555999992</v>
      </c>
      <c r="F90" s="5">
        <f ca="1">'168 end'!J174</f>
        <v>1294.1865105599991</v>
      </c>
      <c r="G90" s="14">
        <f ca="1">'336 end'!J174</f>
        <v>14077.994656000021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129"/>
        <v>non CUDA transp_AVX_OMP</v>
      </c>
      <c r="M90" s="5">
        <f t="shared" ref="M90:S90" ca="1" si="136">$B$1*POWER(M38,2)*SQRT(D90/(POWER(D38*$C$1,2))+D$74/(POWER(D$20*$C$1,2)))</f>
        <v>0.69143866650122543</v>
      </c>
      <c r="N90" s="5">
        <f t="shared" ca="1" si="136"/>
        <v>0.27676751120718479</v>
      </c>
      <c r="O90" s="5">
        <f t="shared" ca="1" si="136"/>
        <v>0.24999462541312142</v>
      </c>
      <c r="P90" s="5">
        <f t="shared" ca="1" si="136"/>
        <v>0.35645146654819476</v>
      </c>
      <c r="Q90" s="5" t="e">
        <f t="shared" ca="1" si="136"/>
        <v>#DIV/0!</v>
      </c>
      <c r="R90" s="5" t="e">
        <f t="shared" ca="1" si="136"/>
        <v>#DIV/0!</v>
      </c>
      <c r="S90" s="5" t="e">
        <f t="shared" ca="1" si="136"/>
        <v>#DIV/0!</v>
      </c>
    </row>
    <row r="91" spans="1:19" x14ac:dyDescent="0.25">
      <c r="A91">
        <v>37</v>
      </c>
      <c r="C91" t="str">
        <f ca="1">OFFSET('84p stat'!$A$1,A91*20,0)</f>
        <v>non CUDA transp_AVX_OMP non hash</v>
      </c>
      <c r="D91" s="14">
        <f ca="1">'42 end'!J174</f>
        <v>3265.4439504400002</v>
      </c>
      <c r="E91" s="14">
        <f ca="1">'84 end'!J174</f>
        <v>18858.349445959975</v>
      </c>
      <c r="F91" s="5">
        <f ca="1">'168 end'!J175</f>
        <v>14506.45629224</v>
      </c>
      <c r="G91" s="14">
        <f ca="1">'336 end'!J175</f>
        <v>61926.286415400005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129"/>
        <v>non CUDA transp_AVX_OMP non hash</v>
      </c>
      <c r="M91" s="5">
        <f t="shared" ref="M91:S91" ca="1" si="137">$B$1*POWER(M39,2)*SQRT(D91/(POWER(D39*$C$1,2))+D$74/(POWER(D$20*$C$1,2)))</f>
        <v>0.88143093972889974</v>
      </c>
      <c r="N91" s="5">
        <f t="shared" ca="1" si="137"/>
        <v>1.27544397569865</v>
      </c>
      <c r="O91" s="5">
        <f t="shared" ca="1" si="137"/>
        <v>0.92140861762310977</v>
      </c>
      <c r="P91" s="5">
        <f t="shared" ca="1" si="137"/>
        <v>0.77871369335963303</v>
      </c>
      <c r="Q91" s="5" t="e">
        <f t="shared" ca="1" si="137"/>
        <v>#DIV/0!</v>
      </c>
      <c r="R91" s="5" t="e">
        <f t="shared" ca="1" si="137"/>
        <v>#DIV/0!</v>
      </c>
      <c r="S91" s="5" t="e">
        <f t="shared" ca="1" si="137"/>
        <v>#DIV/0!</v>
      </c>
    </row>
    <row r="92" spans="1:19" x14ac:dyDescent="0.25">
      <c r="A92">
        <v>38</v>
      </c>
      <c r="C92" t="str">
        <f ca="1">OFFSET('84p stat'!$A$1,A92*20,0)</f>
        <v>CUDA ant add CPU_AVX_transp Time</v>
      </c>
      <c r="D92" s="14">
        <f ca="1">'42 end'!J175</f>
        <v>2672.5699329999952</v>
      </c>
      <c r="E92" s="14">
        <f ca="1">'84 end'!J175</f>
        <v>4723.9624810000314</v>
      </c>
      <c r="F92" s="5">
        <f ca="1">'168 end'!J176</f>
        <v>314.03304999998721</v>
      </c>
      <c r="G92" s="14">
        <f ca="1">'336 end'!J176</f>
        <v>7135.8310860000056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 t="str">
        <f t="shared" ca="1" si="129"/>
        <v>CUDA ant add CPU_AVX_transp Time</v>
      </c>
      <c r="M92" s="5">
        <f t="shared" ref="M92:S92" ca="1" si="138">$B$1*POWER(M40,2)*SQRT(D92/(POWER(D40*$C$1,2))+D$74/(POWER(D$20*$C$1,2)))</f>
        <v>5.5888555861529611E-2</v>
      </c>
      <c r="N92" s="5">
        <f t="shared" ca="1" si="138"/>
        <v>3.7471924346228813E-2</v>
      </c>
      <c r="O92" s="5">
        <f t="shared" ca="1" si="138"/>
        <v>2.451953636546202E-2</v>
      </c>
      <c r="P92" s="5">
        <f t="shared" ca="1" si="138"/>
        <v>4.8062730253595302E-2</v>
      </c>
      <c r="Q92" s="5" t="e">
        <f t="shared" ca="1" si="138"/>
        <v>#DIV/0!</v>
      </c>
      <c r="R92" s="5" t="e">
        <f t="shared" ca="1" si="138"/>
        <v>#DIV/0!</v>
      </c>
      <c r="S92" s="5" t="e">
        <f t="shared" ca="1" si="138"/>
        <v>#DIV/0!</v>
      </c>
    </row>
    <row r="93" spans="1:19" x14ac:dyDescent="0.25">
      <c r="A93">
        <v>39</v>
      </c>
      <c r="C93">
        <f ca="1">OFFSET('84p stat'!$A$1,A93*20,0)</f>
        <v>0</v>
      </c>
      <c r="D93" s="14" t="e">
        <f ca="1">'42 end'!J176</f>
        <v>#DIV/0!</v>
      </c>
      <c r="E93" s="14" t="e">
        <f ca="1">'84 end'!J176</f>
        <v>#DIV/0!</v>
      </c>
      <c r="F93" s="5" t="e">
        <f ca="1">'168 end'!J177</f>
        <v>#DIV/0!</v>
      </c>
      <c r="G93" s="14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29"/>
        <v>0</v>
      </c>
      <c r="M93" s="5" t="e">
        <f t="shared" ref="M93:S93" ca="1" si="139">$B$1*POWER(M41,2)*SQRT(D93/(POWER(D41*$C$1,2))+D$74/(POWER(D$20*$C$1,2)))</f>
        <v>#DIV/0!</v>
      </c>
      <c r="N93" s="5" t="e">
        <f t="shared" ca="1" si="139"/>
        <v>#DIV/0!</v>
      </c>
      <c r="O93" s="5" t="e">
        <f t="shared" ca="1" si="139"/>
        <v>#DIV/0!</v>
      </c>
      <c r="P93" s="5" t="e">
        <f t="shared" ca="1" si="139"/>
        <v>#DIV/0!</v>
      </c>
      <c r="Q93" s="5" t="e">
        <f t="shared" ca="1" si="139"/>
        <v>#DIV/0!</v>
      </c>
      <c r="R93" s="5" t="e">
        <f t="shared" ca="1" si="139"/>
        <v>#DIV/0!</v>
      </c>
      <c r="S93" s="5" t="e">
        <f t="shared" ca="1" si="139"/>
        <v>#DIV/0!</v>
      </c>
    </row>
    <row r="94" spans="1:19" x14ac:dyDescent="0.25">
      <c r="A94">
        <v>40</v>
      </c>
      <c r="C94">
        <f ca="1">OFFSET('84p stat'!$A$1,A94*20,0)</f>
        <v>0</v>
      </c>
      <c r="D94" s="14" t="e">
        <f ca="1">'42 end'!J177</f>
        <v>#DIV/0!</v>
      </c>
      <c r="E94" s="14" t="e">
        <f ca="1">'84 end'!J177</f>
        <v>#DIV/0!</v>
      </c>
      <c r="F94" s="5" t="e">
        <f ca="1">'168 end'!J178</f>
        <v>#DIV/0!</v>
      </c>
      <c r="G94" s="14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29"/>
        <v>0</v>
      </c>
      <c r="M94" s="5" t="e">
        <f t="shared" ref="M94:S94" ca="1" si="140">$B$1*POWER(M42,2)*SQRT(D94/(POWER(D42*$C$1,2))+D$74/(POWER(D$20*$C$1,2)))</f>
        <v>#DIV/0!</v>
      </c>
      <c r="N94" s="5" t="e">
        <f t="shared" ca="1" si="140"/>
        <v>#DIV/0!</v>
      </c>
      <c r="O94" s="5" t="e">
        <f t="shared" ca="1" si="140"/>
        <v>#DIV/0!</v>
      </c>
      <c r="P94" s="5" t="e">
        <f t="shared" ca="1" si="140"/>
        <v>#DIV/0!</v>
      </c>
      <c r="Q94" s="5" t="e">
        <f t="shared" ca="1" si="140"/>
        <v>#DIV/0!</v>
      </c>
      <c r="R94" s="5" t="e">
        <f t="shared" ca="1" si="140"/>
        <v>#DIV/0!</v>
      </c>
      <c r="S94" s="5" t="e">
        <f t="shared" ca="1" si="140"/>
        <v>#DIV/0!</v>
      </c>
    </row>
    <row r="95" spans="1:19" x14ac:dyDescent="0.25">
      <c r="A95">
        <v>41</v>
      </c>
      <c r="C95">
        <f ca="1">OFFSET('84p stat'!$A$1,A95*20,0)</f>
        <v>0</v>
      </c>
      <c r="D95" s="14" t="e">
        <f ca="1">'42 end'!J178</f>
        <v>#DIV/0!</v>
      </c>
      <c r="E95" s="14" t="e">
        <f ca="1">'84 end'!J178</f>
        <v>#DIV/0!</v>
      </c>
      <c r="F95" s="5" t="e">
        <f ca="1">'168 end'!J179</f>
        <v>#DIV/0!</v>
      </c>
      <c r="G95" s="14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29"/>
        <v>0</v>
      </c>
      <c r="M95" s="5" t="e">
        <f t="shared" ref="M95:S95" ca="1" si="141">$B$1*POWER(M43,2)*SQRT(D95/(POWER(D43*$C$1,2))+D$74/(POWER(D$20*$C$1,2)))</f>
        <v>#DIV/0!</v>
      </c>
      <c r="N95" s="5" t="e">
        <f t="shared" ca="1" si="141"/>
        <v>#DIV/0!</v>
      </c>
      <c r="O95" s="5" t="e">
        <f t="shared" ca="1" si="141"/>
        <v>#DIV/0!</v>
      </c>
      <c r="P95" s="5" t="e">
        <f t="shared" ca="1" si="141"/>
        <v>#DIV/0!</v>
      </c>
      <c r="Q95" s="5" t="e">
        <f t="shared" ca="1" si="141"/>
        <v>#DIV/0!</v>
      </c>
      <c r="R95" s="5" t="e">
        <f t="shared" ca="1" si="141"/>
        <v>#DIV/0!</v>
      </c>
      <c r="S95" s="5" t="e">
        <f t="shared" ca="1" si="141"/>
        <v>#DIV/0!</v>
      </c>
    </row>
    <row r="96" spans="1:19" x14ac:dyDescent="0.25">
      <c r="A96">
        <v>42</v>
      </c>
      <c r="C96">
        <f ca="1">OFFSET('84p stat'!$A$1,A96*20,0)</f>
        <v>0</v>
      </c>
      <c r="D96" s="14" t="e">
        <f ca="1">'42 end'!J179</f>
        <v>#DIV/0!</v>
      </c>
      <c r="E96" s="14" t="e">
        <f ca="1">'84 end'!J179</f>
        <v>#DIV/0!</v>
      </c>
      <c r="F96" s="5" t="e">
        <f ca="1">'168 end'!J180</f>
        <v>#DIV/0!</v>
      </c>
      <c r="G96" s="14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29"/>
        <v>0</v>
      </c>
      <c r="M96" s="5" t="e">
        <f t="shared" ref="M96:S96" ca="1" si="142">$B$1*POWER(M44,2)*SQRT(D96/(POWER(D44*$C$1,2))+D$74/(POWER(D$20*$C$1,2)))</f>
        <v>#DIV/0!</v>
      </c>
      <c r="N96" s="5" t="e">
        <f t="shared" ca="1" si="142"/>
        <v>#DIV/0!</v>
      </c>
      <c r="O96" s="5" t="e">
        <f t="shared" ca="1" si="142"/>
        <v>#DIV/0!</v>
      </c>
      <c r="P96" s="5" t="e">
        <f t="shared" ca="1" si="142"/>
        <v>#DIV/0!</v>
      </c>
      <c r="Q96" s="5" t="e">
        <f t="shared" ca="1" si="142"/>
        <v>#DIV/0!</v>
      </c>
      <c r="R96" s="5" t="e">
        <f t="shared" ca="1" si="142"/>
        <v>#DIV/0!</v>
      </c>
      <c r="S96" s="5" t="e">
        <f t="shared" ca="1" si="142"/>
        <v>#DIV/0!</v>
      </c>
    </row>
    <row r="97" spans="1:19" x14ac:dyDescent="0.25">
      <c r="A97">
        <v>43</v>
      </c>
      <c r="C97">
        <f ca="1">OFFSET('84p stat'!$A$1,A97*20,0)</f>
        <v>0</v>
      </c>
      <c r="D97" s="14" t="e">
        <f ca="1">'42 end'!J180</f>
        <v>#DIV/0!</v>
      </c>
      <c r="E97" s="14" t="e">
        <f ca="1">'84 end'!J180</f>
        <v>#DIV/0!</v>
      </c>
      <c r="F97" s="5" t="e">
        <f ca="1">'168 end'!J181</f>
        <v>#DIV/0!</v>
      </c>
      <c r="G97" s="14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29"/>
        <v>0</v>
      </c>
      <c r="M97" s="5" t="e">
        <f t="shared" ref="M97:S97" ca="1" si="143">$B$1*POWER(M45,2)*SQRT(D97/(POWER(D45*$C$1,2))+D$74/(POWER(D$20*$C$1,2)))</f>
        <v>#DIV/0!</v>
      </c>
      <c r="N97" s="5" t="e">
        <f t="shared" ca="1" si="143"/>
        <v>#DIV/0!</v>
      </c>
      <c r="O97" s="5" t="e">
        <f t="shared" ca="1" si="143"/>
        <v>#DIV/0!</v>
      </c>
      <c r="P97" s="5" t="e">
        <f t="shared" ca="1" si="143"/>
        <v>#DIV/0!</v>
      </c>
      <c r="Q97" s="5" t="e">
        <f t="shared" ca="1" si="143"/>
        <v>#DIV/0!</v>
      </c>
      <c r="R97" s="5" t="e">
        <f t="shared" ca="1" si="143"/>
        <v>#DIV/0!</v>
      </c>
      <c r="S97" s="5" t="e">
        <f t="shared" ca="1" si="143"/>
        <v>#DIV/0!</v>
      </c>
    </row>
    <row r="98" spans="1:19" x14ac:dyDescent="0.25">
      <c r="A98">
        <v>44</v>
      </c>
      <c r="C98">
        <f ca="1">OFFSET('84p stat'!$A$1,A98*20,0)</f>
        <v>0</v>
      </c>
      <c r="D98" s="14" t="e">
        <f ca="1">'42 end'!J181</f>
        <v>#DIV/0!</v>
      </c>
      <c r="E98" s="14" t="e">
        <f ca="1">'84 end'!J181</f>
        <v>#DIV/0!</v>
      </c>
      <c r="F98" s="5" t="e">
        <f ca="1">'168 end'!J182</f>
        <v>#DIV/0!</v>
      </c>
      <c r="G98" s="14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29"/>
        <v>0</v>
      </c>
      <c r="M98" s="5" t="e">
        <f t="shared" ref="M98:S98" ca="1" si="144">$B$1*POWER(M46,2)*SQRT(D98/(POWER(D46*$C$1,2))+D$74/(POWER(D$20*$C$1,2)))</f>
        <v>#DIV/0!</v>
      </c>
      <c r="N98" s="5" t="e">
        <f t="shared" ca="1" si="144"/>
        <v>#DIV/0!</v>
      </c>
      <c r="O98" s="5" t="e">
        <f t="shared" ca="1" si="144"/>
        <v>#DIV/0!</v>
      </c>
      <c r="P98" s="5" t="e">
        <f t="shared" ca="1" si="144"/>
        <v>#DIV/0!</v>
      </c>
      <c r="Q98" s="5" t="e">
        <f t="shared" ca="1" si="144"/>
        <v>#DIV/0!</v>
      </c>
      <c r="R98" s="5" t="e">
        <f t="shared" ca="1" si="144"/>
        <v>#DIV/0!</v>
      </c>
      <c r="S98" s="5" t="e">
        <f t="shared" ca="1" si="144"/>
        <v>#DIV/0!</v>
      </c>
    </row>
    <row r="99" spans="1:19" x14ac:dyDescent="0.25">
      <c r="A99">
        <v>45</v>
      </c>
      <c r="C99">
        <f ca="1">OFFSET('84p stat'!$A$1,A99*20,0)</f>
        <v>0</v>
      </c>
      <c r="D99" s="14" t="e">
        <f ca="1">'42 end'!J182</f>
        <v>#DIV/0!</v>
      </c>
      <c r="E99" s="14" t="e">
        <f ca="1">'84 end'!J182</f>
        <v>#DIV/0!</v>
      </c>
      <c r="F99" s="5" t="e">
        <f ca="1">'168 end'!J183</f>
        <v>#DIV/0!</v>
      </c>
      <c r="G99" s="14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29"/>
        <v>0</v>
      </c>
      <c r="M99" s="5" t="e">
        <f t="shared" ref="M99:S99" ca="1" si="145">$B$1*POWER(M47,2)*SQRT(D99/(POWER(D47*$C$1,2))+D$74/(POWER(D$20*$C$1,2)))</f>
        <v>#DIV/0!</v>
      </c>
      <c r="N99" s="5" t="e">
        <f t="shared" ca="1" si="145"/>
        <v>#DIV/0!</v>
      </c>
      <c r="O99" s="5" t="e">
        <f t="shared" ca="1" si="145"/>
        <v>#DIV/0!</v>
      </c>
      <c r="P99" s="5" t="e">
        <f t="shared" ca="1" si="145"/>
        <v>#DIV/0!</v>
      </c>
      <c r="Q99" s="5" t="e">
        <f t="shared" ca="1" si="145"/>
        <v>#DIV/0!</v>
      </c>
      <c r="R99" s="5" t="e">
        <f t="shared" ca="1" si="145"/>
        <v>#DIV/0!</v>
      </c>
      <c r="S99" s="5" t="e">
        <f t="shared" ca="1" si="145"/>
        <v>#DIV/0!</v>
      </c>
    </row>
    <row r="100" spans="1:19" x14ac:dyDescent="0.25">
      <c r="A100">
        <v>46</v>
      </c>
      <c r="C100">
        <f ca="1">OFFSET('84p stat'!$A$1,A100*20,0)</f>
        <v>0</v>
      </c>
      <c r="D100" s="14" t="e">
        <f ca="1">'42 end'!J183</f>
        <v>#DIV/0!</v>
      </c>
      <c r="E100" s="14" t="e">
        <f ca="1">'84 end'!J183</f>
        <v>#DIV/0!</v>
      </c>
      <c r="F100" s="5" t="e">
        <f ca="1">'168 end'!J184</f>
        <v>#DIV/0!</v>
      </c>
      <c r="G100" s="14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29"/>
        <v>0</v>
      </c>
      <c r="M100" s="5" t="e">
        <f t="shared" ref="M100:S100" ca="1" si="146">$B$1*POWER(M48,2)*SQRT(D100/(POWER(D48*$C$1,2))+D$74/(POWER(D$20*$C$1,2)))</f>
        <v>#DIV/0!</v>
      </c>
      <c r="N100" s="5" t="e">
        <f t="shared" ca="1" si="146"/>
        <v>#DIV/0!</v>
      </c>
      <c r="O100" s="5" t="e">
        <f t="shared" ca="1" si="146"/>
        <v>#DIV/0!</v>
      </c>
      <c r="P100" s="5" t="e">
        <f t="shared" ca="1" si="146"/>
        <v>#DIV/0!</v>
      </c>
      <c r="Q100" s="5" t="e">
        <f t="shared" ca="1" si="146"/>
        <v>#DIV/0!</v>
      </c>
      <c r="R100" s="5" t="e">
        <f t="shared" ca="1" si="146"/>
        <v>#DIV/0!</v>
      </c>
      <c r="S100" s="5" t="e">
        <f t="shared" ca="1" si="146"/>
        <v>#DIV/0!</v>
      </c>
    </row>
    <row r="101" spans="1:19" x14ac:dyDescent="0.25">
      <c r="A101">
        <v>47</v>
      </c>
      <c r="C101">
        <f ca="1">OFFSET('84p stat'!$A$1,A101*20,0)</f>
        <v>0</v>
      </c>
      <c r="D101" s="14">
        <f ca="1">'42 end'!J184</f>
        <v>0</v>
      </c>
      <c r="E101" s="14">
        <f ca="1">'84 end'!J184</f>
        <v>0</v>
      </c>
      <c r="F101" s="5">
        <f ca="1">'168 end'!J185</f>
        <v>0</v>
      </c>
      <c r="G101" s="14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29"/>
        <v>0</v>
      </c>
      <c r="M101" s="5" t="e">
        <f t="shared" ref="M101:S101" ca="1" si="147">$B$1*POWER(M49,2)*SQRT(D101/(POWER(D49*$C$1,2))+D$74/(POWER(D$20*$C$1,2)))</f>
        <v>#DIV/0!</v>
      </c>
      <c r="N101" s="5" t="e">
        <f t="shared" ca="1" si="147"/>
        <v>#DIV/0!</v>
      </c>
      <c r="O101" s="5" t="e">
        <f t="shared" ca="1" si="147"/>
        <v>#DIV/0!</v>
      </c>
      <c r="P101" s="5" t="e">
        <f t="shared" ca="1" si="147"/>
        <v>#DIV/0!</v>
      </c>
      <c r="Q101" s="5" t="e">
        <f t="shared" ca="1" si="147"/>
        <v>#DIV/0!</v>
      </c>
      <c r="R101" s="5" t="e">
        <f t="shared" ca="1" si="147"/>
        <v>#DIV/0!</v>
      </c>
      <c r="S101" s="5" t="e">
        <f t="shared" ca="1" si="147"/>
        <v>#DIV/0!</v>
      </c>
    </row>
    <row r="102" spans="1:19" x14ac:dyDescent="0.25">
      <c r="A102">
        <v>48</v>
      </c>
      <c r="C102">
        <f ca="1">OFFSET('84p stat'!$A$1,A102*20,0)</f>
        <v>0</v>
      </c>
      <c r="D102" s="14">
        <f ca="1">'42 end'!J185</f>
        <v>0</v>
      </c>
      <c r="E102" s="14">
        <f ca="1">'84 end'!J185</f>
        <v>0</v>
      </c>
      <c r="F102" s="5">
        <f ca="1">'168 end'!J186</f>
        <v>0</v>
      </c>
      <c r="G102" s="14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29"/>
        <v>0</v>
      </c>
      <c r="M102" s="5" t="e">
        <f t="shared" ref="M102:S102" ca="1" si="148">$B$1*POWER(M50,2)*SQRT(D102/(POWER(D50*$C$1,2))+D$74/(POWER(D$20*$C$1,2)))</f>
        <v>#DIV/0!</v>
      </c>
      <c r="N102" s="5" t="e">
        <f t="shared" ca="1" si="148"/>
        <v>#DIV/0!</v>
      </c>
      <c r="O102" s="5" t="e">
        <f t="shared" ca="1" si="148"/>
        <v>#DIV/0!</v>
      </c>
      <c r="P102" s="5" t="e">
        <f t="shared" ca="1" si="148"/>
        <v>#DIV/0!</v>
      </c>
      <c r="Q102" s="5" t="e">
        <f t="shared" ca="1" si="148"/>
        <v>#DIV/0!</v>
      </c>
      <c r="R102" s="5" t="e">
        <f t="shared" ca="1" si="148"/>
        <v>#DIV/0!</v>
      </c>
      <c r="S102" s="5" t="e">
        <f t="shared" ca="1" si="148"/>
        <v>#DIV/0!</v>
      </c>
    </row>
    <row r="103" spans="1:19" x14ac:dyDescent="0.25">
      <c r="A103">
        <v>49</v>
      </c>
      <c r="C103">
        <f ca="1">OFFSET('84p stat'!$A$1,A103*20,0)</f>
        <v>0</v>
      </c>
      <c r="D103" s="14">
        <f ca="1">'42 end'!J186</f>
        <v>0</v>
      </c>
      <c r="E103" s="14">
        <f ca="1">'84 end'!J186</f>
        <v>0</v>
      </c>
      <c r="F103" s="5">
        <f ca="1">'168 end'!J187</f>
        <v>0</v>
      </c>
      <c r="G103" s="14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29"/>
        <v>0</v>
      </c>
      <c r="M103" s="5" t="e">
        <f t="shared" ref="M103:S103" ca="1" si="149">$B$1*POWER(M51,2)*SQRT(D103/(POWER(D51*$C$1,2))+D$74/(POWER(D$20*$C$1,2)))</f>
        <v>#DIV/0!</v>
      </c>
      <c r="N103" s="5" t="e">
        <f t="shared" ca="1" si="149"/>
        <v>#DIV/0!</v>
      </c>
      <c r="O103" s="5" t="e">
        <f t="shared" ca="1" si="149"/>
        <v>#DIV/0!</v>
      </c>
      <c r="P103" s="5" t="e">
        <f t="shared" ca="1" si="149"/>
        <v>#DIV/0!</v>
      </c>
      <c r="Q103" s="5" t="e">
        <f t="shared" ca="1" si="149"/>
        <v>#DIV/0!</v>
      </c>
      <c r="R103" s="5" t="e">
        <f t="shared" ca="1" si="149"/>
        <v>#DIV/0!</v>
      </c>
      <c r="S103" s="5" t="e">
        <f t="shared" ca="1" si="149"/>
        <v>#DIV/0!</v>
      </c>
    </row>
    <row r="104" spans="1:19" x14ac:dyDescent="0.25">
      <c r="A104">
        <v>50</v>
      </c>
      <c r="C104">
        <f ca="1">OFFSET('84p stat'!$A$1,A104*20,0)</f>
        <v>0</v>
      </c>
      <c r="D104" s="14">
        <f ca="1">'42 end'!J187</f>
        <v>0</v>
      </c>
      <c r="E104" s="14">
        <f ca="1">'84 end'!J187</f>
        <v>0</v>
      </c>
      <c r="F104" s="5">
        <f ca="1">'168 end'!J188</f>
        <v>0</v>
      </c>
      <c r="G104" s="14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129"/>
        <v>0</v>
      </c>
      <c r="M104" s="5" t="e">
        <f t="shared" ref="M104:S104" ca="1" si="150">$B$1*POWER(M52,2)*SQRT(D104/(POWER(D52*$C$1,2))+D$74/(POWER(D$20*$C$1,2)))</f>
        <v>#DIV/0!</v>
      </c>
      <c r="N104" s="5" t="e">
        <f t="shared" ca="1" si="150"/>
        <v>#DIV/0!</v>
      </c>
      <c r="O104" s="5" t="e">
        <f t="shared" ca="1" si="150"/>
        <v>#DIV/0!</v>
      </c>
      <c r="P104" s="5" t="e">
        <f t="shared" ca="1" si="150"/>
        <v>#DIV/0!</v>
      </c>
      <c r="Q104" s="5" t="e">
        <f t="shared" ca="1" si="150"/>
        <v>#DIV/0!</v>
      </c>
      <c r="R104" s="5" t="e">
        <f t="shared" ca="1" si="150"/>
        <v>#DIV/0!</v>
      </c>
      <c r="S104" s="5" t="e">
        <f t="shared" ca="1" si="150"/>
        <v>#DIV/0!</v>
      </c>
    </row>
    <row r="105" spans="1:19" x14ac:dyDescent="0.25">
      <c r="D105" s="12"/>
      <c r="E105" s="12"/>
      <c r="F105" s="1"/>
      <c r="G105" s="12"/>
      <c r="H105" s="1"/>
      <c r="I105" s="1"/>
      <c r="J105" s="1"/>
    </row>
    <row r="106" spans="1:19" x14ac:dyDescent="0.25">
      <c r="B106" t="s">
        <v>78</v>
      </c>
      <c r="C106" t="s">
        <v>65</v>
      </c>
      <c r="D106" s="13">
        <v>42</v>
      </c>
      <c r="E106" s="13">
        <v>84</v>
      </c>
      <c r="F106">
        <v>168</v>
      </c>
      <c r="G106" s="13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14">
        <f ca="1">'42 end'!J194</f>
        <v>43.319431533179383</v>
      </c>
      <c r="E107" s="14">
        <f ca="1">'84 end'!J193</f>
        <v>3.9737886288709241</v>
      </c>
      <c r="F107" s="5">
        <f ca="1">'168 end'!J194</f>
        <v>14.241653223879206</v>
      </c>
      <c r="G107" s="14">
        <f ca="1">'336 end'!J194</f>
        <v>9.3393037639566572</v>
      </c>
      <c r="H107" s="5">
        <f ca="1">'672 end'!J194</f>
        <v>9.2833571989130004</v>
      </c>
      <c r="I107" s="5">
        <f ca="1">'1344 end'!J194</f>
        <v>13.138841937930446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14">
        <f ca="1">'42 end'!J195</f>
        <v>1.828741466919775</v>
      </c>
      <c r="E108" s="14">
        <f ca="1">'84 end'!J194</f>
        <v>2.6985335235269958</v>
      </c>
      <c r="F108" s="5">
        <f ca="1">'168 end'!J195</f>
        <v>1.1788617883549799</v>
      </c>
      <c r="G108" s="14">
        <f ca="1">'336 end'!J195</f>
        <v>2.0115851160952629</v>
      </c>
      <c r="H108" s="5">
        <f ca="1">'672 end'!J195</f>
        <v>1.2793406264145897</v>
      </c>
      <c r="I108" s="5">
        <f ca="1">'1344 end'!J195</f>
        <v>2.0232265737756405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14">
        <f ca="1">'42 end'!J196</f>
        <v>6.0804266913300902</v>
      </c>
      <c r="E109" s="14">
        <f ca="1">'84 end'!J195</f>
        <v>44.93857322749443</v>
      </c>
      <c r="F109" s="5">
        <f ca="1">'168 end'!J196</f>
        <v>5.4679733805771953</v>
      </c>
      <c r="G109" s="14">
        <f ca="1">'336 end'!J196</f>
        <v>4.5602317304969304</v>
      </c>
      <c r="H109" s="5">
        <f ca="1">'672 end'!J196</f>
        <v>5.5634667082573594</v>
      </c>
      <c r="I109" s="5">
        <f ca="1">'1344 end'!J196</f>
        <v>9.213065046469703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14">
        <f ca="1">'42 end'!J197</f>
        <v>2.2517768431104441</v>
      </c>
      <c r="E110" s="14">
        <f ca="1">'84 end'!J196</f>
        <v>2.8278782597558343</v>
      </c>
      <c r="F110" s="5">
        <f ca="1">'168 end'!J197</f>
        <v>2.5487648731980084</v>
      </c>
      <c r="G110" s="14">
        <f ca="1">'336 end'!J197</f>
        <v>6.689856667742907</v>
      </c>
      <c r="H110" s="5">
        <f ca="1">'672 end'!J197</f>
        <v>2.922622089806012</v>
      </c>
      <c r="I110" s="5">
        <f ca="1">'1344 end'!J197</f>
        <v>9.3068868668036462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14">
        <f ca="1">'42 end'!J198</f>
        <v>2.1606012860201895</v>
      </c>
      <c r="E111" s="14">
        <f ca="1">'84 end'!J197</f>
        <v>2.8758311711947</v>
      </c>
      <c r="F111" s="5">
        <f ca="1">'168 end'!J198</f>
        <v>1.9644888066507173</v>
      </c>
      <c r="G111" s="14">
        <f ca="1">'336 end'!J198</f>
        <v>2.3699521852256527</v>
      </c>
      <c r="H111" s="5">
        <f ca="1">'672 end'!J198</f>
        <v>1.816681423369896</v>
      </c>
      <c r="I111" s="5">
        <f ca="1">'1344 end'!J198</f>
        <v>2.7040398824575873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14">
        <f ca="1">'42 end'!J199</f>
        <v>2.4254652265789982</v>
      </c>
      <c r="E112" s="14">
        <f ca="1">'84 end'!J198</f>
        <v>2.5185511444288236</v>
      </c>
      <c r="F112" s="5">
        <f ca="1">'168 end'!J199</f>
        <v>1.8856844331626537</v>
      </c>
      <c r="G112" s="14">
        <f ca="1">'336 end'!J199</f>
        <v>1.9450149645079886</v>
      </c>
      <c r="H112" s="5">
        <f ca="1">'672 end'!J199</f>
        <v>3.0624538445059417</v>
      </c>
      <c r="I112" s="5">
        <f ca="1">'1344 end'!J199</f>
        <v>3.1205217552864264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14">
        <f ca="1">'42 end'!J200</f>
        <v>6.2808699310232345</v>
      </c>
      <c r="E113" s="14">
        <f ca="1">'84 end'!J199</f>
        <v>621351.15459635819</v>
      </c>
      <c r="F113" s="5">
        <f ca="1">'168 end'!J200</f>
        <v>6.3803974958747176</v>
      </c>
      <c r="G113" s="14">
        <f ca="1">'336 end'!J200</f>
        <v>7.0763111510763848</v>
      </c>
      <c r="H113" s="5">
        <f ca="1">'672 end'!J200</f>
        <v>635.08842344067671</v>
      </c>
      <c r="I113" s="5">
        <f ca="1">'1344 end'!J200</f>
        <v>42.206321826923684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CPU12</v>
      </c>
      <c r="D114" s="14">
        <f ca="1">'42 end'!J201</f>
        <v>22.080737326743414</v>
      </c>
      <c r="E114" s="14">
        <f ca="1">'84 end'!J200</f>
        <v>261.49241952819676</v>
      </c>
      <c r="F114" s="5">
        <f ca="1">'168 end'!J201</f>
        <v>16.334717220148651</v>
      </c>
      <c r="G114" s="14">
        <f ca="1">'336 end'!J201</f>
        <v>41.572812629970741</v>
      </c>
      <c r="H114" s="5">
        <f ca="1">'672 end'!J201</f>
        <v>3.3272743868195374</v>
      </c>
      <c r="I114" s="5">
        <f ca="1">'1344 end'!J201</f>
        <v>7.0733850379099446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opt</v>
      </c>
      <c r="D115" s="14">
        <f ca="1">'42 end'!J202</f>
        <v>2.2349452261100282</v>
      </c>
      <c r="E115" s="14">
        <f ca="1">'84 end'!J201</f>
        <v>2.0529956542456711</v>
      </c>
      <c r="F115" s="5">
        <f ca="1">'168 end'!J202</f>
        <v>1.2092452508502969</v>
      </c>
      <c r="G115" s="14">
        <f ca="1">'336 end'!J202</f>
        <v>1.1690393012794713</v>
      </c>
      <c r="H115" s="5">
        <f ca="1">'672 end'!J202</f>
        <v>6.1089253027355479</v>
      </c>
      <c r="I115" s="5">
        <f ca="1">'1344 end'!J202</f>
        <v>3.4006897973158687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opt Time</v>
      </c>
      <c r="D116" s="14">
        <f ca="1">'42 end'!J203</f>
        <v>4.0604648985139793</v>
      </c>
      <c r="E116" s="14">
        <f ca="1">'84 end'!J202</f>
        <v>3.4766554143567365</v>
      </c>
      <c r="F116" s="5">
        <f ca="1">'168 end'!J203</f>
        <v>2.5189468476127672</v>
      </c>
      <c r="G116" s="14">
        <f ca="1">'336 end'!J203</f>
        <v>2.7326609980615921</v>
      </c>
      <c r="H116" s="5">
        <f ca="1">'672 end'!J203</f>
        <v>3.8070557359049411</v>
      </c>
      <c r="I116" s="5">
        <f ca="1">'1344 end'!J203</f>
        <v>3.8672340908782759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 non hash</v>
      </c>
      <c r="D117" s="14">
        <f ca="1">'42 end'!J204</f>
        <v>3.3769728410160376</v>
      </c>
      <c r="E117" s="14">
        <f ca="1">'84 end'!J203</f>
        <v>4.1446849414487881</v>
      </c>
      <c r="F117" s="5">
        <f ca="1">'168 end'!J204</f>
        <v>2.6711221148276372</v>
      </c>
      <c r="G117" s="14">
        <f ca="1">'336 end'!J204</f>
        <v>2.7558079378931519</v>
      </c>
      <c r="H117" s="5">
        <f ca="1">'672 end'!J204</f>
        <v>3.1258902648417402</v>
      </c>
      <c r="I117" s="5">
        <f ca="1">'1344 end'!J204</f>
        <v>16.363710276270897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ant</v>
      </c>
      <c r="D118" s="14">
        <f ca="1">'42 end'!J205</f>
        <v>3.1472691074264598</v>
      </c>
      <c r="E118" s="14">
        <f ca="1">'84 end'!J204</f>
        <v>3.2432974668135848</v>
      </c>
      <c r="F118" s="5">
        <f ca="1">'168 end'!J205</f>
        <v>2.7581811674100991</v>
      </c>
      <c r="G118" s="14">
        <f ca="1">'336 end'!J205</f>
        <v>2.6955417608190824</v>
      </c>
      <c r="H118" s="5">
        <f ca="1">'672 end'!J205</f>
        <v>3.5051150657691137</v>
      </c>
      <c r="I118" s="5">
        <f ca="1">'1344 end'!J205</f>
        <v>3.4033674526443867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ant non hash</v>
      </c>
      <c r="D119" s="14">
        <f ca="1">'42 end'!J206</f>
        <v>12.25821709205696</v>
      </c>
      <c r="E119" s="14">
        <f ca="1">'84 end'!J205</f>
        <v>67.670778441174505</v>
      </c>
      <c r="F119" s="5">
        <f ca="1">'168 end'!J206</f>
        <v>2.5522131251006668</v>
      </c>
      <c r="G119" s="14">
        <f ca="1">'336 end'!J206</f>
        <v>2.9926678206790549</v>
      </c>
      <c r="H119" s="5">
        <f ca="1">'672 end'!J206</f>
        <v>2.7140498898604362</v>
      </c>
      <c r="I119" s="5">
        <f ca="1">'1344 end'!J206</f>
        <v>3.321413374945255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 par</v>
      </c>
      <c r="D120" s="14">
        <f ca="1">'42 end'!J207</f>
        <v>4.3443772942227845</v>
      </c>
      <c r="E120" s="14">
        <f ca="1">'84 end'!J206</f>
        <v>5.1470550135935831</v>
      </c>
      <c r="F120" s="5">
        <f ca="1">'168 end'!J207</f>
        <v>3.9268080672383134</v>
      </c>
      <c r="G120" s="14">
        <f ca="1">'336 end'!J207</f>
        <v>3.0359692544371488</v>
      </c>
      <c r="H120" s="5">
        <f ca="1">'672 end'!J207</f>
        <v>30.319246059743143</v>
      </c>
      <c r="I120">
        <f ca="1">'1344 end'!J207</f>
        <v>51.033898905394402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non CUDA Time</v>
      </c>
      <c r="D121" s="14">
        <f ca="1">'42 end'!J208</f>
        <v>71.62015416161023</v>
      </c>
      <c r="E121" s="14">
        <f ca="1">'84 end'!J207</f>
        <v>75.584421056647386</v>
      </c>
      <c r="F121" s="5">
        <f ca="1">'168 end'!J208</f>
        <v>27.646786870913886</v>
      </c>
      <c r="G121" s="14">
        <f ca="1">'336 end'!J208</f>
        <v>38.69966690102553</v>
      </c>
      <c r="H121" s="5">
        <f ca="1">'672 end'!J208</f>
        <v>10.410556706943204</v>
      </c>
      <c r="I121">
        <f ca="1">'1344 end'!J208</f>
        <v>24.158322293895981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non CUDA</v>
      </c>
      <c r="D122" s="14">
        <f ca="1">'42 end'!J209</f>
        <v>22.775879013492489</v>
      </c>
      <c r="E122" s="14">
        <f ca="1">'84 end'!J208</f>
        <v>67.050169742781463</v>
      </c>
      <c r="F122" s="5">
        <f ca="1">'168 end'!J209</f>
        <v>11.726289210306815</v>
      </c>
      <c r="G122" s="14">
        <f ca="1">'336 end'!J209</f>
        <v>19.655355358829237</v>
      </c>
      <c r="H122" s="5">
        <f ca="1">'672 end'!J209</f>
        <v>30.086604802778833</v>
      </c>
      <c r="I122">
        <f ca="1">'1344 end'!J209</f>
        <v>39.782118685118775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non hash</v>
      </c>
      <c r="D123" s="14">
        <f ca="1">'42 end'!J210</f>
        <v>57.145541141527943</v>
      </c>
      <c r="E123" s="14">
        <f ca="1">'84 end'!J209</f>
        <v>82.560735811221875</v>
      </c>
      <c r="F123" s="5">
        <f ca="1">'168 end'!J210</f>
        <v>25.069316716767784</v>
      </c>
      <c r="G123" s="14">
        <f ca="1">'336 end'!J210</f>
        <v>50.379360008994496</v>
      </c>
      <c r="H123" s="5">
        <f ca="1">'672 end'!J210</f>
        <v>578.78899894888002</v>
      </c>
      <c r="I123">
        <f ca="1">'1344 end'!J210</f>
        <v>141.00219819968319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Classic ACO</v>
      </c>
      <c r="D124" s="14">
        <f ca="1">'42 end'!J211</f>
        <v>4371.8333976849426</v>
      </c>
      <c r="E124" s="14">
        <f ca="1">'84 end'!J210</f>
        <v>11048.185089998353</v>
      </c>
      <c r="F124" s="5">
        <f ca="1">'168 end'!J211</f>
        <v>785.10203608488462</v>
      </c>
      <c r="G124" s="14">
        <f ca="1">'336 end'!J211</f>
        <v>351.64393882277864</v>
      </c>
      <c r="H124" s="5">
        <f ca="1">'672 end'!J211</f>
        <v>519.94384591119365</v>
      </c>
      <c r="I124">
        <f ca="1">'1344 end'!J211</f>
        <v>132.09639085293497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Classic ACO non hash</v>
      </c>
      <c r="D125" s="14">
        <f ca="1">'42 end'!J212</f>
        <v>23387.798426695328</v>
      </c>
      <c r="E125" s="14">
        <f ca="1">'84 end'!J211</f>
        <v>64275.739541589319</v>
      </c>
      <c r="F125" s="5">
        <f ca="1">'168 end'!J212</f>
        <v>771.01653603588363</v>
      </c>
      <c r="G125" s="14">
        <f ca="1">'336 end'!J212</f>
        <v>114.57260263085209</v>
      </c>
      <c r="H125" s="5">
        <f ca="1">'672 end'!J212</f>
        <v>79.426000246238402</v>
      </c>
      <c r="I125">
        <f ca="1">'1344 end'!J212</f>
        <v>46.006390014238271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omp</v>
      </c>
      <c r="D126" s="14">
        <f ca="1">'42 end'!J213</f>
        <v>100.81966088573004</v>
      </c>
      <c r="E126" s="14">
        <f ca="1">'84 end'!J212</f>
        <v>99.276154393144452</v>
      </c>
      <c r="F126" s="5">
        <f ca="1">'168 end'!J213</f>
        <v>20.433160313270385</v>
      </c>
      <c r="G126" s="14">
        <f ca="1">'336 end'!J213</f>
        <v>70.618688045298768</v>
      </c>
      <c r="H126" s="5">
        <f ca="1">'672 end'!J213</f>
        <v>21.675585785541745</v>
      </c>
      <c r="I126">
        <f ca="1">'1344 end'!J213</f>
        <v>39.09377971047202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omp non hash</v>
      </c>
      <c r="D127" s="14">
        <f ca="1">'42 end'!J214</f>
        <v>39.156880073737902</v>
      </c>
      <c r="E127" s="14">
        <f ca="1">'84 end'!J213</f>
        <v>96.200812115004169</v>
      </c>
      <c r="F127" s="5">
        <f ca="1">'168 end'!J214</f>
        <v>20.595378617465993</v>
      </c>
      <c r="G127" s="14">
        <f ca="1">'336 end'!J214</f>
        <v>46.832082678261237</v>
      </c>
      <c r="H127" s="5">
        <f ca="1">'672 end'!J214</f>
        <v>19.352614561145927</v>
      </c>
      <c r="I127">
        <f ca="1">'1344 end'!J214</f>
        <v>17.366892230358403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transp Time</v>
      </c>
      <c r="D128" s="14">
        <f ca="1">'42 end'!J215</f>
        <v>74.350024005771346</v>
      </c>
      <c r="E128" s="14">
        <f ca="1">'84 end'!J214</f>
        <v>71.439179794168169</v>
      </c>
      <c r="F128" s="5">
        <f ca="1">'168 end'!J215</f>
        <v>9.2390053547456574</v>
      </c>
      <c r="G128" s="14">
        <f ca="1">'336 end'!J215</f>
        <v>23.325892514900435</v>
      </c>
      <c r="H128" s="5">
        <f ca="1">'672 end'!J215</f>
        <v>9.2047831413727597</v>
      </c>
      <c r="I128">
        <f ca="1">'1344 end'!J215</f>
        <v>13.176318487646862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transp</v>
      </c>
      <c r="D129" s="14">
        <f ca="1">'42 end'!J216</f>
        <v>22.115843339378848</v>
      </c>
      <c r="E129" s="14">
        <f ca="1">'84 end'!J215</f>
        <v>21.638317488103507</v>
      </c>
      <c r="F129" s="5">
        <f ca="1">'168 end'!J216</f>
        <v>7.3768747495464471</v>
      </c>
      <c r="G129" s="14">
        <f ca="1">'336 end'!J216</f>
        <v>34.936308382045418</v>
      </c>
      <c r="H129" s="5">
        <f ca="1">'672 end'!J216</f>
        <v>15.512403024154461</v>
      </c>
      <c r="I129">
        <f ca="1">'1344 end'!J216</f>
        <v>19.221335103070025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non hash</v>
      </c>
      <c r="D130" s="14">
        <f ca="1">'42 end'!J217</f>
        <v>16.970972799173069</v>
      </c>
      <c r="E130" s="14">
        <f ca="1">'84 end'!J216</f>
        <v>114.56378155753907</v>
      </c>
      <c r="F130" s="5">
        <f ca="1">'168 end'!J217</f>
        <v>27.547469149845895</v>
      </c>
      <c r="G130" s="14">
        <f ca="1">'336 end'!J217</f>
        <v>43.835482207432158</v>
      </c>
      <c r="H130" s="5">
        <f ca="1">'672 end'!J217</f>
        <v>17.286390037025278</v>
      </c>
      <c r="I130">
        <f ca="1">'1344 end'!J217</f>
        <v>47.002173759191656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AVX Time</v>
      </c>
      <c r="D131" s="14">
        <f ca="1">'42 end'!J218</f>
        <v>73.460222573677271</v>
      </c>
      <c r="E131" s="14">
        <f ca="1">'84 end'!J217</f>
        <v>57.008658034929674</v>
      </c>
      <c r="F131" s="5">
        <f ca="1">'168 end'!J218</f>
        <v>20.593918354999435</v>
      </c>
      <c r="G131" s="14">
        <f ca="1">'336 end'!J218</f>
        <v>45.956006267162373</v>
      </c>
      <c r="H131" s="5">
        <f ca="1">'672 end'!J218</f>
        <v>8.8762089259449102</v>
      </c>
      <c r="I131">
        <f ca="1">'1344 end'!J218</f>
        <v>24.256897319448441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AVX</v>
      </c>
      <c r="D132" s="14">
        <f ca="1">'42 end'!J219</f>
        <v>16.22586824035546</v>
      </c>
      <c r="E132" s="14">
        <f ca="1">'84 end'!J218</f>
        <v>36.249877460668337</v>
      </c>
      <c r="F132" s="5">
        <f ca="1">'168 end'!J219</f>
        <v>7.8850582083556704</v>
      </c>
      <c r="G132" s="14">
        <f ca="1">'336 end'!J219</f>
        <v>22.163534612103259</v>
      </c>
      <c r="H132" s="5">
        <f ca="1">'672 end'!J219</f>
        <v>17.167402530226546</v>
      </c>
      <c r="I132">
        <f ca="1">'1344 end'!J219</f>
        <v>42.636052686201303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AVX non hash</v>
      </c>
      <c r="D133" s="14">
        <f ca="1">'42 end'!J220</f>
        <v>26.399476442840477</v>
      </c>
      <c r="E133" s="14">
        <f ca="1">'84 end'!J219</f>
        <v>75.734971620277591</v>
      </c>
      <c r="F133" s="5">
        <f ca="1">'168 end'!J220</f>
        <v>28.440136229223942</v>
      </c>
      <c r="G133" s="14">
        <f ca="1">'336 end'!J220</f>
        <v>56.846405914839224</v>
      </c>
      <c r="H133" s="5">
        <f ca="1">'672 end'!J220</f>
        <v>19.792819817656461</v>
      </c>
      <c r="I133">
        <f ca="1">'1344 end'!J220</f>
        <v>37.872738830332487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AVX_OMP Time</v>
      </c>
      <c r="D134" s="14">
        <f ca="1">'42 end'!J221</f>
        <v>31.801015454049615</v>
      </c>
      <c r="E134" s="14">
        <f ca="1">'84 end'!J220</f>
        <v>83.856598722437482</v>
      </c>
      <c r="F134" s="5">
        <f ca="1">'168 end'!J221</f>
        <v>19.281229080969378</v>
      </c>
      <c r="G134" s="14">
        <f ca="1">'336 end'!J221</f>
        <v>45.355820495429107</v>
      </c>
      <c r="H134" s="5">
        <f ca="1">'672 end'!J221</f>
        <v>7.6634863179537591</v>
      </c>
      <c r="I134">
        <f ca="1">'1344 end'!J221</f>
        <v>43.689926468850999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AVX_OMP</v>
      </c>
      <c r="D135" s="14">
        <f ca="1">'42 end'!J222</f>
        <v>16.408288051150734</v>
      </c>
      <c r="E135" s="14">
        <f ca="1">'84 end'!J221</f>
        <v>131.93992146094811</v>
      </c>
      <c r="F135" s="5">
        <f ca="1">'168 end'!J222</f>
        <v>9.0037234607608809</v>
      </c>
      <c r="G135" s="14">
        <f ca="1">'336 end'!J222</f>
        <v>20.153920681658416</v>
      </c>
      <c r="H135" s="5">
        <f ca="1">'672 end'!J222</f>
        <v>16.322788740186766</v>
      </c>
      <c r="I135">
        <f ca="1">'1344 end'!J222</f>
        <v>35.192026497984571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AVX_OMP non hash</v>
      </c>
      <c r="D136" s="14">
        <f ca="1">'42 end'!J223</f>
        <v>32.557204870369951</v>
      </c>
      <c r="E136" s="14">
        <f ca="1">'84 end'!J222</f>
        <v>83.348100016606097</v>
      </c>
      <c r="F136" s="5">
        <f ca="1">'168 end'!J223</f>
        <v>17.368362056657055</v>
      </c>
      <c r="G136" s="14">
        <f ca="1">'336 end'!J223</f>
        <v>43.89142348161198</v>
      </c>
      <c r="H136" s="5">
        <f ca="1">'672 end'!J223</f>
        <v>15.029526010806579</v>
      </c>
      <c r="I136">
        <f ca="1">'1344 end'!J223</f>
        <v>29.555478486675504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add CPU_AVX Time</v>
      </c>
      <c r="D137" s="14">
        <f ca="1">'42 end'!J224</f>
        <v>10.748011221471602</v>
      </c>
      <c r="E137" s="14">
        <f ca="1">'84 end'!J223</f>
        <v>11.827173735520043</v>
      </c>
      <c r="F137" s="5">
        <f ca="1">'168 end'!J224</f>
        <v>12.931835796903751</v>
      </c>
      <c r="G137" s="14">
        <f ca="1">'336 end'!J224</f>
        <v>21.601093280579299</v>
      </c>
      <c r="H137" s="5">
        <f ca="1">'672 end'!J224</f>
        <v>7.8536355118550079</v>
      </c>
      <c r="I137">
        <f ca="1">'1344 end'!J224</f>
        <v>13.697224195147937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 Time</v>
      </c>
      <c r="D138" s="14">
        <f ca="1">'42 end'!J225</f>
        <v>67.739409278673548</v>
      </c>
      <c r="E138" s="14">
        <f ca="1">'84 end'!J224</f>
        <v>62.854801653141124</v>
      </c>
      <c r="F138" s="5">
        <f ca="1">'168 end'!J225</f>
        <v>16.77304249887036</v>
      </c>
      <c r="G138" s="14">
        <f ca="1">'336 end'!J225</f>
        <v>29.914604959578416</v>
      </c>
      <c r="H138" s="5">
        <f ca="1">'672 end'!J225</f>
        <v>14.290157130199551</v>
      </c>
      <c r="I138">
        <f ca="1">'1344 end'!J225</f>
        <v>37.3286826418936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non CUDA transp_AVX</v>
      </c>
      <c r="D139" s="14">
        <f ca="1">'42 end'!J226</f>
        <v>21.052162703917144</v>
      </c>
      <c r="E139" s="14">
        <f ca="1">'84 end'!J225</f>
        <v>26.549022110681754</v>
      </c>
      <c r="F139" s="5">
        <f ca="1">'168 end'!J226</f>
        <v>10.94737382149847</v>
      </c>
      <c r="G139" s="14">
        <f ca="1">'336 end'!J226</f>
        <v>34.777413470019752</v>
      </c>
      <c r="H139" s="5">
        <f ca="1">'672 end'!J226</f>
        <v>15.163203318652508</v>
      </c>
      <c r="I139">
        <f ca="1">'1344 end'!J226</f>
        <v>18.165383027695736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non CUDA transp_AVX non hash</v>
      </c>
      <c r="D140" s="14">
        <f ca="1">'42 end'!J227</f>
        <v>19.379537801053395</v>
      </c>
      <c r="E140" s="14">
        <f ca="1">'84 end'!J226</f>
        <v>41.271569043999556</v>
      </c>
      <c r="F140" s="5">
        <f ca="1">'168 end'!J227</f>
        <v>26.436507007065682</v>
      </c>
      <c r="G140" s="14">
        <f ca="1">'336 end'!J227</f>
        <v>56.49873456639628</v>
      </c>
      <c r="H140" s="5">
        <f ca="1">'672 end'!J227</f>
        <v>6.8420077885356223</v>
      </c>
      <c r="I140">
        <f ca="1">'1344 end'!J227</f>
        <v>30.154546160580079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non CUDA transp_AVX_OMP Time</v>
      </c>
      <c r="D141" s="14">
        <f ca="1">'42 end'!J228</f>
        <v>65.102213593365022</v>
      </c>
      <c r="E141" s="14">
        <f ca="1">'84 end'!J227</f>
        <v>82.863449285004492</v>
      </c>
      <c r="F141" s="5">
        <f ca="1">'168 end'!J228</f>
        <v>7.0592249928864046</v>
      </c>
      <c r="G141" s="14">
        <f ca="1">'336 end'!J228</f>
        <v>33.071881291820027</v>
      </c>
      <c r="H141" s="5">
        <f ca="1">'672 end'!J228</f>
        <v>15.324426933131818</v>
      </c>
      <c r="I141">
        <f ca="1">'1344 end'!J228</f>
        <v>251.78041673790202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non CUDA transp_AVX_OMP</v>
      </c>
      <c r="D142" s="14">
        <f ca="1">'42 end'!J229</f>
        <v>17.571379420534523</v>
      </c>
      <c r="E142" s="14">
        <f ca="1">'84 end'!J228</f>
        <v>27.790081792153675</v>
      </c>
      <c r="F142" s="5">
        <f ca="1">'168 end'!J229</f>
        <v>9.9717068739181176</v>
      </c>
      <c r="G142" s="14">
        <f ca="1">'336 end'!J229</f>
        <v>32.888303170121041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non CUDA transp_AVX_OMP non hash</v>
      </c>
      <c r="D143" s="14">
        <f ca="1">'42 end'!J230</f>
        <v>15.839526179788523</v>
      </c>
      <c r="E143" s="14">
        <f ca="1">'84 end'!J229</f>
        <v>38.064743590782221</v>
      </c>
      <c r="F143" s="5">
        <f ca="1">'168 end'!J230</f>
        <v>33.385027330307572</v>
      </c>
      <c r="G143" s="14">
        <f ca="1">'336 end'!J230</f>
        <v>68.977680722593263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CPU_AVX_transp Time</v>
      </c>
      <c r="D144" s="14">
        <f ca="1">'42 end'!J231</f>
        <v>14.329650836369167</v>
      </c>
      <c r="E144" s="14">
        <f ca="1">'84 end'!J230</f>
        <v>19.051285661083199</v>
      </c>
      <c r="F144" s="5">
        <f ca="1">'168 end'!J231</f>
        <v>4.9120044073269131</v>
      </c>
      <c r="G144" s="14">
        <f ca="1">'336 end'!J231</f>
        <v>23.414956203237974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14" t="e">
        <f ca="1">'42 end'!J232</f>
        <v>#DIV/0!</v>
      </c>
      <c r="E145" s="14" t="e">
        <f ca="1">'84 end'!J231</f>
        <v>#DIV/0!</v>
      </c>
      <c r="F145" s="5" t="e">
        <f ca="1">'168 end'!J232</f>
        <v>#DIV/0!</v>
      </c>
      <c r="G145" s="14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14" t="e">
        <f ca="1">'42 end'!J233</f>
        <v>#DIV/0!</v>
      </c>
      <c r="E146" s="14" t="e">
        <f ca="1">'84 end'!J232</f>
        <v>#DIV/0!</v>
      </c>
      <c r="F146" s="5" t="e">
        <f ca="1">'168 end'!J233</f>
        <v>#DIV/0!</v>
      </c>
      <c r="G146" s="14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14" t="e">
        <f ca="1">'42 end'!J234</f>
        <v>#DIV/0!</v>
      </c>
      <c r="E147" s="14" t="e">
        <f ca="1">'84 end'!J233</f>
        <v>#DIV/0!</v>
      </c>
      <c r="F147" s="5" t="e">
        <f ca="1">'168 end'!J234</f>
        <v>#DIV/0!</v>
      </c>
      <c r="G147" s="14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14" t="e">
        <f ca="1">'42 end'!J235</f>
        <v>#DIV/0!</v>
      </c>
      <c r="E148" s="14" t="e">
        <f ca="1">'84 end'!J234</f>
        <v>#DIV/0!</v>
      </c>
      <c r="F148" s="5" t="e">
        <f ca="1">'168 end'!J235</f>
        <v>#DIV/0!</v>
      </c>
      <c r="G148" s="14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14" t="e">
        <f ca="1">'42 end'!J236</f>
        <v>#DIV/0!</v>
      </c>
      <c r="E149" s="14" t="e">
        <f ca="1">'84 end'!J235</f>
        <v>#DIV/0!</v>
      </c>
      <c r="F149" s="5" t="e">
        <f ca="1">'168 end'!J236</f>
        <v>#DIV/0!</v>
      </c>
      <c r="G149" s="14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14" t="e">
        <f ca="1">'42 end'!J237</f>
        <v>#DIV/0!</v>
      </c>
      <c r="E150" s="14" t="e">
        <f ca="1">'84 end'!J236</f>
        <v>#DIV/0!</v>
      </c>
      <c r="F150" s="5" t="e">
        <f ca="1">'168 end'!J237</f>
        <v>#DIV/0!</v>
      </c>
      <c r="G150" s="14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14" t="e">
        <f ca="1">'42 end'!J238</f>
        <v>#DIV/0!</v>
      </c>
      <c r="E151" s="14" t="e">
        <f ca="1">'84 end'!J237</f>
        <v>#DIV/0!</v>
      </c>
      <c r="F151" s="5" t="e">
        <f ca="1">'168 end'!J238</f>
        <v>#DIV/0!</v>
      </c>
      <c r="G151" s="14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14" t="e">
        <f ca="1">'42 end'!J239</f>
        <v>#DIV/0!</v>
      </c>
      <c r="E152" s="14" t="e">
        <f ca="1">'84 end'!J238</f>
        <v>#DIV/0!</v>
      </c>
      <c r="F152" s="5" t="e">
        <f ca="1">'168 end'!J239</f>
        <v>#DIV/0!</v>
      </c>
      <c r="G152" s="14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14">
        <f ca="1">'42 end'!J240</f>
        <v>0</v>
      </c>
      <c r="E153" s="14">
        <f ca="1">'84 end'!J239</f>
        <v>0</v>
      </c>
      <c r="F153" s="5">
        <f ca="1">'168 end'!J240</f>
        <v>0</v>
      </c>
      <c r="G153" s="14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14">
        <f ca="1">'42 end'!J241</f>
        <v>0</v>
      </c>
      <c r="E154" s="14">
        <f ca="1">'84 end'!J240</f>
        <v>0</v>
      </c>
      <c r="F154" s="5">
        <f ca="1">'168 end'!J241</f>
        <v>0</v>
      </c>
      <c r="G154" s="14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14">
        <f ca="1">'42 end'!J242</f>
        <v>0</v>
      </c>
      <c r="E155" s="14">
        <f ca="1">'84 end'!J241</f>
        <v>0</v>
      </c>
      <c r="F155" s="5">
        <f ca="1">'168 end'!J242</f>
        <v>0</v>
      </c>
      <c r="G155" s="14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14">
        <f ca="1">'42 end'!J243</f>
        <v>0</v>
      </c>
      <c r="E156" s="14">
        <f ca="1">'84 end'!J242</f>
        <v>0</v>
      </c>
      <c r="F156" s="5">
        <f ca="1">'168 end'!J243</f>
        <v>0</v>
      </c>
      <c r="G156" s="14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14"/>
    </row>
    <row r="159" spans="1:10" x14ac:dyDescent="0.25">
      <c r="B159" t="s">
        <v>67</v>
      </c>
      <c r="C159" t="s">
        <v>77</v>
      </c>
      <c r="D159" s="13">
        <v>42</v>
      </c>
      <c r="E159" s="13">
        <v>84</v>
      </c>
      <c r="F159">
        <v>168</v>
      </c>
      <c r="G159" s="13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5">
        <f ca="1">'42 end'!K31</f>
        <v>6.2394864371692449E-2</v>
      </c>
      <c r="E160" s="15">
        <f ca="1">'84 end'!K31</f>
        <v>7.0480480896977116E-2</v>
      </c>
      <c r="F160" s="10">
        <f ca="1">'168 end'!K31</f>
        <v>0.13233182270892571</v>
      </c>
      <c r="G160" s="15">
        <f ca="1">'336 end'!K31</f>
        <v>0.19729240130615247</v>
      </c>
      <c r="H160" s="10">
        <f ca="1">'672 end'!K31</f>
        <v>0.72756707638417895</v>
      </c>
      <c r="I160" s="10">
        <f ca="1">'1344 end'!K31</f>
        <v>0.89515628968789884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5">
        <f ca="1">'42 end'!K32</f>
        <v>0</v>
      </c>
      <c r="E161" s="15">
        <f ca="1">'84 end'!K32</f>
        <v>0</v>
      </c>
      <c r="F161" s="10">
        <f ca="1">'168 end'!K32</f>
        <v>0</v>
      </c>
      <c r="G161" s="15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5">
        <f ca="1">'42 end'!K33</f>
        <v>5.753095952171438E-2</v>
      </c>
      <c r="E162" s="15">
        <f ca="1">'84 end'!K33</f>
        <v>6.7158574830016041E-2</v>
      </c>
      <c r="F162" s="10">
        <f ca="1">'168 end'!K33</f>
        <v>9.2695892671048816E-2</v>
      </c>
      <c r="G162" s="15">
        <f ca="1">'336 end'!K33</f>
        <v>0.13663176609146846</v>
      </c>
      <c r="H162" s="10">
        <f ca="1">'672 end'!K33</f>
        <v>0.58174273061895598</v>
      </c>
      <c r="I162" s="10">
        <f ca="1">'1344 end'!K33</f>
        <v>0.8198801296077648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5">
        <f ca="1">'42 end'!K34</f>
        <v>0.16812621163714442</v>
      </c>
      <c r="E163" s="15">
        <f ca="1">'84 end'!K34</f>
        <v>0.28621806046846526</v>
      </c>
      <c r="F163" s="10">
        <f ca="1">'168 end'!K34</f>
        <v>0.53167486738238057</v>
      </c>
      <c r="G163" s="15">
        <f ca="1">'336 end'!K34</f>
        <v>0.69666421731295747</v>
      </c>
      <c r="H163" s="10">
        <f ca="1">'672 end'!K34</f>
        <v>0.81347641751946442</v>
      </c>
      <c r="I163" s="10">
        <f ca="1">'1344 end'!K34</f>
        <v>0.89474046408630203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5">
        <f ca="1">'42 end'!K35</f>
        <v>1.7945638854230399E-3</v>
      </c>
      <c r="E164" s="15">
        <f ca="1">'84 end'!K35</f>
        <v>1.552852832428155E-3</v>
      </c>
      <c r="F164" s="10">
        <f ca="1">'168 end'!K35</f>
        <v>7.5804706536264626E-3</v>
      </c>
      <c r="G164" s="15">
        <f ca="1">'336 end'!K35</f>
        <v>0.66063658531713754</v>
      </c>
      <c r="H164" s="10">
        <f ca="1">'672 end'!K35</f>
        <v>0.79267945645466653</v>
      </c>
      <c r="I164" s="10">
        <f ca="1">'1344 end'!K35</f>
        <v>0.87542979820283273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5">
        <f ca="1">'42 end'!K36</f>
        <v>1.9085927940949252E-3</v>
      </c>
      <c r="E165" s="15">
        <f ca="1">'84 end'!K36</f>
        <v>1.6719771633321079E-3</v>
      </c>
      <c r="F165" s="10">
        <f ca="1">'168 end'!K36</f>
        <v>7.5955624012594277E-3</v>
      </c>
      <c r="G165" s="15">
        <f ca="1">'336 end'!K36</f>
        <v>0.69488822880491596</v>
      </c>
      <c r="H165" s="10">
        <f ca="1">'672 end'!K36</f>
        <v>0.80557888286741086</v>
      </c>
      <c r="I165" s="10">
        <f ca="1">'1344 end'!K36</f>
        <v>0.8865473910277516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5">
        <f ca="1">'42 end'!K37</f>
        <v>0.94514785812329238</v>
      </c>
      <c r="E166" s="15">
        <f ca="1">'84 end'!K37</f>
        <v>5.3281476061217269E-2</v>
      </c>
      <c r="F166" s="10">
        <f ca="1">'168 end'!K37</f>
        <v>0.94799175687247816</v>
      </c>
      <c r="G166" s="15">
        <f ca="1">'336 end'!K37</f>
        <v>0.95162223766522991</v>
      </c>
      <c r="H166" s="10">
        <f ca="1">'672 end'!K37</f>
        <v>0.64342957039715376</v>
      </c>
      <c r="I166" s="10">
        <f ca="1">'1344 end'!K37</f>
        <v>0.63226229816711521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CPU12</v>
      </c>
      <c r="D167" s="15">
        <f ca="1">'42 end'!K38</f>
        <v>6.8523320027961993E-2</v>
      </c>
      <c r="E167" s="15">
        <f ca="1">'84 end'!K38</f>
        <v>0.22205585454709892</v>
      </c>
      <c r="F167" s="10">
        <f>'168 end'!K38</f>
        <v>0</v>
      </c>
      <c r="G167" s="15">
        <f ca="1">'336 end'!K38</f>
        <v>0.48470116365729921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opt</v>
      </c>
      <c r="D168" s="15">
        <f ca="1">'42 end'!K39</f>
        <v>0</v>
      </c>
      <c r="E168" s="15">
        <f ca="1">'84 end'!K39</f>
        <v>0</v>
      </c>
      <c r="F168" s="10">
        <f ca="1">'168 end'!K39</f>
        <v>0</v>
      </c>
      <c r="G168" s="15">
        <f ca="1">'336 end'!K39</f>
        <v>0</v>
      </c>
      <c r="H168" s="10">
        <f ca="1">'672 end'!K39</f>
        <v>0.72652797728707585</v>
      </c>
      <c r="I168" s="10">
        <f ca="1">'1344 end'!K39</f>
        <v>0.89467598566823636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opt Time</v>
      </c>
      <c r="D169" s="15">
        <f ca="1">'42 end'!K40</f>
        <v>6.2385213866278738E-2</v>
      </c>
      <c r="E169" s="15">
        <f ca="1">'84 end'!K40</f>
        <v>7.0497730606283698E-2</v>
      </c>
      <c r="F169" s="10">
        <f ca="1">'168 end'!K40</f>
        <v>0.13207963335199638</v>
      </c>
      <c r="G169" s="15">
        <f ca="1">'336 end'!K40</f>
        <v>0.19693931641933132</v>
      </c>
      <c r="H169" s="10">
        <f ca="1">'672 end'!K40</f>
        <v>0.40735889889174992</v>
      </c>
      <c r="I169" s="10">
        <f ca="1">'1344 end'!K40</f>
        <v>0.73856388735471168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 non hash</v>
      </c>
      <c r="D170" s="15">
        <f ca="1">'42 end'!K41</f>
        <v>5.6596664779258267E-2</v>
      </c>
      <c r="E170" s="15">
        <f ca="1">'84 end'!K41</f>
        <v>6.614203763336908E-2</v>
      </c>
      <c r="F170" s="10">
        <f ca="1">'168 end'!K41</f>
        <v>8.1519725821907113E-2</v>
      </c>
      <c r="G170" s="15">
        <f ca="1">'336 end'!K41</f>
        <v>0.12423792912083789</v>
      </c>
      <c r="H170" s="10">
        <f ca="1">'672 end'!K41</f>
        <v>0.81421984664561387</v>
      </c>
      <c r="I170" s="10">
        <f ca="1">'1344 end'!K41</f>
        <v>0.89451052894346528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ant</v>
      </c>
      <c r="D171" s="15">
        <f ca="1">'42 end'!K42</f>
        <v>0.16835240574580337</v>
      </c>
      <c r="E171" s="15">
        <f ca="1">'84 end'!K42</f>
        <v>0.28686961526683857</v>
      </c>
      <c r="F171" s="10">
        <f ca="1">'168 end'!K42</f>
        <v>0.5326747325778598</v>
      </c>
      <c r="G171" s="15">
        <f ca="1">'336 end'!K42</f>
        <v>0.69749623983384834</v>
      </c>
      <c r="H171" s="10">
        <f ca="1">'672 end'!K42</f>
        <v>0.80651814476870831</v>
      </c>
      <c r="I171" s="10">
        <f ca="1">'1344 end'!K42</f>
        <v>0.88635176032673202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ant non hash</v>
      </c>
      <c r="D172" s="15">
        <f ca="1">'42 end'!K43</f>
        <v>0.16800507760139749</v>
      </c>
      <c r="E172" s="15">
        <f ca="1">'84 end'!K43</f>
        <v>0.28640272145867579</v>
      </c>
      <c r="F172" s="10">
        <f ca="1">'168 end'!K43</f>
        <v>0.53089245722824896</v>
      </c>
      <c r="G172" s="15">
        <f ca="1">'336 end'!K43</f>
        <v>0.69611004804527354</v>
      </c>
      <c r="H172" s="10">
        <f ca="1">'672 end'!K43</f>
        <v>0.79407913386865625</v>
      </c>
      <c r="I172" s="10">
        <f ca="1">'1344 end'!K43</f>
        <v>0.87540605238912839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 par</v>
      </c>
      <c r="D173" s="15">
        <f ca="1">'42 end'!K44</f>
        <v>0.14434919591642983</v>
      </c>
      <c r="E173" s="15">
        <f ca="1">'84 end'!K44</f>
        <v>0.25428462769604787</v>
      </c>
      <c r="F173" s="10">
        <f ca="1">'168 end'!K44</f>
        <v>0.4937191843868623</v>
      </c>
      <c r="G173" s="15">
        <f ca="1">'336 end'!K44</f>
        <v>0.66067768102898128</v>
      </c>
      <c r="H173" s="10">
        <f ca="1">'672 end'!K44</f>
        <v>0.91834450204367213</v>
      </c>
      <c r="I173" s="10">
        <f ca="1">'1344 end'!K44</f>
        <v>0.91540011635039753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non CUDA Time</v>
      </c>
      <c r="D174" s="15">
        <f ca="1">'42 end'!K45</f>
        <v>0.90003645936309407</v>
      </c>
      <c r="E174" s="15">
        <f ca="1">'84 end'!K45</f>
        <v>0.86969502962507683</v>
      </c>
      <c r="F174" s="10">
        <f ca="1">'168 end'!K45</f>
        <v>0.90682139998589084</v>
      </c>
      <c r="G174" s="15">
        <f ca="1">'336 end'!K45</f>
        <v>0.91011548842573242</v>
      </c>
      <c r="H174" s="10">
        <f ca="1">'672 end'!K45</f>
        <v>0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non CUDA</v>
      </c>
      <c r="D175" s="15">
        <f ca="1">'42 end'!K46</f>
        <v>0</v>
      </c>
      <c r="E175" s="15">
        <f ca="1">'84 end'!K46</f>
        <v>0</v>
      </c>
      <c r="F175" s="10">
        <f ca="1">'168 end'!K46</f>
        <v>0</v>
      </c>
      <c r="G175" s="15">
        <f ca="1">'336 end'!K46</f>
        <v>0</v>
      </c>
      <c r="H175" s="10">
        <f ca="1">'672 end'!K46</f>
        <v>0.91994118260027247</v>
      </c>
      <c r="I175" s="10">
        <f ca="1">'1344 end'!K46</f>
        <v>0.91309233022737002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non hash</v>
      </c>
      <c r="D176" s="15">
        <f ca="1">'42 end'!K47</f>
        <v>0.87140687690313556</v>
      </c>
      <c r="E176" s="15">
        <f ca="1">'84 end'!K47</f>
        <v>0.87150656328759768</v>
      </c>
      <c r="F176" s="10">
        <f ca="1">'168 end'!K47</f>
        <v>0.92967714696524928</v>
      </c>
      <c r="G176" s="15">
        <f ca="1">'336 end'!K47</f>
        <v>0.92720841438774504</v>
      </c>
      <c r="H176" s="10">
        <f ca="1">'672 end'!K47</f>
        <v>0.93774016001353555</v>
      </c>
      <c r="I176" s="10">
        <f ca="1">'1344 end'!K47</f>
        <v>0.96187834927982074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Classic ACO</v>
      </c>
      <c r="D177" s="15">
        <f ca="1">'42 end'!K48</f>
        <v>0.96888880726766324</v>
      </c>
      <c r="E177" s="15">
        <f ca="1">'84 end'!K48</f>
        <v>0.98261291336729473</v>
      </c>
      <c r="F177" s="10">
        <f ca="1">'168 end'!K48</f>
        <v>0.94512426480278822</v>
      </c>
      <c r="G177" s="15">
        <f ca="1">'336 end'!K48</f>
        <v>0.97059757851572304</v>
      </c>
      <c r="H177" s="10">
        <f ca="1">'672 end'!K48</f>
        <v>0.99012074562242836</v>
      </c>
      <c r="I177" s="10">
        <f ca="1">'1344 end'!K48</f>
        <v>0.99014948972104588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Classic ACO non hash</v>
      </c>
      <c r="D178" s="15">
        <f ca="1">'42 end'!K49</f>
        <v>0.995547117852426</v>
      </c>
      <c r="E178" s="15">
        <f ca="1">'84 end'!K49</f>
        <v>0.99552649339620114</v>
      </c>
      <c r="F178" s="10">
        <f ca="1">'168 end'!K49</f>
        <v>0.99450409327665479</v>
      </c>
      <c r="G178" s="15">
        <f ca="1">'336 end'!K49</f>
        <v>0.99445946145056041</v>
      </c>
      <c r="H178" s="10">
        <f ca="1">'672 end'!K49</f>
        <v>0.9106024311263331</v>
      </c>
      <c r="I178" s="10">
        <f ca="1">'1344 end'!K49</f>
        <v>0.91693987878276018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omp</v>
      </c>
      <c r="D179" s="15">
        <f ca="1">'42 end'!K50</f>
        <v>0.85944001391137159</v>
      </c>
      <c r="E179" s="15">
        <f ca="1">'84 end'!K50</f>
        <v>0.93206560102224711</v>
      </c>
      <c r="F179" s="10">
        <f ca="1">'168 end'!K50</f>
        <v>0.88338455005544381</v>
      </c>
      <c r="G179" s="15">
        <f ca="1">'336 end'!K50</f>
        <v>0.8940830455615707</v>
      </c>
      <c r="H179" s="10">
        <f ca="1">'672 end'!K50</f>
        <v>0.91687701706758373</v>
      </c>
      <c r="I179" s="10">
        <f ca="1">'1344 end'!K50</f>
        <v>0.91469795598768699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omp non hash</v>
      </c>
      <c r="D180" s="15">
        <f ca="1">'42 end'!K51</f>
        <v>0.87105984638124268</v>
      </c>
      <c r="E180" s="15">
        <f ca="1">'84 end'!K51</f>
        <v>0.93619964672717004</v>
      </c>
      <c r="F180" s="10">
        <f ca="1">'168 end'!K51</f>
        <v>0.90025874583107091</v>
      </c>
      <c r="G180" s="15">
        <f ca="1">'336 end'!K51</f>
        <v>0.90204333632315725</v>
      </c>
      <c r="H180" s="10">
        <f ca="1">'672 end'!K51</f>
        <v>0.90482138039684834</v>
      </c>
      <c r="I180" s="10">
        <f ca="1">'1344 end'!K51</f>
        <v>0.91327649165549707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transp Time</v>
      </c>
      <c r="D181" s="15">
        <f ca="1">'42 end'!K52</f>
        <v>0.91540905570572306</v>
      </c>
      <c r="E181" s="15">
        <f ca="1">'84 end'!K52</f>
        <v>0.90467514822164563</v>
      </c>
      <c r="F181" s="10">
        <f ca="1">'168 end'!K52</f>
        <v>0.87370781450966006</v>
      </c>
      <c r="G181" s="15">
        <f ca="1">'336 end'!K52</f>
        <v>0.88012428785584496</v>
      </c>
      <c r="H181" s="10">
        <f ca="1">'672 end'!K52</f>
        <v>0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transp</v>
      </c>
      <c r="D182" s="15">
        <f ca="1">'42 end'!K53</f>
        <v>0</v>
      </c>
      <c r="E182" s="15">
        <f ca="1">'84 end'!K53</f>
        <v>0</v>
      </c>
      <c r="F182" s="10">
        <f ca="1">'168 end'!K53</f>
        <v>0</v>
      </c>
      <c r="G182" s="15">
        <f ca="1">'336 end'!K53</f>
        <v>0</v>
      </c>
      <c r="H182" s="10">
        <f ca="1">'672 end'!K53</f>
        <v>0.91596131182720031</v>
      </c>
      <c r="I182" s="10">
        <f ca="1">'1344 end'!K53</f>
        <v>0.91633884320503234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non hash</v>
      </c>
      <c r="D183" s="15">
        <f ca="1">'42 end'!K54</f>
        <v>0.86384292477294744</v>
      </c>
      <c r="E183" s="15">
        <f ca="1">'84 end'!K54</f>
        <v>0.85136823539347162</v>
      </c>
      <c r="F183" s="10">
        <f ca="1">'168 end'!K54</f>
        <v>0.90887223134840056</v>
      </c>
      <c r="G183" s="15">
        <f ca="1">'336 end'!K54</f>
        <v>0.9025322994290006</v>
      </c>
      <c r="H183" s="10">
        <f ca="1">'672 end'!K54</f>
        <v>0.90796138656642622</v>
      </c>
      <c r="I183" s="10">
        <f ca="1">'1344 end'!K54</f>
        <v>0.91339428874294559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AVX Time</v>
      </c>
      <c r="D184" s="15">
        <f ca="1">'42 end'!K55</f>
        <v>0.91017879299368121</v>
      </c>
      <c r="E184" s="15">
        <f ca="1">'84 end'!K55</f>
        <v>0.88288838866793629</v>
      </c>
      <c r="F184" s="10">
        <f ca="1">'168 end'!K55</f>
        <v>0.91413591264671501</v>
      </c>
      <c r="G184" s="15">
        <f ca="1">'336 end'!K55</f>
        <v>0.91925647192517046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AVX</v>
      </c>
      <c r="D185" s="15">
        <f ca="1">'42 end'!K56</f>
        <v>0</v>
      </c>
      <c r="E185" s="15">
        <f ca="1">'84 end'!K56</f>
        <v>0</v>
      </c>
      <c r="F185" s="10">
        <f ca="1">'168 end'!K56</f>
        <v>0</v>
      </c>
      <c r="G185" s="15">
        <f ca="1">'336 end'!K56</f>
        <v>0</v>
      </c>
      <c r="H185" s="10">
        <f ca="1">'672 end'!K56</f>
        <v>0.9105325875385647</v>
      </c>
      <c r="I185" s="10">
        <f ca="1">'1344 end'!K56</f>
        <v>0.90838507450831596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AVX non hash</v>
      </c>
      <c r="D186" s="15">
        <f ca="1">'42 end'!K57</f>
        <v>0.88708320701453902</v>
      </c>
      <c r="E186" s="15">
        <f ca="1">'84 end'!K57</f>
        <v>0.88637020519355236</v>
      </c>
      <c r="F186" s="10">
        <f ca="1">'168 end'!K57</f>
        <v>0.93621088807917185</v>
      </c>
      <c r="G186" s="15">
        <f ca="1">'336 end'!K57</f>
        <v>0.93545541461293991</v>
      </c>
      <c r="H186" s="10">
        <f ca="1">'672 end'!K57</f>
        <v>0.89679364293267549</v>
      </c>
      <c r="I186" s="10">
        <f ca="1">'1344 end'!K57</f>
        <v>0.90297087073178606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AVX_OMP Time</v>
      </c>
      <c r="D187" s="15">
        <f ca="1">'42 end'!K58</f>
        <v>0.87096722042248276</v>
      </c>
      <c r="E187" s="15">
        <f ca="1">'84 end'!K58</f>
        <v>0.94016790294295782</v>
      </c>
      <c r="F187" s="10">
        <f ca="1">'168 end'!K58</f>
        <v>0.88971310093059597</v>
      </c>
      <c r="G187" s="15">
        <f ca="1">'336 end'!K58</f>
        <v>0.90237222193031608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AVX_OMP</v>
      </c>
      <c r="D188" s="15">
        <f ca="1">'42 end'!K59</f>
        <v>0</v>
      </c>
      <c r="E188" s="15">
        <f ca="1">'84 end'!K59</f>
        <v>0</v>
      </c>
      <c r="F188" s="10">
        <f ca="1">'168 end'!K59</f>
        <v>0</v>
      </c>
      <c r="G188" s="15">
        <f ca="1">'336 end'!K59</f>
        <v>0</v>
      </c>
      <c r="H188" s="10">
        <f ca="1">'672 end'!K59</f>
        <v>0.91312268885743042</v>
      </c>
      <c r="I188" s="10">
        <f ca="1">'1344 end'!K59</f>
        <v>0.90978474583044433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AVX_OMP non hash</v>
      </c>
      <c r="D189" s="15">
        <f ca="1">'42 end'!K60</f>
        <v>0.88601537816421849</v>
      </c>
      <c r="E189" s="15">
        <f ca="1">'84 end'!K60</f>
        <v>0.94437930230668965</v>
      </c>
      <c r="F189" s="10">
        <f ca="1">'168 end'!K60</f>
        <v>0.91011056801605239</v>
      </c>
      <c r="G189" s="15">
        <f ca="1">'336 end'!K60</f>
        <v>0.91280987606893849</v>
      </c>
      <c r="H189" s="10">
        <f ca="1">'672 end'!K60</f>
        <v>0.90726306700492421</v>
      </c>
      <c r="I189" s="10">
        <f ca="1">'1344 end'!K60</f>
        <v>0.91404520586724058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add CPU_AVX Time</v>
      </c>
      <c r="D190" s="15">
        <f ca="1">'42 end'!K61</f>
        <v>0.95004157311360593</v>
      </c>
      <c r="E190" s="15">
        <f ca="1">'84 end'!K61</f>
        <v>0.95301507948319242</v>
      </c>
      <c r="F190" s="10">
        <f ca="1">'168 end'!K61</f>
        <v>0.95073546954048715</v>
      </c>
      <c r="G190" s="15">
        <f ca="1">'336 end'!K61</f>
        <v>0.95618579632837541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 Time</v>
      </c>
      <c r="D191" s="15">
        <f ca="1">'42 end'!K62</f>
        <v>0.92150324174003884</v>
      </c>
      <c r="E191" s="15">
        <f ca="1">'84 end'!K62</f>
        <v>0.91240768208537104</v>
      </c>
      <c r="F191" s="10">
        <f ca="1">'168 end'!K62</f>
        <v>0.88073711177510194</v>
      </c>
      <c r="G191" s="15">
        <f ca="1">'336 end'!K62</f>
        <v>0.88719435666762969</v>
      </c>
      <c r="H191" s="10">
        <f ca="1">'672 end'!K62</f>
        <v>0.91753450323824592</v>
      </c>
      <c r="I191" s="10">
        <f ca="1">'1344 end'!K62</f>
        <v>0.91955850620306334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non CUDA transp_AVX</v>
      </c>
      <c r="D192" s="15">
        <f ca="1">'42 end'!K63</f>
        <v>0</v>
      </c>
      <c r="E192" s="15">
        <f ca="1">'84 end'!K63</f>
        <v>0</v>
      </c>
      <c r="F192" s="10">
        <f ca="1">'168 end'!K63</f>
        <v>0</v>
      </c>
      <c r="G192" s="15">
        <f ca="1">'336 end'!K63</f>
        <v>0</v>
      </c>
      <c r="H192" s="10">
        <f ca="1">'672 end'!K63</f>
        <v>0.90727643759037324</v>
      </c>
      <c r="I192" s="10">
        <f ca="1">'1344 end'!K63</f>
        <v>0.91469812598595557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non CUDA transp_AVX non hash</v>
      </c>
      <c r="D193" s="15">
        <f ca="1">'42 end'!K64</f>
        <v>0.87699630392757211</v>
      </c>
      <c r="E193" s="15">
        <f ca="1">'84 end'!K64</f>
        <v>0.86112593524107117</v>
      </c>
      <c r="F193" s="10">
        <f ca="1">'168 end'!K64</f>
        <v>0.91670277119436561</v>
      </c>
      <c r="G193" s="15">
        <f ca="1">'336 end'!K64</f>
        <v>0.90973174768633225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non CUDA transp_AVX_OMP Time</v>
      </c>
      <c r="D194" s="15">
        <f ca="1">'42 end'!K65</f>
        <v>0.92120679582852072</v>
      </c>
      <c r="E194" s="15">
        <f ca="1">'84 end'!K65</f>
        <v>0.91178695395688369</v>
      </c>
      <c r="F194" s="10">
        <f ca="1">'168 end'!K65</f>
        <v>0.88401140739593398</v>
      </c>
      <c r="G194" s="15">
        <f ca="1">'336 end'!K65</f>
        <v>0.8881717502040487</v>
      </c>
      <c r="H194" s="10">
        <f ca="1">'672 end'!K65</f>
        <v>0.91770534503343704</v>
      </c>
      <c r="I194" s="10">
        <f ca="1">'1344 end'!K65</f>
        <v>0.91747286465938882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non CUDA transp_AVX_OMP</v>
      </c>
      <c r="D195" s="15">
        <f ca="1">'42 end'!K66</f>
        <v>0</v>
      </c>
      <c r="E195" s="15">
        <f ca="1">'84 end'!K66</f>
        <v>0</v>
      </c>
      <c r="F195" s="10">
        <f ca="1">'168 end'!K66</f>
        <v>0</v>
      </c>
      <c r="G195" s="15">
        <f ca="1">'336 end'!K66</f>
        <v>0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non CUDA transp_AVX_OMP non hash</v>
      </c>
      <c r="D196" s="15">
        <f ca="1">'42 end'!K67</f>
        <v>0.8747277040537802</v>
      </c>
      <c r="E196" s="15">
        <f ca="1">'84 end'!K67</f>
        <v>0.86059548163412158</v>
      </c>
      <c r="F196" s="10">
        <f ca="1">'168 end'!K67</f>
        <v>0.91795904546934814</v>
      </c>
      <c r="G196" s="15">
        <f ca="1">'336 end'!K67</f>
        <v>0.91157845328338882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CPU_AVX_transp Time</v>
      </c>
      <c r="D197" s="15">
        <f ca="1">'42 end'!K68</f>
        <v>0.94091272355769573</v>
      </c>
      <c r="E197" s="15">
        <f ca="1">'84 end'!K68</f>
        <v>0.93851648593932413</v>
      </c>
      <c r="F197" s="10">
        <f ca="1">'168 end'!K68</f>
        <v>0</v>
      </c>
      <c r="G197" s="15">
        <f ca="1">'336 end'!K68</f>
        <v>0.9411878682602981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5" t="e">
        <f ca="1">'42 end'!K69</f>
        <v>#DIV/0!</v>
      </c>
      <c r="E198" s="15" t="e">
        <f ca="1">'84 end'!K69</f>
        <v>#DIV/0!</v>
      </c>
      <c r="F198" s="10" t="e">
        <f ca="1">'168 end'!K69</f>
        <v>#DIV/0!</v>
      </c>
      <c r="G198" s="15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5" t="e">
        <f ca="1">'42 end'!K70</f>
        <v>#DIV/0!</v>
      </c>
      <c r="E199" s="15" t="e">
        <f ca="1">'84 end'!K70</f>
        <v>#DIV/0!</v>
      </c>
      <c r="F199" s="10" t="e">
        <f ca="1">'168 end'!K70</f>
        <v>#DIV/0!</v>
      </c>
      <c r="G199" s="15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5" t="e">
        <f ca="1">'42 end'!K71</f>
        <v>#DIV/0!</v>
      </c>
      <c r="E200" s="15" t="e">
        <f ca="1">'84 end'!K71</f>
        <v>#DIV/0!</v>
      </c>
      <c r="F200" s="10" t="e">
        <f ca="1">'168 end'!K71</f>
        <v>#DIV/0!</v>
      </c>
      <c r="G200" s="15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5" t="e">
        <f ca="1">'42 end'!K72</f>
        <v>#DIV/0!</v>
      </c>
      <c r="E201" s="15" t="e">
        <f ca="1">'84 end'!K72</f>
        <v>#DIV/0!</v>
      </c>
      <c r="F201" s="10" t="e">
        <f ca="1">'168 end'!K72</f>
        <v>#DIV/0!</v>
      </c>
      <c r="G201" s="15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5" t="e">
        <f ca="1">'42 end'!K73</f>
        <v>#DIV/0!</v>
      </c>
      <c r="E202" s="15" t="e">
        <f ca="1">'84 end'!K73</f>
        <v>#DIV/0!</v>
      </c>
      <c r="F202" s="10" t="e">
        <f ca="1">'168 end'!K73</f>
        <v>#DIV/0!</v>
      </c>
      <c r="G202" s="15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5" t="e">
        <f ca="1">'42 end'!K74</f>
        <v>#DIV/0!</v>
      </c>
      <c r="E203" s="15" t="e">
        <f ca="1">'84 end'!K74</f>
        <v>#DIV/0!</v>
      </c>
      <c r="F203" s="10" t="e">
        <f ca="1">'168 end'!K74</f>
        <v>#DIV/0!</v>
      </c>
      <c r="G203" s="15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5" t="e">
        <f ca="1">'42 end'!K75</f>
        <v>#DIV/0!</v>
      </c>
      <c r="E204" s="15" t="e">
        <f ca="1">'84 end'!K75</f>
        <v>#DIV/0!</v>
      </c>
      <c r="F204" s="10" t="e">
        <f ca="1">'168 end'!K75</f>
        <v>#DIV/0!</v>
      </c>
      <c r="G204" s="15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5" t="e">
        <f ca="1">'42 end'!K76</f>
        <v>#DIV/0!</v>
      </c>
      <c r="E205" s="15" t="e">
        <f ca="1">'84 end'!K76</f>
        <v>#DIV/0!</v>
      </c>
      <c r="F205" s="10" t="e">
        <f ca="1">'168 end'!K76</f>
        <v>#DIV/0!</v>
      </c>
      <c r="G205" s="15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5" t="e">
        <f ca="1">'42 end'!K77</f>
        <v>#DIV/0!</v>
      </c>
      <c r="E206" s="15" t="e">
        <f ca="1">'84 end'!K77</f>
        <v>#DIV/0!</v>
      </c>
      <c r="F206" s="10" t="e">
        <f ca="1">'168 end'!K77</f>
        <v>#DIV/0!</v>
      </c>
      <c r="G206" s="15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5" t="e">
        <f ca="1">'42 end'!K78</f>
        <v>#DIV/0!</v>
      </c>
      <c r="E207" s="15" t="e">
        <f ca="1">'84 end'!K78</f>
        <v>#DIV/0!</v>
      </c>
      <c r="F207" s="10" t="e">
        <f ca="1">'168 end'!K78</f>
        <v>#DIV/0!</v>
      </c>
      <c r="G207" s="15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5" t="e">
        <f ca="1">'42 end'!K79</f>
        <v>#DIV/0!</v>
      </c>
      <c r="E208" s="15" t="e">
        <f ca="1">'84 end'!K79</f>
        <v>#DIV/0!</v>
      </c>
      <c r="F208" s="10" t="e">
        <f ca="1">'168 end'!K79</f>
        <v>#DIV/0!</v>
      </c>
      <c r="G208" s="15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5" t="e">
        <f ca="1">'42 end'!K80</f>
        <v>#DIV/0!</v>
      </c>
      <c r="E209" s="15" t="e">
        <f ca="1">'84 end'!K80</f>
        <v>#DIV/0!</v>
      </c>
      <c r="F209" s="10" t="e">
        <f ca="1">'168 end'!K80</f>
        <v>#DIV/0!</v>
      </c>
      <c r="G209" s="15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5"/>
      <c r="E210" s="15"/>
      <c r="F210" s="10"/>
      <c r="G210" s="15"/>
    </row>
    <row r="211" spans="1:10" x14ac:dyDescent="0.25">
      <c r="B211" t="s">
        <v>67</v>
      </c>
      <c r="C211" t="s">
        <v>77</v>
      </c>
      <c r="D211" s="13">
        <v>42</v>
      </c>
      <c r="E211" s="13">
        <v>84</v>
      </c>
      <c r="F211">
        <v>168</v>
      </c>
      <c r="G211" s="13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5">
        <f ca="1">D160</f>
        <v>6.2394864371692449E-2</v>
      </c>
      <c r="E212" s="15">
        <f t="shared" ref="E212:G212" ca="1" si="151">E160</f>
        <v>7.0480480896977116E-2</v>
      </c>
      <c r="F212" s="10">
        <f t="shared" ca="1" si="151"/>
        <v>0.13233182270892571</v>
      </c>
      <c r="G212" s="15">
        <f t="shared" ca="1" si="151"/>
        <v>0.19729240130615247</v>
      </c>
      <c r="H212" s="10">
        <f t="shared" ref="H212" ca="1" si="152">H160</f>
        <v>0.72756707638417895</v>
      </c>
      <c r="I212" s="10">
        <f ca="1">H160</f>
        <v>0.72756707638417895</v>
      </c>
      <c r="J212" s="10">
        <f ca="1">H160</f>
        <v>0.72756707638417895</v>
      </c>
    </row>
    <row r="213" spans="1:10" x14ac:dyDescent="0.25">
      <c r="A213">
        <v>3</v>
      </c>
      <c r="C213" t="str">
        <f ca="1">OFFSET('42p stat'!$A$1,A213*20,0)</f>
        <v>CUDA non hash</v>
      </c>
      <c r="D213" s="15">
        <f t="shared" ref="D213:G213" ca="1" si="153">D162</f>
        <v>5.753095952171438E-2</v>
      </c>
      <c r="E213" s="15">
        <f t="shared" ca="1" si="153"/>
        <v>6.7158574830016041E-2</v>
      </c>
      <c r="F213" s="10">
        <f t="shared" ca="1" si="153"/>
        <v>9.2695892671048816E-2</v>
      </c>
      <c r="G213" s="15">
        <f t="shared" ca="1" si="153"/>
        <v>0.13663176609146846</v>
      </c>
      <c r="H213" s="10">
        <f t="shared" ref="H213" ca="1" si="154">H162</f>
        <v>0.58174273061895598</v>
      </c>
      <c r="I213" s="10">
        <f ca="1">H162</f>
        <v>0.58174273061895598</v>
      </c>
      <c r="J213" s="10">
        <f ca="1">H162</f>
        <v>0.58174273061895598</v>
      </c>
    </row>
    <row r="214" spans="1:10" x14ac:dyDescent="0.25">
      <c r="A214">
        <v>5</v>
      </c>
      <c r="C214" t="str">
        <f ca="1">OFFSET('42p stat'!$A$1,A214*20,0)</f>
        <v>CUDA ant par</v>
      </c>
      <c r="D214" s="15">
        <f t="shared" ref="D214:G214" ca="1" si="155">D164</f>
        <v>1.7945638854230399E-3</v>
      </c>
      <c r="E214" s="15">
        <f t="shared" ca="1" si="155"/>
        <v>1.552852832428155E-3</v>
      </c>
      <c r="F214" s="10">
        <f t="shared" ca="1" si="155"/>
        <v>7.5804706536264626E-3</v>
      </c>
      <c r="G214" s="15">
        <f t="shared" ca="1" si="155"/>
        <v>0.66063658531713754</v>
      </c>
      <c r="H214" s="10">
        <f t="shared" ref="H214" ca="1" si="156">H164</f>
        <v>0.79267945645466653</v>
      </c>
      <c r="I214" s="10">
        <f ca="1">H164</f>
        <v>0.79267945645466653</v>
      </c>
      <c r="J214" s="10">
        <f ca="1">H164</f>
        <v>0.79267945645466653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5">
        <f t="shared" ref="D215:G215" ca="1" si="157">D166</f>
        <v>0.94514785812329238</v>
      </c>
      <c r="E215" s="15">
        <f t="shared" ca="1" si="157"/>
        <v>5.3281476061217269E-2</v>
      </c>
      <c r="F215" s="10">
        <f t="shared" ca="1" si="157"/>
        <v>0.94799175687247816</v>
      </c>
      <c r="G215" s="15">
        <f t="shared" ca="1" si="157"/>
        <v>0.95162223766522991</v>
      </c>
      <c r="H215" s="10">
        <f t="shared" ref="H215" ca="1" si="158">H166</f>
        <v>0.64342957039715376</v>
      </c>
      <c r="I215" s="10">
        <f ca="1">H166</f>
        <v>0.64342957039715376</v>
      </c>
      <c r="J215" s="10">
        <f ca="1">H166</f>
        <v>0.64342957039715376</v>
      </c>
    </row>
    <row r="216" spans="1:10" x14ac:dyDescent="0.25">
      <c r="A216">
        <v>12</v>
      </c>
      <c r="C216" t="str">
        <f ca="1">OFFSET('42p stat'!$A$1,A216*20,0)</f>
        <v>CUDA opt ant</v>
      </c>
      <c r="D216" s="15">
        <f ca="1">D171</f>
        <v>0.16835240574580337</v>
      </c>
      <c r="E216" s="15">
        <f ca="1">E171</f>
        <v>0.28686961526683857</v>
      </c>
      <c r="F216" s="10">
        <f ca="1">F171</f>
        <v>0.5326747325778598</v>
      </c>
      <c r="G216" s="15">
        <f ca="1">G171</f>
        <v>0.69749623983384834</v>
      </c>
      <c r="H216" s="10">
        <f ca="1">H171</f>
        <v>0.80651814476870831</v>
      </c>
      <c r="I216" s="10">
        <f ca="1">H171</f>
        <v>0.80651814476870831</v>
      </c>
      <c r="J216" s="10">
        <f ca="1">H171</f>
        <v>0.80651814476870831</v>
      </c>
    </row>
    <row r="217" spans="1:10" x14ac:dyDescent="0.25">
      <c r="A217">
        <v>10</v>
      </c>
      <c r="C217" t="str">
        <f ca="1">OFFSET('42p stat'!$A$1,A217*20,0)</f>
        <v>CUDA opt Time</v>
      </c>
      <c r="D217" s="15">
        <f t="shared" ref="D217:G217" ca="1" si="159">D169</f>
        <v>6.2385213866278738E-2</v>
      </c>
      <c r="E217" s="15">
        <f t="shared" ca="1" si="159"/>
        <v>7.0497730606283698E-2</v>
      </c>
      <c r="F217" s="10">
        <f t="shared" ca="1" si="159"/>
        <v>0.13207963335199638</v>
      </c>
      <c r="G217" s="15">
        <f t="shared" ca="1" si="159"/>
        <v>0.19693931641933132</v>
      </c>
      <c r="H217" s="10">
        <f t="shared" ref="H217" ca="1" si="160">H169</f>
        <v>0.40735889889174992</v>
      </c>
      <c r="I217" s="10">
        <f ca="1">H169</f>
        <v>0.40735889889174992</v>
      </c>
      <c r="J217" s="10">
        <f ca="1">H169</f>
        <v>0.40735889889174992</v>
      </c>
    </row>
    <row r="218" spans="1:10" x14ac:dyDescent="0.25">
      <c r="B218" t="s">
        <v>67</v>
      </c>
      <c r="C218" t="s">
        <v>77</v>
      </c>
      <c r="D218" s="13">
        <v>42</v>
      </c>
      <c r="E218" s="13">
        <v>84</v>
      </c>
      <c r="F218">
        <v>168</v>
      </c>
      <c r="G218" s="13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5">
        <f t="shared" ref="D219:G219" ca="1" si="161">D161</f>
        <v>0</v>
      </c>
      <c r="E219" s="15">
        <f t="shared" ca="1" si="161"/>
        <v>0</v>
      </c>
      <c r="F219" s="10">
        <f t="shared" ca="1" si="161"/>
        <v>0</v>
      </c>
      <c r="G219" s="15">
        <f t="shared" ca="1" si="161"/>
        <v>0</v>
      </c>
      <c r="H219" s="10">
        <f t="shared" ref="H219" ca="1" si="162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5">
        <f t="shared" ref="D220:G220" ca="1" si="163">D163</f>
        <v>0.16812621163714442</v>
      </c>
      <c r="E220" s="15">
        <f t="shared" ca="1" si="163"/>
        <v>0.28621806046846526</v>
      </c>
      <c r="F220" s="10">
        <f t="shared" ca="1" si="163"/>
        <v>0.53167486738238057</v>
      </c>
      <c r="G220" s="15">
        <f t="shared" ca="1" si="163"/>
        <v>0.69666421731295747</v>
      </c>
      <c r="H220" s="10">
        <f t="shared" ref="H220" ca="1" si="164">H163</f>
        <v>0.81347641751946442</v>
      </c>
      <c r="I220" s="10">
        <f ca="1">H163</f>
        <v>0.81347641751946442</v>
      </c>
      <c r="J220" s="10">
        <f ca="1">H163</f>
        <v>0.81347641751946442</v>
      </c>
    </row>
    <row r="221" spans="1:10" x14ac:dyDescent="0.25">
      <c r="A221">
        <v>6</v>
      </c>
      <c r="C221" t="str">
        <f ca="1">OFFSET('42p stat'!$A$1,A221*20,0)</f>
        <v>CUDA ant non hash</v>
      </c>
      <c r="D221" s="15">
        <f t="shared" ref="D221:G221" ca="1" si="165">D165</f>
        <v>1.9085927940949252E-3</v>
      </c>
      <c r="E221" s="15">
        <f t="shared" ca="1" si="165"/>
        <v>1.6719771633321079E-3</v>
      </c>
      <c r="F221" s="10">
        <f t="shared" ca="1" si="165"/>
        <v>7.5955624012594277E-3</v>
      </c>
      <c r="G221" s="15">
        <f t="shared" ca="1" si="165"/>
        <v>0.69488822880491596</v>
      </c>
      <c r="H221" s="10">
        <f t="shared" ref="H221" ca="1" si="166">H165</f>
        <v>0.80557888286741086</v>
      </c>
      <c r="I221" s="10">
        <f ca="1">H165</f>
        <v>0.80557888286741086</v>
      </c>
      <c r="J221" s="10">
        <f ca="1">H165</f>
        <v>0.80557888286741086</v>
      </c>
    </row>
    <row r="222" spans="1:10" x14ac:dyDescent="0.25">
      <c r="A222">
        <v>9</v>
      </c>
      <c r="C222" t="str">
        <f ca="1">OFFSET('42p stat'!$A$1,A222*20,0)</f>
        <v>CUDA opt</v>
      </c>
      <c r="D222" s="15">
        <f t="shared" ref="D222:G222" ca="1" si="167">D168</f>
        <v>0</v>
      </c>
      <c r="E222" s="15">
        <f t="shared" ca="1" si="167"/>
        <v>0</v>
      </c>
      <c r="F222" s="10">
        <f t="shared" ca="1" si="167"/>
        <v>0</v>
      </c>
      <c r="G222" s="15">
        <f t="shared" ca="1" si="167"/>
        <v>0</v>
      </c>
      <c r="H222" s="10">
        <f t="shared" ref="H222" ca="1" si="168">H168</f>
        <v>0.72652797728707585</v>
      </c>
      <c r="I222" s="10">
        <f ca="1">H168</f>
        <v>0.72652797728707585</v>
      </c>
      <c r="J222" s="10">
        <f ca="1">H168</f>
        <v>0.72652797728707585</v>
      </c>
    </row>
    <row r="223" spans="1:10" x14ac:dyDescent="0.25">
      <c r="A223">
        <v>13</v>
      </c>
      <c r="C223" t="str">
        <f ca="1">OFFSET('42p stat'!$A$1,A223*20,0)</f>
        <v>CUDA opt ant non hash</v>
      </c>
      <c r="D223" s="15">
        <f ca="1">D172</f>
        <v>0.16800507760139749</v>
      </c>
      <c r="E223" s="15">
        <f ca="1">E172</f>
        <v>0.28640272145867579</v>
      </c>
      <c r="F223" s="10">
        <f ca="1">F172</f>
        <v>0.53089245722824896</v>
      </c>
      <c r="G223" s="15">
        <f ca="1">G172</f>
        <v>0.69611004804527354</v>
      </c>
      <c r="H223" s="10">
        <f ca="1">H172</f>
        <v>0.79407913386865625</v>
      </c>
      <c r="I223" s="10">
        <f ca="1">H172</f>
        <v>0.79407913386865625</v>
      </c>
      <c r="J223" s="10">
        <f ca="1">H172</f>
        <v>0.79407913386865625</v>
      </c>
    </row>
    <row r="224" spans="1:10" x14ac:dyDescent="0.25">
      <c r="A224">
        <v>11</v>
      </c>
      <c r="C224" t="str">
        <f ca="1">OFFSET('42p stat'!$A$1,A224*20,0)</f>
        <v>CUDA opt non hash</v>
      </c>
      <c r="D224" s="15">
        <f t="shared" ref="D224:G224" ca="1" si="169">D170</f>
        <v>5.6596664779258267E-2</v>
      </c>
      <c r="E224" s="15">
        <f t="shared" ca="1" si="169"/>
        <v>6.614203763336908E-2</v>
      </c>
      <c r="F224" s="10">
        <f t="shared" ca="1" si="169"/>
        <v>8.1519725821907113E-2</v>
      </c>
      <c r="G224" s="15">
        <f t="shared" ca="1" si="169"/>
        <v>0.12423792912083789</v>
      </c>
      <c r="H224" s="10">
        <f t="shared" ref="H224" ca="1" si="170">H170</f>
        <v>0.81421984664561387</v>
      </c>
      <c r="I224" s="10">
        <f ca="1">H170</f>
        <v>0.81421984664561387</v>
      </c>
      <c r="J224" s="10">
        <f ca="1">H170</f>
        <v>0.81421984664561387</v>
      </c>
    </row>
    <row r="247" spans="1:10" x14ac:dyDescent="0.25">
      <c r="D247" s="15"/>
    </row>
    <row r="248" spans="1:10" x14ac:dyDescent="0.25">
      <c r="B248" t="s">
        <v>78</v>
      </c>
      <c r="C248" t="s">
        <v>77</v>
      </c>
      <c r="D248" s="13">
        <v>42</v>
      </c>
      <c r="E248" s="13">
        <v>84</v>
      </c>
      <c r="F248">
        <v>168</v>
      </c>
      <c r="G248" s="13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5">
        <f ca="1">'42 end'!L31</f>
        <v>5.3190261229031395E-6</v>
      </c>
      <c r="E249" s="15">
        <f ca="1">'84 end'!L31</f>
        <v>8.9550629963691237E-7</v>
      </c>
      <c r="F249" s="10">
        <f ca="1">'168 end'!L31</f>
        <v>5.4501228942211975E-5</v>
      </c>
      <c r="G249" s="15">
        <f ca="1">'336 end'!L31</f>
        <v>6.5209715250129799E-5</v>
      </c>
      <c r="H249">
        <f ca="1">'672 end'!L31</f>
        <v>1.5365371326668312E-3</v>
      </c>
      <c r="I249">
        <f ca="1">'1344 end'!L31</f>
        <v>1.1707147045607773E-3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5" t="e">
        <f ca="1">'42 end'!L32</f>
        <v>#DIV/0!</v>
      </c>
      <c r="E250" s="15" t="e">
        <f ca="1">'84 end'!L32</f>
        <v>#DIV/0!</v>
      </c>
      <c r="F250" s="10" t="e">
        <f ca="1">'168 end'!L32</f>
        <v>#DIV/0!</v>
      </c>
      <c r="G250" s="15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5">
        <f ca="1">'42 end'!L33</f>
        <v>2.4844916315671744E-6</v>
      </c>
      <c r="E251" s="15">
        <f ca="1">'84 end'!L33</f>
        <v>6.6180431042660273E-6</v>
      </c>
      <c r="F251" s="10">
        <f ca="1">'168 end'!L33</f>
        <v>6.7630353170072751E-5</v>
      </c>
      <c r="G251" s="15">
        <f ca="1">'336 end'!L33</f>
        <v>7.6513617182164429E-5</v>
      </c>
      <c r="H251">
        <f ca="1">'672 end'!L33</f>
        <v>1.0512454093092813E-3</v>
      </c>
      <c r="I251">
        <f ca="1">'1344 end'!L33</f>
        <v>1.2431064038362968E-3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5">
        <f ca="1">'42 end'!L34</f>
        <v>1.3693747752938538E-6</v>
      </c>
      <c r="E252" s="15">
        <f ca="1">'84 end'!L34</f>
        <v>3.8524356831288376E-6</v>
      </c>
      <c r="F252" s="10">
        <f ca="1">'168 end'!L34</f>
        <v>7.7886939811641493E-5</v>
      </c>
      <c r="G252" s="15">
        <f ca="1">'336 end'!L34</f>
        <v>2.1499632129320565E-4</v>
      </c>
      <c r="H252">
        <f ca="1">'672 end'!L34</f>
        <v>4.091985022743489E-4</v>
      </c>
      <c r="I252">
        <f ca="1">'1344 end'!L34</f>
        <v>8.2667196043466481E-4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5">
        <f ca="1">'42 end'!L35</f>
        <v>4.3094433273934503E-8</v>
      </c>
      <c r="E253" s="15">
        <f ca="1">'84 end'!L35</f>
        <v>5.4523819701933475E-8</v>
      </c>
      <c r="F253" s="10">
        <f ca="1">'168 end'!L35</f>
        <v>8.6564377738396798E-7</v>
      </c>
      <c r="G253" s="15">
        <f ca="1">'336 end'!L35</f>
        <v>6.3449500856003449E-5</v>
      </c>
      <c r="H253">
        <f ca="1">'672 end'!L35</f>
        <v>2.2139753730249172E-4</v>
      </c>
      <c r="I253">
        <f ca="1">'1344 end'!L35</f>
        <v>2.1695485873368276E-4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5">
        <f ca="1">'42 end'!L36</f>
        <v>5.5788596142849044E-8</v>
      </c>
      <c r="E254" s="15">
        <f ca="1">'84 end'!L36</f>
        <v>4.4742871293024743E-8</v>
      </c>
      <c r="F254" s="10">
        <f ca="1">'168 end'!L36</f>
        <v>7.9280604276557152E-7</v>
      </c>
      <c r="G254" s="15">
        <f ca="1">'336 end'!L36</f>
        <v>5.5630863872654652E-5</v>
      </c>
      <c r="H254">
        <f ca="1">'672 end'!L36</f>
        <v>4.1527871115753866E-4</v>
      </c>
      <c r="I254">
        <f ca="1">'1344 end'!L36</f>
        <v>2.6518291539346105E-4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5">
        <f ca="1">'42 end'!L37</f>
        <v>6.0701923587179376E-4</v>
      </c>
      <c r="E255" s="15">
        <f ca="1">'84 end'!L37</f>
        <v>5.1986212572724911E-3</v>
      </c>
      <c r="F255" s="10">
        <f ca="1">'168 end'!L37</f>
        <v>1.0170105308782325E-3</v>
      </c>
      <c r="G255" s="15">
        <f ca="1">'336 end'!L37</f>
        <v>5.5261677508229221E-4</v>
      </c>
      <c r="H255">
        <f ca="1">'672 end'!L37</f>
        <v>4.0532108743122491E-2</v>
      </c>
      <c r="I255">
        <f ca="1">'1344 end'!L37</f>
        <v>1.6295266645052775E-3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CPU12</v>
      </c>
      <c r="D256" s="15">
        <f ca="1">'42 end'!L38</f>
        <v>1.319146525969764E-5</v>
      </c>
      <c r="E256" s="15">
        <f ca="1">'84 end'!L38</f>
        <v>4.9823324584565682E-4</v>
      </c>
      <c r="F256" s="10">
        <f>'168 end'!L38</f>
        <v>0</v>
      </c>
      <c r="G256" s="15">
        <f ca="1">'336 end'!L38</f>
        <v>1.2792106667448031E-3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opt</v>
      </c>
      <c r="D257" s="15" t="e">
        <f ca="1">'42 end'!L39</f>
        <v>#DIV/0!</v>
      </c>
      <c r="E257" s="15" t="e">
        <f ca="1">'84 end'!L39</f>
        <v>#DIV/0!</v>
      </c>
      <c r="F257" s="10" t="e">
        <f ca="1">'168 end'!L39</f>
        <v>#DIV/0!</v>
      </c>
      <c r="G257" s="15" t="e">
        <f ca="1">'336 end'!L39</f>
        <v>#DIV/0!</v>
      </c>
      <c r="H257">
        <f ca="1">'672 end'!L39</f>
        <v>9.042391660235257E-4</v>
      </c>
      <c r="I257">
        <f ca="1">'1344 end'!L39</f>
        <v>2.6451020033916006E-4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opt Time</v>
      </c>
      <c r="D258" s="15">
        <f ca="1">'42 end'!L40</f>
        <v>1.3560688383743287E-6</v>
      </c>
      <c r="E258" s="15">
        <f ca="1">'84 end'!L40</f>
        <v>7.6085604940545616E-7</v>
      </c>
      <c r="F258" s="10">
        <f ca="1">'168 end'!L40</f>
        <v>7.2450843386019465E-6</v>
      </c>
      <c r="G258" s="15">
        <f ca="1">'336 end'!L40</f>
        <v>1.5718652536890253E-5</v>
      </c>
      <c r="H258">
        <f ca="1">'672 end'!L40</f>
        <v>3.955363078335329E-4</v>
      </c>
      <c r="I258">
        <f ca="1">'1344 end'!L40</f>
        <v>5.7129704040863804E-4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 non hash</v>
      </c>
      <c r="D259" s="15">
        <f ca="1">'42 end'!L41</f>
        <v>1.144273734960054E-6</v>
      </c>
      <c r="E259" s="15">
        <f ca="1">'84 end'!L41</f>
        <v>6.966374017866833E-7</v>
      </c>
      <c r="F259" s="10">
        <f ca="1">'168 end'!L41</f>
        <v>3.0664113740575296E-6</v>
      </c>
      <c r="G259" s="15">
        <f ca="1">'336 end'!L41</f>
        <v>6.9365809319126291E-6</v>
      </c>
      <c r="H259">
        <f ca="1">'672 end'!L41</f>
        <v>4.0052091716985235E-4</v>
      </c>
      <c r="I259">
        <f ca="1">'1344 end'!L41</f>
        <v>1.4833668151652949E-3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ant</v>
      </c>
      <c r="D260" s="15">
        <f ca="1">'42 end'!L42</f>
        <v>1.7046710480355381E-6</v>
      </c>
      <c r="E260" s="15">
        <f ca="1">'84 end'!L42</f>
        <v>4.4112343187665813E-6</v>
      </c>
      <c r="F260" s="10">
        <f ca="1">'168 end'!L42</f>
        <v>7.6534099335934426E-5</v>
      </c>
      <c r="G260" s="15">
        <f ca="1">'336 end'!L42</f>
        <v>7.7235737634873296E-5</v>
      </c>
      <c r="H260">
        <f ca="1">'672 end'!L42</f>
        <v>4.5989084661650419E-4</v>
      </c>
      <c r="I260">
        <f ca="1">'1344 end'!L42</f>
        <v>2.8577729162717041E-4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ant non hash</v>
      </c>
      <c r="D261" s="15">
        <f ca="1">'42 end'!L43</f>
        <v>6.3917503413048121E-6</v>
      </c>
      <c r="E261" s="15">
        <f ca="1">'84 end'!L43</f>
        <v>9.7761995179418624E-5</v>
      </c>
      <c r="F261" s="10">
        <f ca="1">'168 end'!L43</f>
        <v>6.703386624854736E-5</v>
      </c>
      <c r="G261" s="15">
        <f ca="1">'336 end'!L43</f>
        <v>8.590235133465926E-5</v>
      </c>
      <c r="H261">
        <f ca="1">'672 end'!L43</f>
        <v>3.3192421096910909E-4</v>
      </c>
      <c r="I261">
        <f ca="1">'1344 end'!L43</f>
        <v>2.6600334023003843E-4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 par</v>
      </c>
      <c r="D262" s="15">
        <f ca="1">'42 end'!L44</f>
        <v>0</v>
      </c>
      <c r="E262" s="15">
        <f ca="1">'84 end'!L44</f>
        <v>9.4501937837784942E-6</v>
      </c>
      <c r="F262" s="10">
        <f ca="1">'168 end'!L44</f>
        <v>8.9532188271566302E-5</v>
      </c>
      <c r="G262" s="15">
        <f ca="1">'336 end'!L44</f>
        <v>8.203728477353139E-5</v>
      </c>
      <c r="H262">
        <f ca="1">'672 end'!L44</f>
        <v>7.1139175260015643E-3</v>
      </c>
      <c r="I262">
        <f ca="1">'1344 end'!L44</f>
        <v>6.0298204484982559E-3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non CUDA Time</v>
      </c>
      <c r="D263" s="15">
        <f ca="1">'42 end'!L45</f>
        <v>0</v>
      </c>
      <c r="E263" s="15">
        <f ca="1">'84 end'!L45</f>
        <v>8.6808783324612247E-3</v>
      </c>
      <c r="F263" s="10">
        <f ca="1">'168 end'!L45</f>
        <v>7.5324189267044102E-3</v>
      </c>
      <c r="G263" s="15">
        <f ca="1">'336 end'!L45</f>
        <v>5.5992955847729816E-3</v>
      </c>
      <c r="H263" t="e">
        <f ca="1">'672 end'!L45</f>
        <v>#DIV/0!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non CUDA</v>
      </c>
      <c r="D264" s="15" t="e">
        <f ca="1">'42 end'!L46</f>
        <v>#DIV/0!</v>
      </c>
      <c r="E264" s="15" t="e">
        <f ca="1">'84 end'!L46</f>
        <v>#DIV/0!</v>
      </c>
      <c r="F264" s="10" t="e">
        <f ca="1">'168 end'!L46</f>
        <v>#DIV/0!</v>
      </c>
      <c r="G264" s="15" t="e">
        <f ca="1">'336 end'!L46</f>
        <v>#DIV/0!</v>
      </c>
      <c r="H264">
        <f ca="1">'672 end'!L46</f>
        <v>8.4974174269378516E-3</v>
      </c>
      <c r="I264">
        <f ca="1">'1344 end'!L46</f>
        <v>5.5501028357962199E-3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non hash</v>
      </c>
      <c r="D265" s="15" t="e">
        <f ca="1">'42 end'!L47</f>
        <v>#VALUE!</v>
      </c>
      <c r="E265" s="15">
        <f ca="1">'84 end'!L47</f>
        <v>9.9314475700431927E-3</v>
      </c>
      <c r="F265" s="10">
        <f ca="1">'168 end'!L47</f>
        <v>6.7163764301089862E-3</v>
      </c>
      <c r="G265" s="15">
        <f ca="1">'336 end'!L47</f>
        <v>6.849049425951213E-3</v>
      </c>
      <c r="H265">
        <f ca="1">'672 end'!L47</f>
        <v>6.436685261789709E-3</v>
      </c>
      <c r="I265">
        <f ca="1">'1344 end'!L47</f>
        <v>8.4678794808711424E-4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Classic ACO</v>
      </c>
      <c r="D266" s="15">
        <f ca="1">'42 end'!L48</f>
        <v>1.0250538738719417E-5</v>
      </c>
      <c r="E266" s="15">
        <f ca="1">'84 end'!L48</f>
        <v>3.3587682769825669E-2</v>
      </c>
      <c r="F266" s="10">
        <f ca="1">'168 end'!L48</f>
        <v>7.9406894728338978E-3</v>
      </c>
      <c r="G266" s="15">
        <f ca="1">'336 end'!L48</f>
        <v>1.9400526022639072E-3</v>
      </c>
      <c r="H266">
        <f ca="1">'672 end'!L48</f>
        <v>6.7930981567121554E-3</v>
      </c>
      <c r="I266">
        <f ca="1">'1344 end'!L48</f>
        <v>8.7391995484710863E-4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Classic ACO non hash</v>
      </c>
      <c r="D267" s="15">
        <f ca="1">'42 end'!L49</f>
        <v>2.237188549322752E-6</v>
      </c>
      <c r="E267" s="15">
        <f ca="1">'84 end'!L49</f>
        <v>0.18089063592539997</v>
      </c>
      <c r="F267" s="10">
        <f ca="1">'168 end'!L49</f>
        <v>9.0567112117768533E-3</v>
      </c>
      <c r="G267" s="15">
        <f ca="1">'336 end'!L49</f>
        <v>6.7816959423959704E-4</v>
      </c>
      <c r="H267">
        <f ca="1">'672 end'!L49</f>
        <v>1.6915657444861596E-2</v>
      </c>
      <c r="I267">
        <f ca="1">'1344 end'!L49</f>
        <v>5.5231853229669777E-3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omp</v>
      </c>
      <c r="D268" s="15">
        <f ca="1">'42 end'!L50</f>
        <v>1.6497597735591759E-4</v>
      </c>
      <c r="E268" s="15">
        <f ca="1">'84 end'!L50</f>
        <v>6.5874613523640149E-3</v>
      </c>
      <c r="F268" s="10">
        <f ca="1">'168 end'!L50</f>
        <v>6.6625979190823859E-3</v>
      </c>
      <c r="G268" s="15">
        <f ca="1">'336 end'!L50</f>
        <v>1.1469630377442482E-2</v>
      </c>
      <c r="H268">
        <f ca="1">'672 end'!L50</f>
        <v>5.2988502324171141E-3</v>
      </c>
      <c r="I268">
        <f ca="1">'1344 end'!L50</f>
        <v>5.3238259548850581E-3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omp non hash</v>
      </c>
      <c r="D269" s="15">
        <f ca="1">'42 end'!L51</f>
        <v>9.3412664771186062E-5</v>
      </c>
      <c r="E269" s="15">
        <f ca="1">'84 end'!L51</f>
        <v>6.5100110071336639E-3</v>
      </c>
      <c r="F269" s="10">
        <f ca="1">'168 end'!L51</f>
        <v>7.3776612931752573E-3</v>
      </c>
      <c r="G269" s="15">
        <f ca="1">'336 end'!L51</f>
        <v>8.1063098312664054E-3</v>
      </c>
      <c r="H269">
        <f ca="1">'672 end'!L51</f>
        <v>3.9248142900027297E-3</v>
      </c>
      <c r="I269">
        <f ca="1">'1344 end'!L51</f>
        <v>2.0818084103500765E-3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transp Time</v>
      </c>
      <c r="D270" s="15">
        <f ca="1">'42 end'!L52</f>
        <v>4.4742009834233721E-5</v>
      </c>
      <c r="E270" s="15">
        <f ca="1">'84 end'!L52</f>
        <v>4.5112581844643958E-3</v>
      </c>
      <c r="F270" s="10">
        <f ca="1">'168 end'!L52</f>
        <v>2.6049936451202453E-3</v>
      </c>
      <c r="G270" s="15">
        <f ca="1">'336 end'!L52</f>
        <v>3.0677589164327091E-3</v>
      </c>
      <c r="H270" t="e">
        <f ca="1">'672 end'!L52</f>
        <v>#DIV/0!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transp</v>
      </c>
      <c r="D271" s="15" t="e">
        <f ca="1">'42 end'!L53</f>
        <v>#DIV/0!</v>
      </c>
      <c r="E271" s="15" t="e">
        <f ca="1">'84 end'!L53</f>
        <v>#DIV/0!</v>
      </c>
      <c r="F271" s="10" t="e">
        <f ca="1">'168 end'!L53</f>
        <v>#DIV/0!</v>
      </c>
      <c r="G271" s="15" t="e">
        <f ca="1">'336 end'!L53</f>
        <v>#DIV/0!</v>
      </c>
      <c r="H271">
        <f ca="1">'672 end'!L53</f>
        <v>3.4106423957359537E-3</v>
      </c>
      <c r="I271">
        <f ca="1">'1344 end'!L53</f>
        <v>2.4269070952189107E-3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non hash</v>
      </c>
      <c r="D272" s="15">
        <f ca="1">'42 end'!L54</f>
        <v>1.4347768652324809E-4</v>
      </c>
      <c r="E272" s="15">
        <f ca="1">'84 end'!L54</f>
        <v>1.0923974202358631E-2</v>
      </c>
      <c r="F272" s="10">
        <f ca="1">'168 end'!L54</f>
        <v>7.2817915580399789E-3</v>
      </c>
      <c r="G272" s="15">
        <f ca="1">'336 end'!L54</f>
        <v>5.3287418329468744E-3</v>
      </c>
      <c r="H272">
        <f ca="1">'672 end'!L54</f>
        <v>3.5580756748310937E-3</v>
      </c>
      <c r="I272">
        <f ca="1">'1344 end'!L54</f>
        <v>5.5088808432091005E-3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AVX Time</v>
      </c>
      <c r="D273" s="15">
        <f ca="1">'42 end'!L55</f>
        <v>2.5926170950622563E-4</v>
      </c>
      <c r="E273" s="15">
        <f ca="1">'84 end'!L55</f>
        <v>6.6888604967272709E-3</v>
      </c>
      <c r="F273" s="10">
        <f ca="1">'168 end'!L55</f>
        <v>5.6957005486026752E-3</v>
      </c>
      <c r="G273" s="15">
        <f ca="1">'336 end'!L55</f>
        <v>6.7691356599626331E-3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AVX</v>
      </c>
      <c r="D274" s="15" t="e">
        <f ca="1">'42 end'!L56</f>
        <v>#DIV/0!</v>
      </c>
      <c r="E274" s="15" t="e">
        <f ca="1">'84 end'!L56</f>
        <v>#DIV/0!</v>
      </c>
      <c r="F274" s="10" t="e">
        <f ca="1">'168 end'!L56</f>
        <v>#DIV/0!</v>
      </c>
      <c r="G274" s="15" t="e">
        <f ca="1">'336 end'!L56</f>
        <v>#DIV/0!</v>
      </c>
      <c r="H274">
        <f ca="1">'672 end'!L56</f>
        <v>4.1311456927859676E-3</v>
      </c>
      <c r="I274">
        <f ca="1">'1344 end'!L56</f>
        <v>5.7907432405054828E-3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AVX non hash</v>
      </c>
      <c r="D275" s="15">
        <f ca="1">'42 end'!L57</f>
        <v>1.4357297120102332E-4</v>
      </c>
      <c r="E275" s="15">
        <f ca="1">'84 end'!L57</f>
        <v>9.409978638053193E-3</v>
      </c>
      <c r="F275" s="10">
        <f ca="1">'168 end'!L57</f>
        <v>7.6723514649416668E-3</v>
      </c>
      <c r="G275" s="15">
        <f ca="1">'336 end'!L57</f>
        <v>7.781904053971239E-3</v>
      </c>
      <c r="H275">
        <f ca="1">'672 end'!L57</f>
        <v>4.4048802494409955E-3</v>
      </c>
      <c r="I275">
        <f ca="1">'1344 end'!L57</f>
        <v>4.9299512726007659E-3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AVX_OMP Time</v>
      </c>
      <c r="D276" s="15">
        <f ca="1">'42 end'!L58</f>
        <v>1.2698575381672579E-4</v>
      </c>
      <c r="E276" s="15">
        <f ca="1">'84 end'!L58</f>
        <v>5.684983698325481E-3</v>
      </c>
      <c r="F276" s="10">
        <f ca="1">'168 end'!L58</f>
        <v>6.4664844891223847E-3</v>
      </c>
      <c r="G276" s="15">
        <f ca="1">'336 end'!L58</f>
        <v>7.8140442250636231E-3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AVX_OMP</v>
      </c>
      <c r="D277" s="15" t="e">
        <f ca="1">'42 end'!L59</f>
        <v>#DIV/0!</v>
      </c>
      <c r="E277" s="15" t="e">
        <f ca="1">'84 end'!L59</f>
        <v>#DIV/0!</v>
      </c>
      <c r="F277" s="10" t="e">
        <f ca="1">'168 end'!L59</f>
        <v>#DIV/0!</v>
      </c>
      <c r="G277" s="15" t="e">
        <f ca="1">'336 end'!L59</f>
        <v>#DIV/0!</v>
      </c>
      <c r="H277">
        <f ca="1">'672 end'!L59</f>
        <v>3.8581995389908781E-3</v>
      </c>
      <c r="I277">
        <f ca="1">'1344 end'!L59</f>
        <v>4.6589936619986132E-3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AVX_OMP non hash</v>
      </c>
      <c r="D278" s="15">
        <f ca="1">'42 end'!L60</f>
        <v>2.1598576420788998E-4</v>
      </c>
      <c r="E278" s="15">
        <f ca="1">'84 end'!L60</f>
        <v>0</v>
      </c>
      <c r="F278" s="10">
        <f ca="1">'168 end'!L60</f>
        <v>6.2945514265270947E-3</v>
      </c>
      <c r="G278" s="15">
        <f ca="1">'336 end'!L60</f>
        <v>7.7999019111732529E-3</v>
      </c>
      <c r="H278">
        <f ca="1">'672 end'!L60</f>
        <v>3.0110424087187297E-3</v>
      </c>
      <c r="I278">
        <f ca="1">'1344 end'!L60</f>
        <v>3.5145273246797639E-3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add CPU_AVX Time</v>
      </c>
      <c r="D279" s="15">
        <f ca="1">'42 end'!L61</f>
        <v>5.9242243261276851E-5</v>
      </c>
      <c r="E279" s="15">
        <f ca="1">'84 end'!L61</f>
        <v>0</v>
      </c>
      <c r="F279" s="10">
        <f ca="1">'168 end'!L61</f>
        <v>2.2338936627050126E-3</v>
      </c>
      <c r="G279" s="15">
        <f ca="1">'336 end'!L61</f>
        <v>1.8579944062196618E-3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 Time</v>
      </c>
      <c r="D280" s="15">
        <f ca="1">'42 end'!L62</f>
        <v>3.2279467222494433E-4</v>
      </c>
      <c r="E280" s="15">
        <f ca="1">'84 end'!L62</f>
        <v>0</v>
      </c>
      <c r="F280" s="10">
        <f ca="1">'168 end'!L62</f>
        <v>4.7217476220231223E-3</v>
      </c>
      <c r="G280" s="15">
        <f ca="1">'336 end'!L62</f>
        <v>3.9963728131985074E-3</v>
      </c>
      <c r="H280">
        <f ca="1">'672 end'!L62</f>
        <v>3.1304077715113266E-3</v>
      </c>
      <c r="I280">
        <f ca="1">'1344 end'!L62</f>
        <v>4.6843299271631311E-3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non CUDA transp_AVX</v>
      </c>
      <c r="D281" s="15" t="e">
        <f ca="1">'42 end'!L63</f>
        <v>#DIV/0!</v>
      </c>
      <c r="E281" s="15" t="e">
        <f ca="1">'84 end'!L63</f>
        <v>#DIV/0!</v>
      </c>
      <c r="F281" s="10" t="e">
        <f ca="1">'168 end'!L63</f>
        <v>#DIV/0!</v>
      </c>
      <c r="G281" s="15" t="e">
        <f ca="1">'336 end'!L63</f>
        <v>#DIV/0!</v>
      </c>
      <c r="H281">
        <f ca="1">'672 end'!L63</f>
        <v>3.0439975189289394E-3</v>
      </c>
      <c r="I281">
        <f ca="1">'1344 end'!L63</f>
        <v>2.1477138863149289E-3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non CUDA transp_AVX non hash</v>
      </c>
      <c r="D282" s="15">
        <f ca="1">'42 end'!L64</f>
        <v>4.9568105717369979E-4</v>
      </c>
      <c r="E282" s="15" t="e">
        <f ca="1">'84 end'!L64</f>
        <v>#VALUE!</v>
      </c>
      <c r="F282" s="10">
        <f ca="1">'168 end'!L64</f>
        <v>6.9958773628018833E-3</v>
      </c>
      <c r="G282" s="15">
        <f ca="1">'336 end'!L64</f>
        <v>6.8837255529308949E-3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transp_AVX_OMP Time</v>
      </c>
      <c r="D283" s="15">
        <f ca="1">'42 end'!L65</f>
        <v>2.5131732088258599E-3</v>
      </c>
      <c r="E283" s="15">
        <f ca="1">'84 end'!L65</f>
        <v>3.4162018616101874E-5</v>
      </c>
      <c r="F283" s="10">
        <f ca="1">'168 end'!L65</f>
        <v>2.0266841497625712E-3</v>
      </c>
      <c r="G283" s="15">
        <f ca="1">'336 end'!L65</f>
        <v>4.4419673569795004E-3</v>
      </c>
      <c r="H283">
        <f ca="1">'672 end'!L65</f>
        <v>3.3608574709425255E-3</v>
      </c>
      <c r="I283">
        <f ca="1">'1344 end'!L65</f>
        <v>3.0240799447040247E-2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non CUDA transp_AVX_OMP</v>
      </c>
      <c r="D284" s="15" t="e">
        <f ca="1">'42 end'!L66</f>
        <v>#DIV/0!</v>
      </c>
      <c r="E284" s="15" t="e">
        <f ca="1">'84 end'!L66</f>
        <v>#DIV/0!</v>
      </c>
      <c r="F284" s="10" t="e">
        <f ca="1">'168 end'!L66</f>
        <v>#DIV/0!</v>
      </c>
      <c r="G284" s="15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 non hash</v>
      </c>
      <c r="D285" s="15">
        <f ca="1">'42 end'!L67</f>
        <v>6.5249275908181288E-4</v>
      </c>
      <c r="E285" s="15">
        <f ca="1">'84 end'!L67</f>
        <v>1.6839677832069627E-4</v>
      </c>
      <c r="F285" s="10">
        <f ca="1">'168 end'!L67</f>
        <v>8.8972145076515931E-3</v>
      </c>
      <c r="G285" s="15">
        <f ca="1">'336 end'!L67</f>
        <v>8.4708071972429549E-3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CPU_AVX_transp Time</v>
      </c>
      <c r="D286" s="15">
        <f ca="1">'42 end'!L68</f>
        <v>1.7977442698472251E-4</v>
      </c>
      <c r="E286" s="15">
        <f ca="1">'84 end'!L68</f>
        <v>2.0452982151960136E-5</v>
      </c>
      <c r="F286" s="10" t="e">
        <f ca="1">'168 end'!L68</f>
        <v>#DIV/0!</v>
      </c>
      <c r="G286" s="15">
        <f ca="1">'336 end'!L68</f>
        <v>1.6631801039128536E-3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5" t="e">
        <f ca="1">'42 end'!L69</f>
        <v>#DIV/0!</v>
      </c>
      <c r="E287" s="15" t="e">
        <f ca="1">'84 end'!L69</f>
        <v>#DIV/0!</v>
      </c>
      <c r="F287" s="10" t="e">
        <f ca="1">'168 end'!L69</f>
        <v>#DIV/0!</v>
      </c>
      <c r="G287" s="15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5" t="e">
        <f ca="1">'42 end'!L70</f>
        <v>#DIV/0!</v>
      </c>
      <c r="E288" s="15" t="e">
        <f ca="1">'84 end'!L70</f>
        <v>#DIV/0!</v>
      </c>
      <c r="F288" s="10" t="e">
        <f ca="1">'168 end'!L70</f>
        <v>#DIV/0!</v>
      </c>
      <c r="G288" s="15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5" t="e">
        <f ca="1">'42 end'!L71</f>
        <v>#DIV/0!</v>
      </c>
      <c r="E289" s="15" t="e">
        <f ca="1">'84 end'!L71</f>
        <v>#DIV/0!</v>
      </c>
      <c r="F289" s="10" t="e">
        <f ca="1">'168 end'!L71</f>
        <v>#DIV/0!</v>
      </c>
      <c r="G289" s="15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5" t="e">
        <f ca="1">'42 end'!L72</f>
        <v>#DIV/0!</v>
      </c>
      <c r="E290" s="15" t="e">
        <f ca="1">'84 end'!L72</f>
        <v>#DIV/0!</v>
      </c>
      <c r="F290" s="10" t="e">
        <f ca="1">'168 end'!L72</f>
        <v>#DIV/0!</v>
      </c>
      <c r="G290" s="15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5" t="e">
        <f ca="1">'42 end'!L73</f>
        <v>#DIV/0!</v>
      </c>
      <c r="E291" s="15" t="e">
        <f ca="1">'84 end'!L73</f>
        <v>#DIV/0!</v>
      </c>
      <c r="F291" s="10" t="e">
        <f ca="1">'168 end'!L73</f>
        <v>#DIV/0!</v>
      </c>
      <c r="G291" s="15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5" t="e">
        <f ca="1">'42 end'!L74</f>
        <v>#DIV/0!</v>
      </c>
      <c r="E292" s="15" t="e">
        <f ca="1">'84 end'!L74</f>
        <v>#DIV/0!</v>
      </c>
      <c r="F292" s="10" t="e">
        <f ca="1">'168 end'!L74</f>
        <v>#DIV/0!</v>
      </c>
      <c r="G292" s="15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5" t="e">
        <f ca="1">'42 end'!L75</f>
        <v>#DIV/0!</v>
      </c>
      <c r="E293" s="15" t="e">
        <f ca="1">'84 end'!L75</f>
        <v>#DIV/0!</v>
      </c>
      <c r="F293" s="10" t="e">
        <f ca="1">'168 end'!L75</f>
        <v>#DIV/0!</v>
      </c>
      <c r="G293" s="15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5" t="e">
        <f ca="1">'42 end'!L76</f>
        <v>#DIV/0!</v>
      </c>
      <c r="E294" s="15" t="e">
        <f ca="1">'84 end'!L76</f>
        <v>#DIV/0!</v>
      </c>
      <c r="F294" s="10" t="e">
        <f ca="1">'168 end'!L76</f>
        <v>#DIV/0!</v>
      </c>
      <c r="G294" s="15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5" t="e">
        <f ca="1">'42 end'!L77</f>
        <v>#DIV/0!</v>
      </c>
      <c r="E295" s="15" t="e">
        <f ca="1">'84 end'!L77</f>
        <v>#DIV/0!</v>
      </c>
      <c r="F295" s="10" t="e">
        <f ca="1">'168 end'!L77</f>
        <v>#DIV/0!</v>
      </c>
      <c r="G295" s="15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5" t="e">
        <f ca="1">'42 end'!L78</f>
        <v>#DIV/0!</v>
      </c>
      <c r="E296" s="15" t="e">
        <f ca="1">'84 end'!L78</f>
        <v>#DIV/0!</v>
      </c>
      <c r="F296" s="10" t="e">
        <f ca="1">'168 end'!L78</f>
        <v>#DIV/0!</v>
      </c>
      <c r="G296" s="15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5" t="e">
        <f ca="1">'42 end'!L79</f>
        <v>#DIV/0!</v>
      </c>
      <c r="E297" s="15" t="e">
        <f ca="1">'84 end'!L79</f>
        <v>#DIV/0!</v>
      </c>
      <c r="F297" s="10" t="e">
        <f ca="1">'168 end'!L79</f>
        <v>#DIV/0!</v>
      </c>
      <c r="G297" s="15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5" t="e">
        <f ca="1">'42 end'!L80</f>
        <v>#DIV/0!</v>
      </c>
      <c r="E298" s="15" t="e">
        <f ca="1">'84 end'!L80</f>
        <v>#DIV/0!</v>
      </c>
      <c r="F298" s="10" t="e">
        <f ca="1">'168 end'!L80</f>
        <v>#DIV/0!</v>
      </c>
      <c r="G298" s="15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67</v>
      </c>
      <c r="C301" t="s">
        <v>79</v>
      </c>
      <c r="D301" s="13">
        <v>42</v>
      </c>
      <c r="E301" s="13">
        <v>84</v>
      </c>
      <c r="F301">
        <v>168</v>
      </c>
      <c r="G301" s="13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14">
        <f ca="1">D3/D4</f>
        <v>0.99926814424462507</v>
      </c>
      <c r="E302" s="14">
        <f t="shared" ref="E302:H302" ca="1" si="171">E3/E4</f>
        <v>1.0001191819752091</v>
      </c>
      <c r="F302" s="5">
        <f t="shared" ca="1" si="171"/>
        <v>0.99571815998780855</v>
      </c>
      <c r="G302" s="14">
        <f t="shared" ca="1" si="171"/>
        <v>1.0003061860818729</v>
      </c>
      <c r="H302" s="5">
        <f t="shared" ca="1" si="171"/>
        <v>0.99003594629796954</v>
      </c>
      <c r="I302">
        <f ca="1">H3/H4</f>
        <v>0.99003594629796954</v>
      </c>
      <c r="J302">
        <f ca="1">H3/H4</f>
        <v>0.99003594629796954</v>
      </c>
    </row>
    <row r="303" spans="1:10" x14ac:dyDescent="0.25">
      <c r="A303">
        <v>2</v>
      </c>
      <c r="C303" t="str">
        <f ca="1">OFFSET('42p stat'!$A$1,A303*20,0)</f>
        <v>CUDA</v>
      </c>
      <c r="D303" s="14"/>
      <c r="E303" s="14"/>
      <c r="F303" s="5"/>
      <c r="G303" s="14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14">
        <f ca="1">D5/D6</f>
        <v>0.96469193767286976</v>
      </c>
      <c r="E304" s="14">
        <f t="shared" ref="E304:H304" ca="1" si="172">E5/E6</f>
        <v>0.84022024637385428</v>
      </c>
      <c r="F304" s="5">
        <f t="shared" ca="1" si="172"/>
        <v>0.54114388718159434</v>
      </c>
      <c r="G304" s="14">
        <f t="shared" ca="1" si="172"/>
        <v>0.36640410009342467</v>
      </c>
      <c r="H304" s="5">
        <f t="shared" ca="1" si="172"/>
        <v>0.42761855434644497</v>
      </c>
      <c r="I304">
        <f ca="1">H5/H6</f>
        <v>0.42761855434644497</v>
      </c>
      <c r="J304">
        <f ca="1">H5/H6</f>
        <v>0.42761855434644497</v>
      </c>
    </row>
    <row r="305" spans="1:10" x14ac:dyDescent="0.25">
      <c r="A305">
        <v>4</v>
      </c>
      <c r="C305" t="str">
        <f ca="1">OFFSET('42p stat'!$A$1,A305*20,0)</f>
        <v>CUDA ant</v>
      </c>
      <c r="D305" s="14"/>
      <c r="E305" s="14"/>
      <c r="F305" s="5"/>
      <c r="G305" s="14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14">
        <f ca="1">D7/D8</f>
        <v>1.066797941489503</v>
      </c>
      <c r="E306" s="14">
        <f t="shared" ref="E306:H306" ca="1" si="173">E7/E8</f>
        <v>1.0553241152496691</v>
      </c>
      <c r="F306" s="5">
        <f t="shared" ca="1" si="173"/>
        <v>0.99268853097360921</v>
      </c>
      <c r="G306" s="14">
        <f t="shared" ca="1" si="173"/>
        <v>0.96958764304853562</v>
      </c>
      <c r="H306" s="5">
        <f t="shared" ca="1" si="173"/>
        <v>1.0282006191850013</v>
      </c>
      <c r="I306">
        <f ca="1">H7/H8</f>
        <v>1.0282006191850013</v>
      </c>
      <c r="J306">
        <f ca="1">H7/H8</f>
        <v>1.0282006191850013</v>
      </c>
    </row>
    <row r="307" spans="1:10" x14ac:dyDescent="0.25">
      <c r="A307">
        <v>6</v>
      </c>
      <c r="C307" t="str">
        <f ca="1">OFFSET('42p stat'!$A$1,A307*20,0)</f>
        <v>CUDA ant non hash</v>
      </c>
      <c r="D307" s="14"/>
      <c r="E307" s="14"/>
      <c r="F307" s="5"/>
      <c r="G307" s="14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14">
        <f ca="1">D9/D11</f>
        <v>0.17986044115996377</v>
      </c>
      <c r="E308" s="14">
        <f t="shared" ref="E308:H308" ca="1" si="174">E9/E11</f>
        <v>6.3288230721347238</v>
      </c>
      <c r="F308" s="5">
        <f t="shared" ca="1" si="174"/>
        <v>0.94416766885239212</v>
      </c>
      <c r="G308" s="14">
        <f t="shared" ca="1" si="174"/>
        <v>1.7798247914932606</v>
      </c>
      <c r="H308" s="5">
        <f t="shared" ca="1" si="174"/>
        <v>2.2226546759374202</v>
      </c>
      <c r="I308">
        <f ca="1">H9/H11</f>
        <v>2.2226546759374202</v>
      </c>
      <c r="J308">
        <f ca="1">H9/H11</f>
        <v>2.2226546759374202</v>
      </c>
    </row>
    <row r="309" spans="1:10" x14ac:dyDescent="0.25">
      <c r="A309">
        <v>8</v>
      </c>
      <c r="C309" t="str">
        <f ca="1">OFFSET('42p stat'!$A$1,A309*20,0)</f>
        <v>CUDA ant add CPU12</v>
      </c>
      <c r="D309" s="14">
        <f ca="1">D10/D11</f>
        <v>1.0090282531327179</v>
      </c>
      <c r="E309" s="14">
        <f t="shared" ref="E309:H309" ca="1" si="175">E10/E11</f>
        <v>1.1977988154670378</v>
      </c>
      <c r="F309" s="5">
        <f t="shared" ca="1" si="175"/>
        <v>1.2829144237601249</v>
      </c>
      <c r="G309" s="14">
        <f t="shared" ca="1" si="175"/>
        <v>1.5835890215415402</v>
      </c>
      <c r="H309" s="5">
        <f t="shared" ca="1" si="175"/>
        <v>1.0045009260228777</v>
      </c>
      <c r="I309">
        <f ca="1">H10/H11</f>
        <v>1.0045009260228777</v>
      </c>
      <c r="J309">
        <f ca="1">H10/H11</f>
        <v>1.0045009260228777</v>
      </c>
    </row>
    <row r="310" spans="1:10" x14ac:dyDescent="0.25">
      <c r="A310">
        <v>9</v>
      </c>
      <c r="C310" t="str">
        <f ca="1">OFFSET('42p stat'!$A$1,A310*20,0)</f>
        <v>CUDA opt</v>
      </c>
      <c r="D310" s="14"/>
      <c r="E310" s="14"/>
      <c r="F310" s="5"/>
      <c r="G310" s="14"/>
      <c r="H310" s="5"/>
    </row>
    <row r="311" spans="1:10" x14ac:dyDescent="0.25">
      <c r="A311">
        <v>10</v>
      </c>
      <c r="C311" t="str">
        <f ca="1">OFFSET('42p stat'!$A$1,A311*20,0)</f>
        <v>CUDA opt Time</v>
      </c>
      <c r="D311" s="14">
        <f ca="1">D12/D13</f>
        <v>1.0062889754728694</v>
      </c>
      <c r="E311" s="14">
        <f t="shared" ref="E311:H311" ca="1" si="176">E12/E13</f>
        <v>1.0049758442408034</v>
      </c>
      <c r="F311" s="5">
        <f t="shared" ca="1" si="176"/>
        <v>1.0598902179518308</v>
      </c>
      <c r="G311" s="14">
        <f t="shared" ca="1" si="176"/>
        <v>1.0931323585383301</v>
      </c>
      <c r="H311" s="5">
        <f t="shared" ca="1" si="176"/>
        <v>0.30496098365519381</v>
      </c>
      <c r="I311">
        <f ca="1">H12/H13</f>
        <v>0.30496098365519381</v>
      </c>
      <c r="J311">
        <f ca="1">H12/H13</f>
        <v>0.30496098365519381</v>
      </c>
    </row>
    <row r="312" spans="1:10" x14ac:dyDescent="0.25">
      <c r="A312">
        <v>11</v>
      </c>
      <c r="C312" t="str">
        <f ca="1">OFFSET('42p stat'!$A$1,A312*20,0)</f>
        <v>CUDA opt non hash</v>
      </c>
      <c r="D312" s="14"/>
      <c r="E312" s="14"/>
      <c r="F312" s="5"/>
      <c r="G312" s="14"/>
      <c r="H312" s="5"/>
    </row>
    <row r="313" spans="1:10" x14ac:dyDescent="0.25">
      <c r="A313">
        <v>12</v>
      </c>
      <c r="C313" t="str">
        <f ca="1">OFFSET('42p stat'!$A$1,A313*20,0)</f>
        <v>CUDA opt ant</v>
      </c>
      <c r="D313" s="14">
        <f ca="1">D14/D15</f>
        <v>0.99976021941855964</v>
      </c>
      <c r="E313" s="14">
        <f t="shared" ref="E313:H313" ca="1" si="177">E14/E15</f>
        <v>0.99462144713714318</v>
      </c>
      <c r="F313" s="5">
        <f t="shared" ca="1" si="177"/>
        <v>1.0049524302851203</v>
      </c>
      <c r="G313" s="14">
        <f t="shared" ca="1" si="177"/>
        <v>1.0056939830141056</v>
      </c>
      <c r="H313" s="5">
        <f t="shared" ca="1" si="177"/>
        <v>0.97349893802394216</v>
      </c>
      <c r="I313">
        <f ca="1">H14/H15</f>
        <v>0.97349893802394216</v>
      </c>
      <c r="J313">
        <f ca="1">H14/H15</f>
        <v>0.97349893802394216</v>
      </c>
    </row>
    <row r="314" spans="1:10" x14ac:dyDescent="0.25">
      <c r="A314">
        <v>13</v>
      </c>
      <c r="C314" t="str">
        <f ca="1">OFFSET('42p stat'!$A$1,A314*20,0)</f>
        <v>CUDA opt ant non hash</v>
      </c>
      <c r="D314" s="14"/>
      <c r="E314" s="14"/>
      <c r="F314" s="5"/>
      <c r="G314" s="14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2"/>
      <c r="E332" s="12"/>
      <c r="F332" s="1"/>
      <c r="G332" s="12"/>
      <c r="H332" s="1"/>
      <c r="I332" s="1"/>
      <c r="J332" s="1"/>
    </row>
    <row r="333" spans="1:10" x14ac:dyDescent="0.25">
      <c r="B333" t="s">
        <v>78</v>
      </c>
      <c r="C333" t="s">
        <v>79</v>
      </c>
      <c r="D333" s="13">
        <v>42</v>
      </c>
      <c r="E333" s="13">
        <v>84</v>
      </c>
      <c r="F333">
        <v>168</v>
      </c>
      <c r="G333" s="1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16">
        <f ca="1">$B$1*POWER(D302,2)*SQRT(D55/(POWER(D3,2)*$C$1)+D56/(POWER(D4,2)*$C$1))</f>
        <v>8.2133731193439856E-4</v>
      </c>
      <c r="E334" s="16">
        <f ca="1">$B$1*POWER(D302,2)*SQRT(D55/(POWER(D3,2)*$C$1)+D56/(POWER(D4,2)*$C$1))</f>
        <v>8.2133731193439856E-4</v>
      </c>
      <c r="F334" s="9">
        <f ca="1">$B$1*POWER(D302,2)*SQRT(D55/(POWER(D3,2)*$C$1)+D56/(POWER(D4,2)*$C$1))</f>
        <v>8.2133731193439856E-4</v>
      </c>
      <c r="G334" s="16">
        <f ca="1">$B$1*POWER(D302,2)*SQRT(D55/(POWER(D3,2)*$C$1)+D56/(POWER(D4,2)*$C$1))</f>
        <v>8.2133731193439856E-4</v>
      </c>
      <c r="H334" s="9">
        <f ca="1">$B$1*POWER(D302,2)*SQRT(D55/(POWER(D3,2)*$C$1)+D56/(POWER(D4,2)*$C$1))</f>
        <v>8.2133731193439856E-4</v>
      </c>
      <c r="I334">
        <f ca="1">$B$1*POWER(D302,2)*SQRT(D55/(POWER(D3,2)*$C$1)+D56/(POWER(D4,2)*$C$1))</f>
        <v>8.2133731193439856E-4</v>
      </c>
      <c r="J334">
        <f ca="1">$B$1*POWER(D302,2)*SQRT(D55/(POWER(D3,2)*$C$1)+D56/(POWER(D4,2)*$C$1))</f>
        <v>8.2133731193439856E-4</v>
      </c>
    </row>
    <row r="335" spans="1:10" x14ac:dyDescent="0.25">
      <c r="A335">
        <v>2</v>
      </c>
      <c r="C335" t="str">
        <f ca="1">OFFSET('42p stat'!$A$1,A335*20,0)</f>
        <v>CUDA</v>
      </c>
      <c r="D335" s="16"/>
      <c r="E335" s="16"/>
      <c r="F335" s="9"/>
      <c r="G335" s="16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16">
        <f ca="1">$B$1*POWER(D304,2)*SQRT(D57/(POWER(D5,2)*$C$1)+D58/(POWER(D6,2)*$C$1))</f>
        <v>1.1452931138538486E-4</v>
      </c>
      <c r="E336" s="16">
        <f ca="1">$B$1*POWER(D304,2)*SQRT(D57/(POWER(D5,2)*$C$1)+D58/(POWER(D6,2)*$C$1))</f>
        <v>1.1452931138538486E-4</v>
      </c>
      <c r="F336" s="9">
        <f ca="1">$B$1*POWER(D304,2)*SQRT(D57/(POWER(D5,2)*$C$1)+D58/(POWER(D6,2)*$C$1))</f>
        <v>1.1452931138538486E-4</v>
      </c>
      <c r="G336" s="16">
        <f ca="1">$B$1*POWER(D304,2)*SQRT(D57/(POWER(D5,2)*$C$1)+D58/(POWER(D6,2)*$C$1))</f>
        <v>1.1452931138538486E-4</v>
      </c>
      <c r="H336" s="9">
        <f ca="1">$B$1*POWER(D304,2)*SQRT(D57/(POWER(D5,2)*$C$1)+D58/(POWER(D6,2)*$C$1))</f>
        <v>1.1452931138538486E-4</v>
      </c>
      <c r="I336">
        <f ca="1">$B$1*POWER(D304,2)*SQRT(D57/(POWER(D5,2)*$C$1)+D58/(POWER(D6,2)*$C$1))</f>
        <v>1.1452931138538486E-4</v>
      </c>
      <c r="J336">
        <f ca="1">$B$1*POWER(D304,2)*SQRT(D57/(POWER(D5,2)*$C$1)+D58/(POWER(D6,2)*$C$1))</f>
        <v>1.1452931138538486E-4</v>
      </c>
    </row>
    <row r="337" spans="1:10" x14ac:dyDescent="0.25">
      <c r="A337">
        <v>4</v>
      </c>
      <c r="C337" t="str">
        <f ca="1">OFFSET('42p stat'!$A$1,A337*20,0)</f>
        <v>CUDA ant</v>
      </c>
      <c r="D337" s="16"/>
      <c r="E337" s="16"/>
      <c r="F337" s="9"/>
      <c r="G337" s="16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16">
        <f ca="1">$B$1*POWER(D306,2)*SQRT(D59/(POWER(D7,2)*$C$1)+D60/(POWER(D8,2)*$C$1))</f>
        <v>6.6158330334376605E-5</v>
      </c>
      <c r="E338" s="16">
        <f ca="1">$B$1*POWER(D306,2)*SQRT(D59/(POWER(D7,2)*$C$1)+D60/(POWER(D8,2)*$C$1))</f>
        <v>6.6158330334376605E-5</v>
      </c>
      <c r="F338" s="9">
        <f ca="1">$B$1*POWER(D306,2)*SQRT(D59/(POWER(D7,2)*$C$1)+D60/(POWER(D8,2)*$C$1))</f>
        <v>6.6158330334376605E-5</v>
      </c>
      <c r="G338" s="16">
        <f ca="1">$B$1*POWER(D306,2)*SQRT(D59/(POWER(D7,2)*$C$1)+D60/(POWER(D8,2)*$C$1))</f>
        <v>6.6158330334376605E-5</v>
      </c>
      <c r="H338" s="9">
        <f ca="1">$B$1*POWER(D306,2)*SQRT(D59/(POWER(D7,2)*$C$1)+D60/(POWER(D8,2)*$C$1))</f>
        <v>6.6158330334376605E-5</v>
      </c>
      <c r="I338">
        <f ca="1">$B$1*POWER(D306,2)*SQRT(D59/(POWER(D7,2)*$C$1)+D60/(POWER(D8,2)*$C$1))</f>
        <v>6.6158330334376605E-5</v>
      </c>
      <c r="J338">
        <f ca="1">$B$1*POWER(D306,2)*SQRT(D59/(POWER(D7,2)*$C$1)+D60/(POWER(D8,2)*$C$1))</f>
        <v>6.6158330334376605E-5</v>
      </c>
    </row>
    <row r="339" spans="1:10" x14ac:dyDescent="0.25">
      <c r="A339">
        <v>6</v>
      </c>
      <c r="C339" t="str">
        <f ca="1">OFFSET('42p stat'!$A$1,A339*20,0)</f>
        <v>CUDA ant non hash</v>
      </c>
      <c r="D339" s="16"/>
      <c r="E339" s="16"/>
      <c r="F339" s="9"/>
      <c r="G339" s="16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16">
        <f ca="1">$B$1*POWER(D308,2)*SQRT(D61/(POWER(D9,2)*$C$1)+D63/(POWER(D11,2)*$C$1))</f>
        <v>2.1455962123263357E-5</v>
      </c>
      <c r="E340" s="16">
        <f ca="1">$B$1*POWER(D308,2)*SQRT(D61/(POWER(D9,2)*$C$1)+D63/(POWER(D11,2)*$C$1))</f>
        <v>2.1455962123263357E-5</v>
      </c>
      <c r="F340" s="9">
        <f ca="1">$B$1*POWER(D308,2)*SQRT(D61/(POWER(D9,2)*$C$1)+D63/(POWER(D11,2)*$C$1))</f>
        <v>2.1455962123263357E-5</v>
      </c>
      <c r="G340" s="16">
        <f ca="1">$B$1*POWER(D308,2)*SQRT(D61/(POWER(D9,2)*$C$1)+D63/(POWER(D11,2)*$C$1))</f>
        <v>2.1455962123263357E-5</v>
      </c>
      <c r="H340" s="9">
        <f ca="1">$B$1*POWER(D308,2)*SQRT(D61/(POWER(D9,2)*$C$1)+D63/(POWER(D11,2)*$C$1))</f>
        <v>2.1455962123263357E-5</v>
      </c>
      <c r="I340">
        <f ca="1">$B$1*POWER(D308,2)*SQRT(D61/(POWER(D9,2)*$C$1)+D63/(POWER(D11,2)*$C$1))</f>
        <v>2.1455962123263357E-5</v>
      </c>
      <c r="J340">
        <f ca="1">$B$1*POWER(D308,2)*SQRT(D61/(POWER(D9,2)*$C$1)+D63/(POWER(D11,2)*$C$1))</f>
        <v>2.1455962123263357E-5</v>
      </c>
    </row>
    <row r="341" spans="1:10" x14ac:dyDescent="0.25">
      <c r="A341">
        <v>8</v>
      </c>
      <c r="C341" t="str">
        <f ca="1">OFFSET('42p stat'!$A$1,A341*20,0)</f>
        <v>CUDA ant add CPU12</v>
      </c>
      <c r="D341" s="16">
        <f ca="1">$B$1*POWER(D309,2)*SQRT(D62/(POWER(D10,2)*$C$1)+D63/(POWER(D11,2)*$C$1))</f>
        <v>4.2449743824944457E-4</v>
      </c>
      <c r="E341" s="16">
        <f ca="1">$B$1*POWER(D309,2)*SQRT(D62/(POWER(D10,2)*$C$1)+D63/(POWER(D11,2)*$C$1))</f>
        <v>4.2449743824944457E-4</v>
      </c>
      <c r="F341" s="9">
        <f ca="1">$B$1*POWER(D309,2)*SQRT(D62/(POWER(D10,2)*$C$1)+D63/(POWER(D11,2)*$C$1))</f>
        <v>4.2449743824944457E-4</v>
      </c>
      <c r="G341" s="16">
        <f ca="1">$B$1*POWER(D309,2)*SQRT(D62/(POWER(D10,2)*$C$1)+D63/(POWER(D11,2)*$C$1))</f>
        <v>4.2449743824944457E-4</v>
      </c>
      <c r="H341" s="9">
        <f ca="1">$B$1*POWER(D309,2)*SQRT(D62/(POWER(D10,2)*$C$1)+D63/(POWER(D11,2)*$C$1))</f>
        <v>4.2449743824944457E-4</v>
      </c>
      <c r="I341">
        <f ca="1">$B$1*POWER(D309,2)*SQRT(D62/(POWER(D10,2)*$C$1)+D63/(POWER(D11,2)*$C$1))</f>
        <v>4.2449743824944457E-4</v>
      </c>
      <c r="J341">
        <f ca="1">$B$1*POWER(D309,2)*SQRT(D62/(POWER(D10,2)*$C$1)+D63/(POWER(D11,2)*$C$1))</f>
        <v>4.2449743824944457E-4</v>
      </c>
    </row>
    <row r="342" spans="1:10" x14ac:dyDescent="0.25">
      <c r="A342">
        <v>9</v>
      </c>
      <c r="C342" t="str">
        <f ca="1">OFFSET('42p stat'!$A$1,A342*20,0)</f>
        <v>CUDA opt</v>
      </c>
      <c r="D342" s="16"/>
      <c r="E342" s="16"/>
      <c r="F342" s="9"/>
      <c r="G342" s="16"/>
      <c r="H342" s="9"/>
    </row>
    <row r="343" spans="1:10" x14ac:dyDescent="0.25">
      <c r="A343">
        <v>10</v>
      </c>
      <c r="C343" t="str">
        <f ca="1">OFFSET('42p stat'!$A$1,A343*20,0)</f>
        <v>CUDA opt Time</v>
      </c>
      <c r="D343" s="16">
        <f ca="1">$B$1*POWER(D311,2)*SQRT(D64/(POWER(D12,2)*$C$1)+D65/(POWER(D13,2)*$C$1))</f>
        <v>1.0160669097063119E-4</v>
      </c>
      <c r="E343" s="16">
        <f ca="1">$B$1*POWER(D311,2)*SQRT(D64/(POWER(D12,2)*$C$1)+D65/(POWER(D13,2)*$C$1))</f>
        <v>1.0160669097063119E-4</v>
      </c>
      <c r="F343" s="9">
        <f ca="1">$B$1*POWER(D311,2)*SQRT(D64/(POWER(D12,2)*$C$1)+D65/(POWER(D13,2)*$C$1))</f>
        <v>1.0160669097063119E-4</v>
      </c>
      <c r="G343" s="16">
        <f ca="1">$B$1*POWER(D311,2)*SQRT(D64/(POWER(D12,2)*$C$1)+D65/(POWER(D13,2)*$C$1))</f>
        <v>1.0160669097063119E-4</v>
      </c>
      <c r="H343" s="9">
        <f ca="1">$B$1*POWER(D311,2)*SQRT(D64/(POWER(D12,2)*$C$1)+D65/(POWER(D13,2)*$C$1))</f>
        <v>1.0160669097063119E-4</v>
      </c>
      <c r="I343">
        <f ca="1">$B$1*POWER(D311,2)*SQRT(D64/(POWER(D12,2)*$C$1)+D65/(POWER(D13,2)*$C$1))</f>
        <v>1.0160669097063119E-4</v>
      </c>
      <c r="J343">
        <f ca="1">$B$1*POWER(D311,2)*SQRT(D64/(POWER(D12,2)*$C$1)+D65/(POWER(D13,2)*$C$1))</f>
        <v>1.0160669097063119E-4</v>
      </c>
    </row>
    <row r="344" spans="1:10" x14ac:dyDescent="0.25">
      <c r="A344">
        <v>11</v>
      </c>
      <c r="C344" t="str">
        <f ca="1">OFFSET('42p stat'!$A$1,A344*20,0)</f>
        <v>CUDA opt non hash</v>
      </c>
      <c r="D344" s="16"/>
      <c r="E344" s="16"/>
      <c r="F344" s="9"/>
      <c r="G344" s="16"/>
      <c r="H344" s="9"/>
    </row>
    <row r="345" spans="1:10" x14ac:dyDescent="0.25">
      <c r="A345">
        <v>12</v>
      </c>
      <c r="C345" t="str">
        <f ca="1">OFFSET('42p stat'!$A$1,A345*20,0)</f>
        <v>CUDA opt ant</v>
      </c>
      <c r="D345" s="16">
        <f ca="1">$B$1*POWER(D313,2)*SQRT(D66/(POWER(D14,2)*$C$1)+D67/(POWER(D15,2)*$C$1))</f>
        <v>2.3285768207980398E-4</v>
      </c>
      <c r="E345" s="16">
        <f ca="1">$B$1*POWER(D313,2)*SQRT(D66/(POWER(D14,2)*$C$1)+D67/(POWER(D15,2)*$C$1))</f>
        <v>2.3285768207980398E-4</v>
      </c>
      <c r="F345" s="9">
        <f ca="1">$B$1*POWER(D313,2)*SQRT(D66/(POWER(D14,2)*$C$1)+D67/(POWER(D15,2)*$C$1))</f>
        <v>2.3285768207980398E-4</v>
      </c>
      <c r="G345" s="16">
        <f ca="1">$B$1*POWER(D313,2)*SQRT(D66/(POWER(D14,2)*$C$1)+D67/(POWER(D15,2)*$C$1))</f>
        <v>2.3285768207980398E-4</v>
      </c>
      <c r="H345" s="9">
        <f ca="1">$B$1*POWER(D313,2)*SQRT(D66/(POWER(D14,2)*$C$1)+D67/(POWER(D15,2)*$C$1))</f>
        <v>2.3285768207980398E-4</v>
      </c>
      <c r="I345">
        <f ca="1">$B$1*POWER(D313,2)*SQRT(D66/(POWER(D14,2)*$C$1)+D67/(POWER(D15,2)*$C$1))</f>
        <v>2.3285768207980398E-4</v>
      </c>
      <c r="J345">
        <f ca="1">$B$1*POWER(D313,2)*SQRT(D66/(POWER(D14,2)*$C$1)+D67/(POWER(D15,2)*$C$1))</f>
        <v>2.3285768207980398E-4</v>
      </c>
    </row>
    <row r="346" spans="1:10" x14ac:dyDescent="0.25">
      <c r="A346">
        <v>13</v>
      </c>
      <c r="C346" t="str">
        <f ca="1">OFFSET('42p stat'!$A$1,A346*20,0)</f>
        <v>CUDA opt ant non hash</v>
      </c>
      <c r="D346" s="14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114.12520000000131</v>
      </c>
      <c r="E4" s="5">
        <f ca="1">OFFSET('42p trace'!$S$56,(A4-1)*56,0)-OFFSET('42p stat'!$H$1,A4*20,0)</f>
        <v>0.10565399999813962</v>
      </c>
      <c r="F4" s="5">
        <f ca="1">OFFSET('42p stat'!$H$1,A4*20,0)-OFFSET('42p stat'!$K$1,A4*20,0)</f>
        <v>294.95981400000028</v>
      </c>
      <c r="G4" s="5">
        <f ca="1">OFFSET('42p stat'!$K$1,A4*20,0)-OFFSET('42p stat'!$N$1,A4*20,0)</f>
        <v>3143.7437419999997</v>
      </c>
      <c r="H4" s="5">
        <f ca="1">OFFSET('42p stat'!$N$1,A4*20,0)</f>
        <v>54.73019</v>
      </c>
      <c r="I4" s="7">
        <f ca="1">OFFSET('42p stat'!$T$1,A4*20,0)</f>
        <v>17.977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17.97823</v>
      </c>
      <c r="O4" s="5">
        <f ca="1">G4-N4</f>
        <v>3125.7655119999995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226.11020000000372</v>
      </c>
      <c r="E5" s="5">
        <f ca="1">OFFSET('84p trace'!$S$56,(A5-1)*56,0)-OFFSET('84p stat'!$H$1,A5*20,0)</f>
        <v>0.13369999999849824</v>
      </c>
      <c r="F5" s="5">
        <f ca="1">OFFSET('84p stat'!$H$1,A5*20,0)-OFFSET('84p stat'!$K$1,A5*20,0)</f>
        <v>589.10344400000031</v>
      </c>
      <c r="G5" s="5">
        <f ca="1">OFFSET('84p stat'!$K$1,A5*20,0)-OFFSET('84p stat'!$N$1,A5*20,0)</f>
        <v>6286.0316480000001</v>
      </c>
      <c r="H5" s="5">
        <f ca="1">OFFSET('84p stat'!$N$1,A5*20,0)</f>
        <v>111.454408</v>
      </c>
      <c r="I5" s="7">
        <f ca="1">OFFSET('84p stat'!$T$1,A5*20,0)</f>
        <v>20.604078000000001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1.276E-3</v>
      </c>
      <c r="N5" s="5">
        <f t="shared" ref="N5:N10" ca="1" si="1">SUM(M5,I5:K5)</f>
        <v>20.605354000000002</v>
      </c>
      <c r="O5" s="5">
        <f t="shared" ref="O5:O10" ca="1" si="2">G5-N5</f>
        <v>6265.4262939999999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Classic ACO</v>
      </c>
      <c r="D8" s="5">
        <f ca="1">OFFSET('672p trace'!$R$56,(A8-1)*56,0)-OFFSET('672p trace'!$S$56,(A8-1)*56,0)</f>
        <v>4755.9439999999886</v>
      </c>
      <c r="E8" s="5">
        <f ca="1">OFFSET('672p trace'!$S$56,(A8-1)*56,0)-OFFSET('672p stat'!$H$1,A8*20,0)</f>
        <v>77.188624999995227</v>
      </c>
      <c r="F8" s="5">
        <f ca="1">OFFSET('672p stat'!$H$1,A8*20,0)-OFFSET('672p stat'!$K$1,A8*20,0)</f>
        <v>162.07234400000016</v>
      </c>
      <c r="G8" s="5">
        <f ca="1">OFFSET('672p stat'!$K$1,A8*20,0)-OFFSET('672p stat'!$N$1,A8*20,0)</f>
        <v>83779.52698699999</v>
      </c>
      <c r="H8" s="5">
        <f ca="1">OFFSET('672p stat'!$N$1,A8*20,0)</f>
        <v>567.21004400000004</v>
      </c>
      <c r="I8" s="7">
        <f ca="1">OFFSET('672p stat'!$T$1,A8*20,0)</f>
        <v>373.16564499999998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856.07651099999998</v>
      </c>
      <c r="M8" s="6">
        <f ca="1">OFFSET('672p stat'!$AC$1,A8*20,0)</f>
        <v>0</v>
      </c>
      <c r="N8" s="5">
        <f t="shared" ca="1" si="1"/>
        <v>373.16564499999998</v>
      </c>
      <c r="O8" s="5">
        <f t="shared" ca="1" si="2"/>
        <v>83406.361341999989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1288.7024999999985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20556.633949199997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2.7172666666666978</v>
      </c>
      <c r="E14" s="8">
        <f t="shared" ref="E14:L14" ca="1" si="3">E4/$B4</f>
        <v>2.5155714285271338E-3</v>
      </c>
      <c r="F14" s="8">
        <f t="shared" ca="1" si="3"/>
        <v>7.0228527142857207</v>
      </c>
      <c r="G14" s="8">
        <f t="shared" ca="1" si="3"/>
        <v>74.851041476190474</v>
      </c>
      <c r="H14" s="8">
        <f t="shared" ca="1" si="3"/>
        <v>1.303099761904762</v>
      </c>
      <c r="I14" s="8">
        <f t="shared" ca="1" si="3"/>
        <v>0.42802380952380953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2.6917880952381394</v>
      </c>
      <c r="E15" s="8">
        <f t="shared" ca="1" si="5"/>
        <v>1.5916666666487885E-3</v>
      </c>
      <c r="F15" s="8">
        <f t="shared" ca="1" si="5"/>
        <v>7.0131362380952416</v>
      </c>
      <c r="G15" s="8">
        <f t="shared" ca="1" si="5"/>
        <v>74.833710095238104</v>
      </c>
      <c r="H15" s="8">
        <f t="shared" ca="1" si="5"/>
        <v>1.3268381904761906</v>
      </c>
      <c r="I15" s="8">
        <f t="shared" ca="1" si="5"/>
        <v>0.24528664285714288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1.5190476190476191E-5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7.0772976190476022</v>
      </c>
      <c r="E18" s="8">
        <f t="shared" ca="1" si="8"/>
        <v>0.11486402529761194</v>
      </c>
      <c r="F18" s="8">
        <f t="shared" ca="1" si="8"/>
        <v>0.24117908333333357</v>
      </c>
      <c r="G18" s="8">
        <f t="shared" ca="1" si="8"/>
        <v>124.67191515922617</v>
      </c>
      <c r="H18" s="8">
        <f t="shared" ca="1" si="8"/>
        <v>0.84406256547619052</v>
      </c>
      <c r="I18" s="8">
        <f t="shared" ca="1" si="8"/>
        <v>0.55530601934523804</v>
      </c>
      <c r="J18" s="8">
        <f t="shared" ca="1" si="8"/>
        <v>0</v>
      </c>
      <c r="K18" s="8">
        <f t="shared" ca="1" si="8"/>
        <v>0</v>
      </c>
      <c r="L18" s="8">
        <f t="shared" ca="1" si="8"/>
        <v>1.2739233794642857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2.5878386904761879</v>
      </c>
      <c r="E21" s="8">
        <f t="shared" ca="1" si="11"/>
        <v>3.8609954861108631E-2</v>
      </c>
      <c r="F21" s="8">
        <f t="shared" ca="1" si="11"/>
        <v>0.65304860317460245</v>
      </c>
      <c r="G21" s="8">
        <f t="shared" ca="1" si="11"/>
        <v>54.905588939980156</v>
      </c>
      <c r="H21" s="8">
        <f ca="1">AVERAGE(H15:H17)</f>
        <v>0.66914953571428581</v>
      </c>
      <c r="I21" s="8">
        <f ca="1">AVERAGE(I16:I18)</f>
        <v>0.27899589533730157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0.42464112648809521</v>
      </c>
      <c r="M21" s="8">
        <f t="shared" ca="1" si="12"/>
        <v>8.5129960317460336E-5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2025-05-28T05:16:58Z</dcterms:modified>
</cp:coreProperties>
</file>